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732" windowHeight="8628" activeTab="0"/>
  </bookViews>
  <sheets>
    <sheet name="Załącznik 1a-MAJĄTEK" sheetId="1" r:id="rId1"/>
  </sheets>
  <externalReferences>
    <externalReference r:id="rId4"/>
  </externalReferences>
  <definedNames>
    <definedName name="BuiltIn_Print_Area">#REF!</definedName>
    <definedName name="BuiltIn_Print_Titles">#REF!</definedName>
    <definedName name="BuiltIn_Print_Titles___0">#REF!</definedName>
    <definedName name="_xlnm.Print_Area" localSheetId="0">'Załącznik 1a-MAJĄTEK'!$A$1:$F$47</definedName>
    <definedName name="Wolnobieżne">#REF!</definedName>
  </definedNames>
  <calcPr fullCalcOnLoad="1"/>
</workbook>
</file>

<file path=xl/sharedStrings.xml><?xml version="1.0" encoding="utf-8"?>
<sst xmlns="http://schemas.openxmlformats.org/spreadsheetml/2006/main" count="69" uniqueCount="44">
  <si>
    <t>LP</t>
  </si>
  <si>
    <t>Przedmiot ubezpieczenia</t>
  </si>
  <si>
    <t>Suma gwarancyjna w PLN</t>
  </si>
  <si>
    <t>Stawka roczna w %</t>
  </si>
  <si>
    <t>Składka roczna w PLN</t>
  </si>
  <si>
    <t>Niskocenne składniki majątku</t>
  </si>
  <si>
    <t>Suma ubezpieczenia w PLN</t>
  </si>
  <si>
    <t xml:space="preserve">Środki trwałe </t>
  </si>
  <si>
    <t xml:space="preserve">Zapasy magazynowe </t>
  </si>
  <si>
    <t xml:space="preserve">Koszty odtworzenia danych i oprogramowania </t>
  </si>
  <si>
    <t>Składka w PLN na 1 rok</t>
  </si>
  <si>
    <t>I. UBEZPIECZENIE ODPOWIEDZIALNOŚCI CYWILNEJ</t>
  </si>
  <si>
    <t xml:space="preserve">RAZEM I </t>
  </si>
  <si>
    <t>RAZEM II</t>
  </si>
  <si>
    <t>III. UBEZPIECZENIE MIENIA OD KRADZIEŻY Z WŁAMANIEM I RABUNKU ORAZ DEWASTACJI</t>
  </si>
  <si>
    <t>RAZEM III</t>
  </si>
  <si>
    <t>RAZEM V</t>
  </si>
  <si>
    <t xml:space="preserve">Odpowiedzialność cywilna wg Opisu przedmiotu zamówienia </t>
  </si>
  <si>
    <t>x</t>
  </si>
  <si>
    <t xml:space="preserve">CZĘŚĆ I ZAMÓWIENIA - UBEZPIECZENIE ODPWOIEDZIALNOŚCI CYWILNEJ I UBEZPIECZENIE MIENIA </t>
  </si>
  <si>
    <t xml:space="preserve">CZĘŚĆ I ZAMÓWIENIA - UBEZPIECZENIE ODPOWIEDZIALNOŚCI CYWILNEJ I UBEZPIECZENIE MIENIA </t>
  </si>
  <si>
    <t>Składka za 2 lata w PLN</t>
  </si>
  <si>
    <t>Składka w PLN na 2 lata</t>
  </si>
  <si>
    <t>Budynki i budowle – wg załącznika A do SWZ – wg wartości księgowej brutto</t>
  </si>
  <si>
    <t xml:space="preserve">Budynki i budowle – wg załącznika A do SWZ – wg wartości odtworzeniowej </t>
  </si>
  <si>
    <t>Budowle – obiekty inżynierii lądowej i wodnej</t>
  </si>
  <si>
    <t>Zapasy magazynowe (środki obrotowe)</t>
  </si>
  <si>
    <t xml:space="preserve">Gotówka </t>
  </si>
  <si>
    <t>Mienie pracowników</t>
  </si>
  <si>
    <t>II. UBEZPIECZENIE MIENIA OD WSZYSTIKICH RYZYK</t>
  </si>
  <si>
    <t>Środki trwałe i nieskocenne składniki majątku</t>
  </si>
  <si>
    <t>Mienie osób trzecich - mienie Gminy Stepnica</t>
  </si>
  <si>
    <t>Gotówka - pogotowie kasowe - kradzież z włamaniem</t>
  </si>
  <si>
    <t>Gotówka - w kasach - rabunek w lokalu</t>
  </si>
  <si>
    <t>Gotówka w transporcie - rabunek w transporcie na terenie woj.. Zachodniopomorskie z asystą firmy ochroniarskiej</t>
  </si>
  <si>
    <t>Przenośny sprzęt elektroniczny</t>
  </si>
  <si>
    <t>Stacjonarny sprzęt elektroniczny</t>
  </si>
  <si>
    <t>Maszyny i urządzenia – wg wartości księgowej brutto</t>
  </si>
  <si>
    <t>Maszyny i urządzenia – wg wartości odtworzeniowej</t>
  </si>
  <si>
    <t>IV. UBEZPIECZENIE SPRZĘTU ELEKTRONICZNEGO OD WSZYSTKICH RYZYK</t>
  </si>
  <si>
    <t xml:space="preserve">V. UBEZPIECZENIE MASZYN I URZĄDZEŃ OD WSZYSTKICH RYZYK, W TYM AWARII I USZKODZEŃ </t>
  </si>
  <si>
    <t>RAZEM IV</t>
  </si>
  <si>
    <t xml:space="preserve">SKŁADKA RAZEM: I + II + III + IV + V </t>
  </si>
  <si>
    <t xml:space="preserve">SKŁADKA dla CZĘŚCI I ZAMÓWIENIA </t>
  </si>
</sst>
</file>

<file path=xl/styles.xml><?xml version="1.0" encoding="utf-8"?>
<styleSheet xmlns="http://schemas.openxmlformats.org/spreadsheetml/2006/main">
  <numFmts count="5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0%"/>
    <numFmt numFmtId="172" formatCode="#,##0.0000\ &quot;zł&quot;"/>
    <numFmt numFmtId="173" formatCode="0.00000%"/>
    <numFmt numFmtId="174" formatCode="0.000%"/>
    <numFmt numFmtId="175" formatCode="#,##0.000\ &quot;zł&quot;"/>
    <numFmt numFmtId="176" formatCode="d/mm/yyyy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&quot;€&quot;* #,##0.00_-;\-&quot;€&quot;* #,##0.00_-;_-&quot;€&quot;* &quot;-&quot;??_-;_-@_-"/>
    <numFmt numFmtId="183" formatCode="00\-000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0.00;[Red]0.00"/>
    <numFmt numFmtId="193" formatCode="dd\.mm\.yy"/>
    <numFmt numFmtId="194" formatCode="0.0000"/>
    <numFmt numFmtId="195" formatCode="#,##0.0"/>
    <numFmt numFmtId="196" formatCode="#,##0.000"/>
    <numFmt numFmtId="197" formatCode="dd\.mm\.yyyy"/>
    <numFmt numFmtId="198" formatCode="mmm/yyyy"/>
    <numFmt numFmtId="199" formatCode="yy/mm/dd"/>
    <numFmt numFmtId="200" formatCode="0.0"/>
    <numFmt numFmtId="201" formatCode="[$-415]d\ mmmm\ yyyy"/>
    <numFmt numFmtId="202" formatCode="yyyy/mm/dd;@"/>
    <numFmt numFmtId="203" formatCode="[$-415]d\ mmm\ yy;@"/>
    <numFmt numFmtId="204" formatCode="yyyy\-mm\-dd;@"/>
    <numFmt numFmtId="205" formatCode="0.000"/>
    <numFmt numFmtId="206" formatCode="#,##0\ &quot;zł&quot;"/>
    <numFmt numFmtId="207" formatCode="0.0%"/>
    <numFmt numFmtId="208" formatCode="#,##0.0000"/>
    <numFmt numFmtId="209" formatCode="#,##0.00\ _z_ł"/>
    <numFmt numFmtId="210" formatCode="[$-415]dddd\,\ d\ mmmm\ yyyy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0" fontId="5" fillId="0" borderId="0" xfId="0" applyNumberFormat="1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10" fontId="4" fillId="33" borderId="15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10" fontId="4" fillId="33" borderId="16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174" fontId="4" fillId="33" borderId="16" xfId="0" applyNumberFormat="1" applyFont="1" applyFill="1" applyBorder="1" applyAlignment="1">
      <alignment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174" fontId="4" fillId="33" borderId="21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 wrapText="1"/>
    </xf>
    <xf numFmtId="174" fontId="4" fillId="33" borderId="23" xfId="0" applyNumberFormat="1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justify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10" fontId="5" fillId="0" borderId="21" xfId="0" applyNumberFormat="1" applyFont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vertical="center" wrapText="1"/>
    </xf>
    <xf numFmtId="4" fontId="4" fillId="34" borderId="25" xfId="0" applyNumberFormat="1" applyFont="1" applyFill="1" applyBorder="1" applyAlignment="1">
      <alignment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4" fillId="35" borderId="14" xfId="0" applyNumberFormat="1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justify" vertical="center" wrapText="1"/>
    </xf>
    <xf numFmtId="0" fontId="5" fillId="34" borderId="27" xfId="0" applyFont="1" applyFill="1" applyBorder="1" applyAlignment="1">
      <alignment horizontal="justify" vertical="center" wrapText="1"/>
    </xf>
    <xf numFmtId="0" fontId="5" fillId="34" borderId="28" xfId="0" applyFont="1" applyFill="1" applyBorder="1" applyAlignment="1">
      <alignment horizontal="justify" vertical="center" wrapText="1"/>
    </xf>
    <xf numFmtId="4" fontId="5" fillId="34" borderId="28" xfId="0" applyNumberFormat="1" applyFont="1" applyFill="1" applyBorder="1" applyAlignment="1">
      <alignment horizontal="center" vertical="center" wrapText="1"/>
    </xf>
    <xf numFmtId="174" fontId="5" fillId="34" borderId="28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34" borderId="21" xfId="0" applyNumberFormat="1" applyFont="1" applyFill="1" applyBorder="1" applyAlignment="1">
      <alignment horizontal="center" vertical="center" wrapText="1"/>
    </xf>
    <xf numFmtId="4" fontId="5" fillId="34" borderId="22" xfId="0" applyNumberFormat="1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vertical="center" wrapText="1"/>
    </xf>
    <xf numFmtId="4" fontId="5" fillId="34" borderId="29" xfId="0" applyNumberFormat="1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vertical="center" wrapText="1"/>
    </xf>
    <xf numFmtId="4" fontId="5" fillId="34" borderId="27" xfId="0" applyNumberFormat="1" applyFont="1" applyFill="1" applyBorder="1" applyAlignment="1">
      <alignment horizontal="center" vertical="center" wrapText="1"/>
    </xf>
    <xf numFmtId="174" fontId="5" fillId="34" borderId="29" xfId="0" applyNumberFormat="1" applyFont="1" applyFill="1" applyBorder="1" applyAlignment="1">
      <alignment horizontal="center" vertical="center" wrapText="1"/>
    </xf>
    <xf numFmtId="4" fontId="5" fillId="34" borderId="30" xfId="0" applyNumberFormat="1" applyFont="1" applyFill="1" applyBorder="1" applyAlignment="1">
      <alignment horizontal="center" vertical="center" wrapText="1"/>
    </xf>
    <xf numFmtId="174" fontId="5" fillId="34" borderId="27" xfId="0" applyNumberFormat="1" applyFont="1" applyFill="1" applyBorder="1" applyAlignment="1">
      <alignment horizontal="center" vertical="center" wrapText="1"/>
    </xf>
    <xf numFmtId="174" fontId="5" fillId="34" borderId="26" xfId="0" applyNumberFormat="1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" fontId="5" fillId="34" borderId="25" xfId="0" applyNumberFormat="1" applyFont="1" applyFill="1" applyBorder="1" applyAlignment="1">
      <alignment horizontal="center" vertical="center" wrapText="1"/>
    </xf>
    <xf numFmtId="4" fontId="5" fillId="34" borderId="31" xfId="0" applyNumberFormat="1" applyFont="1" applyFill="1" applyBorder="1" applyAlignment="1">
      <alignment horizontal="center" vertical="center" wrapText="1"/>
    </xf>
    <xf numFmtId="4" fontId="5" fillId="34" borderId="32" xfId="0" applyNumberFormat="1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 wrapText="1"/>
    </xf>
    <xf numFmtId="2" fontId="5" fillId="34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justify" vertical="center" wrapText="1"/>
    </xf>
    <xf numFmtId="174" fontId="5" fillId="34" borderId="18" xfId="0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26" xfId="0" applyFont="1" applyFill="1" applyBorder="1" applyAlignment="1">
      <alignment vertical="center" wrapText="1"/>
    </xf>
    <xf numFmtId="0" fontId="4" fillId="34" borderId="35" xfId="0" applyFont="1" applyFill="1" applyBorder="1" applyAlignment="1">
      <alignment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k\broker\1%20&#346;RODKI%20TRWA&#321;E\Inwestycje-do%20fundusz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Layout" zoomScale="70" zoomScaleNormal="70" zoomScaleSheetLayoutView="70" zoomScalePageLayoutView="70" workbookViewId="0" topLeftCell="A1">
      <selection activeCell="J47" sqref="J47"/>
    </sheetView>
  </sheetViews>
  <sheetFormatPr defaultColWidth="9.140625" defaultRowHeight="12.75"/>
  <cols>
    <col min="1" max="1" width="5.7109375" style="7" customWidth="1"/>
    <col min="2" max="2" width="87.7109375" style="3" customWidth="1"/>
    <col min="3" max="3" width="21.00390625" style="9" customWidth="1"/>
    <col min="4" max="4" width="13.00390625" style="4" customWidth="1"/>
    <col min="5" max="5" width="15.28125" style="40" customWidth="1"/>
    <col min="6" max="6" width="16.421875" style="40" customWidth="1"/>
    <col min="7" max="7" width="11.57421875" style="1" bestFit="1" customWidth="1"/>
    <col min="8" max="8" width="9.140625" style="1" customWidth="1"/>
    <col min="9" max="9" width="11.421875" style="1" bestFit="1" customWidth="1"/>
    <col min="10" max="16384" width="9.140625" style="1" customWidth="1"/>
  </cols>
  <sheetData>
    <row r="1" spans="1:6" ht="30" customHeight="1" thickBot="1">
      <c r="A1" s="79" t="s">
        <v>19</v>
      </c>
      <c r="B1" s="80"/>
      <c r="C1" s="80"/>
      <c r="D1" s="80"/>
      <c r="E1" s="80"/>
      <c r="F1" s="81"/>
    </row>
    <row r="2" spans="1:6" ht="30" customHeight="1" thickBot="1">
      <c r="A2" s="76" t="s">
        <v>11</v>
      </c>
      <c r="B2" s="77"/>
      <c r="C2" s="77"/>
      <c r="D2" s="77"/>
      <c r="E2" s="77"/>
      <c r="F2" s="78"/>
    </row>
    <row r="3" spans="1:6" ht="39" customHeight="1" thickBot="1">
      <c r="A3" s="10" t="s">
        <v>0</v>
      </c>
      <c r="B3" s="11" t="s">
        <v>1</v>
      </c>
      <c r="C3" s="12" t="s">
        <v>2</v>
      </c>
      <c r="D3" s="13" t="s">
        <v>3</v>
      </c>
      <c r="E3" s="12" t="s">
        <v>4</v>
      </c>
      <c r="F3" s="17" t="s">
        <v>21</v>
      </c>
    </row>
    <row r="4" spans="1:6" ht="23.25" customHeight="1" thickBot="1">
      <c r="A4" s="32">
        <v>1</v>
      </c>
      <c r="B4" s="33" t="s">
        <v>17</v>
      </c>
      <c r="C4" s="34">
        <v>5000000</v>
      </c>
      <c r="D4" s="35" t="s">
        <v>18</v>
      </c>
      <c r="E4" s="49"/>
      <c r="F4" s="50">
        <f>E4*2</f>
        <v>0</v>
      </c>
    </row>
    <row r="5" spans="1:6" s="16" customFormat="1" ht="22.5" customHeight="1" thickBot="1">
      <c r="A5" s="82" t="s">
        <v>12</v>
      </c>
      <c r="B5" s="83"/>
      <c r="C5" s="14"/>
      <c r="D5" s="15"/>
      <c r="E5" s="19">
        <f>SUM(E4:E4)</f>
        <v>0</v>
      </c>
      <c r="F5" s="20">
        <f>SUM(F4:F4)</f>
        <v>0</v>
      </c>
    </row>
    <row r="6" spans="1:6" ht="12" customHeight="1" thickBot="1">
      <c r="A6" s="70"/>
      <c r="B6" s="70"/>
      <c r="C6" s="70"/>
      <c r="D6" s="70"/>
      <c r="E6" s="70"/>
      <c r="F6" s="70"/>
    </row>
    <row r="7" spans="1:6" ht="24" customHeight="1" thickBot="1">
      <c r="A7" s="76" t="s">
        <v>29</v>
      </c>
      <c r="B7" s="77"/>
      <c r="C7" s="77"/>
      <c r="D7" s="77"/>
      <c r="E7" s="77"/>
      <c r="F7" s="78"/>
    </row>
    <row r="8" spans="1:6" ht="53.25" customHeight="1" thickBot="1">
      <c r="A8" s="28" t="s">
        <v>0</v>
      </c>
      <c r="B8" s="29" t="s">
        <v>1</v>
      </c>
      <c r="C8" s="23" t="s">
        <v>6</v>
      </c>
      <c r="D8" s="24" t="s">
        <v>3</v>
      </c>
      <c r="E8" s="23" t="s">
        <v>4</v>
      </c>
      <c r="F8" s="25" t="s">
        <v>21</v>
      </c>
    </row>
    <row r="9" spans="1:6" ht="23.25" customHeight="1">
      <c r="A9" s="8">
        <v>1</v>
      </c>
      <c r="B9" s="51" t="s">
        <v>23</v>
      </c>
      <c r="C9" s="52">
        <v>14346719.25</v>
      </c>
      <c r="D9" s="55"/>
      <c r="E9" s="52">
        <f>ROUND(C9*D9,2)</f>
        <v>0</v>
      </c>
      <c r="F9" s="56">
        <f>E9*2</f>
        <v>0</v>
      </c>
    </row>
    <row r="10" spans="1:6" ht="23.25" customHeight="1">
      <c r="A10" s="2">
        <v>2</v>
      </c>
      <c r="B10" s="53" t="s">
        <v>24</v>
      </c>
      <c r="C10" s="54">
        <v>10515280</v>
      </c>
      <c r="D10" s="57"/>
      <c r="E10" s="54">
        <f aca="true" t="shared" si="0" ref="E10:E16">ROUND(C10*D10,2)</f>
        <v>0</v>
      </c>
      <c r="F10" s="56">
        <f aca="true" t="shared" si="1" ref="F10:F16">E10*2</f>
        <v>0</v>
      </c>
    </row>
    <row r="11" spans="1:6" ht="23.25" customHeight="1">
      <c r="A11" s="2">
        <v>3</v>
      </c>
      <c r="B11" s="53" t="s">
        <v>25</v>
      </c>
      <c r="C11" s="54">
        <v>125935604.38</v>
      </c>
      <c r="D11" s="57"/>
      <c r="E11" s="54">
        <f t="shared" si="0"/>
        <v>0</v>
      </c>
      <c r="F11" s="56">
        <f t="shared" si="1"/>
        <v>0</v>
      </c>
    </row>
    <row r="12" spans="1:6" ht="23.25" customHeight="1">
      <c r="A12" s="2">
        <v>4</v>
      </c>
      <c r="B12" s="44" t="s">
        <v>7</v>
      </c>
      <c r="C12" s="54">
        <v>9530356.6</v>
      </c>
      <c r="D12" s="57"/>
      <c r="E12" s="54">
        <f t="shared" si="0"/>
        <v>0</v>
      </c>
      <c r="F12" s="56">
        <f t="shared" si="1"/>
        <v>0</v>
      </c>
    </row>
    <row r="13" spans="1:6" ht="23.25" customHeight="1">
      <c r="A13" s="2">
        <v>5</v>
      </c>
      <c r="B13" s="44" t="s">
        <v>5</v>
      </c>
      <c r="C13" s="54">
        <v>200000</v>
      </c>
      <c r="D13" s="57"/>
      <c r="E13" s="54">
        <f t="shared" si="0"/>
        <v>0</v>
      </c>
      <c r="F13" s="56">
        <f t="shared" si="1"/>
        <v>0</v>
      </c>
    </row>
    <row r="14" spans="1:6" ht="23.25" customHeight="1">
      <c r="A14" s="2">
        <v>6</v>
      </c>
      <c r="B14" s="53" t="s">
        <v>26</v>
      </c>
      <c r="C14" s="54">
        <v>600000</v>
      </c>
      <c r="D14" s="57"/>
      <c r="E14" s="54">
        <f t="shared" si="0"/>
        <v>0</v>
      </c>
      <c r="F14" s="56">
        <f t="shared" si="1"/>
        <v>0</v>
      </c>
    </row>
    <row r="15" spans="1:6" ht="23.25" customHeight="1">
      <c r="A15" s="2">
        <v>7</v>
      </c>
      <c r="B15" s="53" t="s">
        <v>27</v>
      </c>
      <c r="C15" s="54">
        <v>100000</v>
      </c>
      <c r="D15" s="57"/>
      <c r="E15" s="54">
        <f t="shared" si="0"/>
        <v>0</v>
      </c>
      <c r="F15" s="56">
        <f t="shared" si="1"/>
        <v>0</v>
      </c>
    </row>
    <row r="16" spans="1:6" ht="24" customHeight="1" thickBot="1">
      <c r="A16" s="2">
        <v>8</v>
      </c>
      <c r="B16" s="44" t="s">
        <v>28</v>
      </c>
      <c r="C16" s="54">
        <v>100000</v>
      </c>
      <c r="D16" s="57"/>
      <c r="E16" s="54">
        <f t="shared" si="0"/>
        <v>0</v>
      </c>
      <c r="F16" s="56">
        <f t="shared" si="1"/>
        <v>0</v>
      </c>
    </row>
    <row r="17" spans="1:6" ht="27.75" customHeight="1" thickBot="1">
      <c r="A17" s="94" t="s">
        <v>13</v>
      </c>
      <c r="B17" s="95"/>
      <c r="C17" s="26"/>
      <c r="D17" s="27"/>
      <c r="E17" s="23">
        <f>SUM(E9:E16)</f>
        <v>0</v>
      </c>
      <c r="F17" s="25">
        <f>SUM(F9:F16)</f>
        <v>0</v>
      </c>
    </row>
    <row r="18" spans="1:6" ht="12" customHeight="1" thickBot="1">
      <c r="A18" s="70"/>
      <c r="B18" s="70"/>
      <c r="C18" s="70"/>
      <c r="D18" s="70"/>
      <c r="E18" s="70"/>
      <c r="F18" s="70"/>
    </row>
    <row r="19" spans="1:6" ht="28.5" customHeight="1" thickBot="1">
      <c r="A19" s="76" t="s">
        <v>14</v>
      </c>
      <c r="B19" s="77"/>
      <c r="C19" s="77"/>
      <c r="D19" s="77"/>
      <c r="E19" s="77"/>
      <c r="F19" s="78"/>
    </row>
    <row r="20" spans="1:6" ht="54" customHeight="1" thickBot="1">
      <c r="A20" s="21" t="s">
        <v>0</v>
      </c>
      <c r="B20" s="22" t="s">
        <v>1</v>
      </c>
      <c r="C20" s="23" t="s">
        <v>6</v>
      </c>
      <c r="D20" s="24" t="s">
        <v>3</v>
      </c>
      <c r="E20" s="23" t="s">
        <v>4</v>
      </c>
      <c r="F20" s="25" t="s">
        <v>21</v>
      </c>
    </row>
    <row r="21" spans="1:6" ht="23.25" customHeight="1">
      <c r="A21" s="5">
        <v>1</v>
      </c>
      <c r="B21" s="59" t="s">
        <v>8</v>
      </c>
      <c r="C21" s="60">
        <v>200000</v>
      </c>
      <c r="D21" s="58"/>
      <c r="E21" s="60">
        <f aca="true" t="shared" si="2" ref="E21:E26">ROUND(C21*D21,2)</f>
        <v>0</v>
      </c>
      <c r="F21" s="61">
        <f aca="true" t="shared" si="3" ref="F21:F26">E21*2</f>
        <v>0</v>
      </c>
    </row>
    <row r="22" spans="1:6" ht="23.25" customHeight="1">
      <c r="A22" s="2">
        <v>2</v>
      </c>
      <c r="B22" s="53" t="s">
        <v>30</v>
      </c>
      <c r="C22" s="54">
        <v>200000</v>
      </c>
      <c r="D22" s="55"/>
      <c r="E22" s="54">
        <f t="shared" si="2"/>
        <v>0</v>
      </c>
      <c r="F22" s="62">
        <f t="shared" si="3"/>
        <v>0</v>
      </c>
    </row>
    <row r="23" spans="1:6" ht="23.25" customHeight="1">
      <c r="A23" s="2">
        <v>3</v>
      </c>
      <c r="B23" s="53" t="s">
        <v>31</v>
      </c>
      <c r="C23" s="54">
        <v>100000</v>
      </c>
      <c r="D23" s="55"/>
      <c r="E23" s="54">
        <f t="shared" si="2"/>
        <v>0</v>
      </c>
      <c r="F23" s="63">
        <f t="shared" si="3"/>
        <v>0</v>
      </c>
    </row>
    <row r="24" spans="1:6" ht="23.25" customHeight="1">
      <c r="A24" s="2">
        <v>4</v>
      </c>
      <c r="B24" s="53" t="s">
        <v>32</v>
      </c>
      <c r="C24" s="54">
        <v>100000</v>
      </c>
      <c r="D24" s="55"/>
      <c r="E24" s="54">
        <f t="shared" si="2"/>
        <v>0</v>
      </c>
      <c r="F24" s="54">
        <f t="shared" si="3"/>
        <v>0</v>
      </c>
    </row>
    <row r="25" spans="1:6" ht="23.25" customHeight="1">
      <c r="A25" s="2">
        <v>5</v>
      </c>
      <c r="B25" s="53" t="s">
        <v>33</v>
      </c>
      <c r="C25" s="54">
        <v>100000</v>
      </c>
      <c r="D25" s="55"/>
      <c r="E25" s="54">
        <f>ROUND(C25*D25,2)</f>
        <v>0</v>
      </c>
      <c r="F25" s="52">
        <f t="shared" si="3"/>
        <v>0</v>
      </c>
    </row>
    <row r="26" spans="1:6" ht="31.5" thickBot="1">
      <c r="A26" s="2">
        <v>6</v>
      </c>
      <c r="B26" s="53" t="s">
        <v>34</v>
      </c>
      <c r="C26" s="54">
        <v>100000</v>
      </c>
      <c r="D26" s="55"/>
      <c r="E26" s="54">
        <f t="shared" si="2"/>
        <v>0</v>
      </c>
      <c r="F26" s="52">
        <f t="shared" si="3"/>
        <v>0</v>
      </c>
    </row>
    <row r="27" spans="1:6" ht="25.5" customHeight="1" thickBot="1">
      <c r="A27" s="76" t="s">
        <v>15</v>
      </c>
      <c r="B27" s="93"/>
      <c r="C27" s="26"/>
      <c r="D27" s="27"/>
      <c r="E27" s="23">
        <f>SUM(E21:E26)</f>
        <v>0</v>
      </c>
      <c r="F27" s="25">
        <f>SUM(F21:F26)</f>
        <v>0</v>
      </c>
    </row>
    <row r="28" spans="1:6" ht="12" customHeight="1" thickBot="1">
      <c r="A28" s="70"/>
      <c r="B28" s="70"/>
      <c r="C28" s="70"/>
      <c r="D28" s="70"/>
      <c r="E28" s="70"/>
      <c r="F28" s="70"/>
    </row>
    <row r="29" spans="1:6" ht="27.75" customHeight="1" thickBot="1">
      <c r="A29" s="76" t="s">
        <v>39</v>
      </c>
      <c r="B29" s="77"/>
      <c r="C29" s="77"/>
      <c r="D29" s="77"/>
      <c r="E29" s="77"/>
      <c r="F29" s="78"/>
    </row>
    <row r="30" spans="1:6" ht="54" customHeight="1" thickBot="1">
      <c r="A30" s="21" t="s">
        <v>0</v>
      </c>
      <c r="B30" s="22" t="s">
        <v>1</v>
      </c>
      <c r="C30" s="23" t="s">
        <v>6</v>
      </c>
      <c r="D30" s="24" t="s">
        <v>3</v>
      </c>
      <c r="E30" s="23" t="s">
        <v>4</v>
      </c>
      <c r="F30" s="17" t="s">
        <v>21</v>
      </c>
    </row>
    <row r="31" spans="1:6" ht="24" customHeight="1">
      <c r="A31" s="5">
        <v>1</v>
      </c>
      <c r="B31" s="43" t="s">
        <v>35</v>
      </c>
      <c r="C31" s="60">
        <v>320224.68</v>
      </c>
      <c r="D31" s="55"/>
      <c r="E31" s="64">
        <f>ROUND(C31*D31,2)</f>
        <v>0</v>
      </c>
      <c r="F31" s="61">
        <f>E31*2</f>
        <v>0</v>
      </c>
    </row>
    <row r="32" spans="1:6" ht="24" customHeight="1">
      <c r="A32" s="2">
        <v>2</v>
      </c>
      <c r="B32" s="44" t="s">
        <v>36</v>
      </c>
      <c r="C32" s="54">
        <v>42941</v>
      </c>
      <c r="D32" s="57"/>
      <c r="E32" s="65">
        <f>ROUND(C32*D32,2)</f>
        <v>0</v>
      </c>
      <c r="F32" s="56">
        <f>E32*2</f>
        <v>0</v>
      </c>
    </row>
    <row r="33" spans="1:6" ht="24" customHeight="1" thickBot="1">
      <c r="A33" s="6">
        <v>3</v>
      </c>
      <c r="B33" s="45" t="s">
        <v>9</v>
      </c>
      <c r="C33" s="46">
        <v>100000</v>
      </c>
      <c r="D33" s="47"/>
      <c r="E33" s="46">
        <f>ROUND(C33*D33,2)</f>
        <v>0</v>
      </c>
      <c r="F33" s="48">
        <f>E33*2</f>
        <v>0</v>
      </c>
    </row>
    <row r="34" spans="1:6" ht="27.75" customHeight="1" thickBot="1">
      <c r="A34" s="82" t="s">
        <v>41</v>
      </c>
      <c r="B34" s="83"/>
      <c r="C34" s="14"/>
      <c r="D34" s="18"/>
      <c r="E34" s="19">
        <f>SUM(E31:E33)</f>
        <v>0</v>
      </c>
      <c r="F34" s="20">
        <f>SUM(F31:F33)</f>
        <v>0</v>
      </c>
    </row>
    <row r="35" spans="1:6" ht="12" customHeight="1" thickBot="1">
      <c r="A35" s="70"/>
      <c r="B35" s="70"/>
      <c r="C35" s="70"/>
      <c r="D35" s="70"/>
      <c r="E35" s="70"/>
      <c r="F35" s="70"/>
    </row>
    <row r="36" spans="1:6" ht="27" customHeight="1" thickBot="1">
      <c r="A36" s="84" t="s">
        <v>40</v>
      </c>
      <c r="B36" s="85"/>
      <c r="C36" s="85"/>
      <c r="D36" s="85"/>
      <c r="E36" s="85"/>
      <c r="F36" s="86"/>
    </row>
    <row r="37" spans="1:6" ht="54" customHeight="1" thickBot="1">
      <c r="A37" s="21" t="s">
        <v>0</v>
      </c>
      <c r="B37" s="22" t="s">
        <v>1</v>
      </c>
      <c r="C37" s="23" t="s">
        <v>6</v>
      </c>
      <c r="D37" s="24" t="s">
        <v>3</v>
      </c>
      <c r="E37" s="23" t="s">
        <v>4</v>
      </c>
      <c r="F37" s="25" t="s">
        <v>21</v>
      </c>
    </row>
    <row r="38" spans="1:6" ht="27" customHeight="1">
      <c r="A38" s="67">
        <v>1</v>
      </c>
      <c r="B38" s="68" t="s">
        <v>37</v>
      </c>
      <c r="C38" s="63">
        <v>1576583.2</v>
      </c>
      <c r="D38" s="58"/>
      <c r="E38" s="63">
        <f>ROUND(C38*D38,2)</f>
        <v>0</v>
      </c>
      <c r="F38" s="63">
        <f>E38*2</f>
        <v>0</v>
      </c>
    </row>
    <row r="39" spans="1:6" ht="27.75" customHeight="1" thickBot="1">
      <c r="A39" s="66">
        <v>2</v>
      </c>
      <c r="B39" s="45" t="s">
        <v>38</v>
      </c>
      <c r="C39" s="46">
        <v>293000</v>
      </c>
      <c r="D39" s="69"/>
      <c r="E39" s="46">
        <f>ROUND(C39*D39,2)</f>
        <v>0</v>
      </c>
      <c r="F39" s="48">
        <f>E39*2</f>
        <v>0</v>
      </c>
    </row>
    <row r="40" spans="1:6" ht="27.75" customHeight="1" thickBot="1">
      <c r="A40" s="82" t="s">
        <v>16</v>
      </c>
      <c r="B40" s="83"/>
      <c r="C40" s="14"/>
      <c r="D40" s="18"/>
      <c r="E40" s="19">
        <f>SUM(E39)</f>
        <v>0</v>
      </c>
      <c r="F40" s="20">
        <f>SUM(F39)</f>
        <v>0</v>
      </c>
    </row>
    <row r="41" spans="1:6" ht="12" customHeight="1" thickBot="1">
      <c r="A41" s="70"/>
      <c r="B41" s="70"/>
      <c r="C41" s="70"/>
      <c r="D41" s="70"/>
      <c r="E41" s="70"/>
      <c r="F41" s="70"/>
    </row>
    <row r="42" spans="1:6" ht="36.75" customHeight="1">
      <c r="A42" s="87" t="s">
        <v>42</v>
      </c>
      <c r="B42" s="88"/>
      <c r="C42" s="88"/>
      <c r="D42" s="89"/>
      <c r="E42" s="38" t="s">
        <v>10</v>
      </c>
      <c r="F42" s="39" t="s">
        <v>22</v>
      </c>
    </row>
    <row r="43" spans="1:6" ht="33" customHeight="1" thickBot="1">
      <c r="A43" s="90"/>
      <c r="B43" s="91"/>
      <c r="C43" s="91"/>
      <c r="D43" s="92"/>
      <c r="E43" s="30">
        <f>E5+E17+E27+E34+E40</f>
        <v>0</v>
      </c>
      <c r="F43" s="31">
        <f>F5+F17+F27+F34+F40</f>
        <v>0</v>
      </c>
    </row>
    <row r="44" spans="1:6" ht="12.75" customHeight="1" thickBot="1">
      <c r="A44" s="70"/>
      <c r="B44" s="70"/>
      <c r="C44" s="70"/>
      <c r="D44" s="70"/>
      <c r="E44" s="70"/>
      <c r="F44" s="70"/>
    </row>
    <row r="45" spans="1:6" ht="12.75" customHeight="1" thickBot="1">
      <c r="A45" s="70"/>
      <c r="B45" s="70"/>
      <c r="C45" s="70"/>
      <c r="D45" s="70"/>
      <c r="E45" s="70"/>
      <c r="F45" s="70"/>
    </row>
    <row r="46" spans="1:6" ht="33.75" customHeight="1" thickBot="1">
      <c r="A46" s="74" t="s">
        <v>20</v>
      </c>
      <c r="B46" s="75"/>
      <c r="C46" s="75"/>
      <c r="D46" s="75"/>
      <c r="E46" s="41" t="s">
        <v>4</v>
      </c>
      <c r="F46" s="42" t="s">
        <v>21</v>
      </c>
    </row>
    <row r="47" spans="1:6" ht="28.5" customHeight="1">
      <c r="A47" s="71" t="s">
        <v>43</v>
      </c>
      <c r="B47" s="72"/>
      <c r="C47" s="72"/>
      <c r="D47" s="73"/>
      <c r="E47" s="36">
        <f>E43</f>
        <v>0</v>
      </c>
      <c r="F47" s="37">
        <f>E47*2</f>
        <v>0</v>
      </c>
    </row>
  </sheetData>
  <sheetProtection/>
  <mergeCells count="21">
    <mergeCell ref="A41:F41"/>
    <mergeCell ref="A2:F2"/>
    <mergeCell ref="A7:F7"/>
    <mergeCell ref="A17:B17"/>
    <mergeCell ref="A19:F19"/>
    <mergeCell ref="A5:B5"/>
    <mergeCell ref="A6:F6"/>
    <mergeCell ref="A18:F18"/>
    <mergeCell ref="A1:F1"/>
    <mergeCell ref="A47:D47"/>
    <mergeCell ref="A36:F36"/>
    <mergeCell ref="A40:B40"/>
    <mergeCell ref="A42:D43"/>
    <mergeCell ref="A34:B34"/>
    <mergeCell ref="A27:B27"/>
    <mergeCell ref="A45:F45"/>
    <mergeCell ref="A28:F28"/>
    <mergeCell ref="A44:F44"/>
    <mergeCell ref="A46:D46"/>
    <mergeCell ref="A29:F29"/>
    <mergeCell ref="A35:F35"/>
  </mergeCells>
  <printOptions/>
  <pageMargins left="0.4857142857142857" right="0.45535714285714285" top="0.9895833333333334" bottom="0.8303571428571429" header="0.5" footer="0.5"/>
  <pageSetup fitToHeight="0" fitToWidth="0" horizontalDpi="600" verticalDpi="600" orientation="portrait" paperSize="9" scale="58" r:id="rId1"/>
  <headerFooter alignWithMargins="0">
    <oddHeader>&amp;C&amp;"Garamond,Pogrubiony"&amp;12KALKULACJA SKŁADKI UBEZPIECZENIOWEJ 
DLA CZĘŚCI I ZAMÓWIENIA&amp;R&amp;"Garamond,Pogrubiony"&amp;12ZAŁĄCZNIK 1a</oddHeader>
    <oddFooter>&amp;C&amp;"Garamond,Normalny"&amp;12Strona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Pomerania Brokers</cp:lastModifiedBy>
  <cp:lastPrinted>2021-09-13T10:15:36Z</cp:lastPrinted>
  <dcterms:created xsi:type="dcterms:W3CDTF">2005-09-07T19:32:58Z</dcterms:created>
  <dcterms:modified xsi:type="dcterms:W3CDTF">2022-11-10T12:52:59Z</dcterms:modified>
  <cp:category/>
  <cp:version/>
  <cp:contentType/>
  <cp:contentStatus/>
</cp:coreProperties>
</file>