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W:\firmy\A-K\Gmina Pleszew\Zamówienia publiczne 2024\01_kredyt\Publiczny\"/>
    </mc:Choice>
  </mc:AlternateContent>
  <xr:revisionPtr revIDLastSave="0" documentId="13_ncr:1_{2FB80372-8407-453B-9D5F-1B0EC6B14FFC}" xr6:coauthVersionLast="47" xr6:coauthVersionMax="47" xr10:uidLastSave="{00000000-0000-0000-0000-000000000000}"/>
  <bookViews>
    <workbookView xWindow="-120" yWindow="1215" windowWidth="19440" windowHeight="13665" xr2:uid="{00000000-000D-0000-FFFF-FFFF00000000}"/>
  </bookViews>
  <sheets>
    <sheet name="kredyt 17 700 000zł" sheetId="6" r:id="rId1"/>
  </sheets>
  <definedNames>
    <definedName name="_xlnm.Print_Area" localSheetId="0">'kredyt 17 700 000zł'!$A$2:$J$249</definedName>
  </definedNames>
  <calcPr calcId="181029"/>
</workbook>
</file>

<file path=xl/calcChain.xml><?xml version="1.0" encoding="utf-8"?>
<calcChain xmlns="http://schemas.openxmlformats.org/spreadsheetml/2006/main">
  <c r="I15" i="6" l="1"/>
  <c r="H38" i="6"/>
  <c r="H37" i="6"/>
  <c r="E37" i="6"/>
  <c r="E38" i="6" l="1"/>
  <c r="F8" i="6"/>
  <c r="F9" i="6" s="1"/>
  <c r="I243" i="6"/>
  <c r="D243" i="6"/>
  <c r="H242" i="6"/>
  <c r="H241" i="6"/>
  <c r="H240" i="6"/>
  <c r="H239" i="6"/>
  <c r="H238" i="6"/>
  <c r="H237" i="6"/>
  <c r="H236" i="6"/>
  <c r="H235" i="6"/>
  <c r="H234" i="6"/>
  <c r="H233" i="6"/>
  <c r="H232" i="6"/>
  <c r="H231" i="6"/>
  <c r="H230" i="6"/>
  <c r="H229" i="6"/>
  <c r="H228" i="6"/>
  <c r="H227" i="6"/>
  <c r="H226" i="6"/>
  <c r="H225" i="6"/>
  <c r="H224" i="6"/>
  <c r="H223" i="6"/>
  <c r="H222" i="6"/>
  <c r="H221" i="6"/>
  <c r="H220" i="6"/>
  <c r="H219" i="6"/>
  <c r="H218" i="6"/>
  <c r="H217" i="6"/>
  <c r="H216" i="6"/>
  <c r="H215" i="6"/>
  <c r="H214" i="6"/>
  <c r="H213" i="6"/>
  <c r="H212" i="6"/>
  <c r="H211" i="6"/>
  <c r="H210" i="6"/>
  <c r="H209" i="6"/>
  <c r="H208" i="6"/>
  <c r="H207" i="6"/>
  <c r="H206" i="6"/>
  <c r="H205" i="6"/>
  <c r="H204" i="6"/>
  <c r="H203" i="6"/>
  <c r="H202" i="6"/>
  <c r="H201" i="6"/>
  <c r="H200" i="6"/>
  <c r="H199" i="6"/>
  <c r="H198" i="6"/>
  <c r="H197" i="6"/>
  <c r="H196" i="6"/>
  <c r="H195" i="6"/>
  <c r="H194" i="6"/>
  <c r="H193" i="6"/>
  <c r="H192" i="6"/>
  <c r="H191" i="6"/>
  <c r="H190" i="6"/>
  <c r="H189" i="6"/>
  <c r="H188" i="6"/>
  <c r="H187" i="6"/>
  <c r="H186" i="6"/>
  <c r="H185" i="6"/>
  <c r="H184" i="6"/>
  <c r="H183" i="6"/>
  <c r="H182" i="6"/>
  <c r="H181" i="6"/>
  <c r="H180" i="6"/>
  <c r="H179" i="6"/>
  <c r="H178" i="6"/>
  <c r="H177" i="6"/>
  <c r="H176" i="6"/>
  <c r="H175" i="6"/>
  <c r="H174" i="6"/>
  <c r="H173" i="6"/>
  <c r="H172" i="6"/>
  <c r="H171" i="6"/>
  <c r="H170" i="6"/>
  <c r="H169" i="6"/>
  <c r="H168" i="6"/>
  <c r="H167" i="6"/>
  <c r="H166" i="6"/>
  <c r="H165" i="6"/>
  <c r="H164" i="6"/>
  <c r="H163" i="6"/>
  <c r="H162" i="6"/>
  <c r="H161" i="6"/>
  <c r="H160" i="6"/>
  <c r="H159" i="6"/>
  <c r="H158" i="6"/>
  <c r="H157" i="6"/>
  <c r="H156" i="6"/>
  <c r="H155" i="6"/>
  <c r="H154" i="6"/>
  <c r="H153" i="6"/>
  <c r="H152" i="6"/>
  <c r="H151" i="6"/>
  <c r="H150" i="6"/>
  <c r="H149" i="6"/>
  <c r="H148" i="6"/>
  <c r="H147" i="6"/>
  <c r="H146" i="6"/>
  <c r="H145" i="6"/>
  <c r="H144" i="6"/>
  <c r="H143" i="6"/>
  <c r="H142" i="6"/>
  <c r="H141" i="6"/>
  <c r="H140" i="6"/>
  <c r="H139" i="6"/>
  <c r="H138" i="6"/>
  <c r="H137" i="6"/>
  <c r="H136" i="6"/>
  <c r="H135" i="6"/>
  <c r="H134" i="6"/>
  <c r="H133" i="6"/>
  <c r="H132" i="6"/>
  <c r="H131" i="6"/>
  <c r="H130" i="6"/>
  <c r="H129" i="6"/>
  <c r="H128" i="6"/>
  <c r="H127" i="6"/>
  <c r="H126" i="6"/>
  <c r="H125" i="6"/>
  <c r="H124" i="6"/>
  <c r="H123" i="6"/>
  <c r="H122" i="6"/>
  <c r="H121" i="6"/>
  <c r="H120" i="6"/>
  <c r="H119" i="6"/>
  <c r="H118" i="6"/>
  <c r="H117" i="6"/>
  <c r="H116" i="6"/>
  <c r="H115" i="6"/>
  <c r="H114" i="6"/>
  <c r="H113" i="6"/>
  <c r="H112" i="6"/>
  <c r="H111" i="6"/>
  <c r="H110" i="6"/>
  <c r="H109" i="6"/>
  <c r="H108" i="6"/>
  <c r="H107" i="6"/>
  <c r="H106" i="6"/>
  <c r="H105" i="6"/>
  <c r="H104" i="6"/>
  <c r="H103" i="6"/>
  <c r="H102" i="6"/>
  <c r="H101" i="6"/>
  <c r="H100" i="6"/>
  <c r="H99" i="6"/>
  <c r="H98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6" i="6"/>
  <c r="H35" i="6"/>
  <c r="H34" i="6"/>
  <c r="H33" i="6"/>
  <c r="H32" i="6"/>
  <c r="H31" i="6"/>
  <c r="H30" i="6"/>
  <c r="H29" i="6"/>
  <c r="H28" i="6"/>
  <c r="H27" i="6"/>
  <c r="H26" i="6"/>
  <c r="C25" i="6"/>
  <c r="D25" i="6" s="1"/>
  <c r="E25" i="6" s="1"/>
  <c r="F25" i="6" s="1"/>
  <c r="G25" i="6" s="1"/>
  <c r="H25" i="6" s="1"/>
  <c r="I25" i="6" s="1"/>
  <c r="J25" i="6" s="1"/>
  <c r="E9" i="6"/>
  <c r="I17" i="6" s="1"/>
  <c r="I19" i="6" s="1"/>
  <c r="G38" i="6" l="1"/>
  <c r="G27" i="6" l="1"/>
  <c r="G28" i="6" l="1"/>
  <c r="G29" i="6" l="1"/>
  <c r="G30" i="6" l="1"/>
  <c r="G31" i="6" l="1"/>
  <c r="G32" i="6" l="1"/>
  <c r="E32" i="6"/>
  <c r="G33" i="6" l="1"/>
  <c r="E33" i="6"/>
  <c r="E34" i="6" l="1"/>
  <c r="G34" i="6"/>
  <c r="G35" i="6" l="1"/>
  <c r="E35" i="6"/>
  <c r="G36" i="6" l="1"/>
  <c r="E36" i="6"/>
  <c r="G37" i="6" s="1"/>
  <c r="G39" i="6" l="1"/>
  <c r="E39" i="6"/>
  <c r="G40" i="6" l="1"/>
  <c r="E40" i="6"/>
  <c r="E41" i="6" l="1"/>
  <c r="G41" i="6"/>
  <c r="G42" i="6" l="1"/>
  <c r="E42" i="6"/>
  <c r="G43" i="6" l="1"/>
  <c r="E43" i="6"/>
  <c r="G44" i="6" l="1"/>
  <c r="E44" i="6"/>
  <c r="E45" i="6" l="1"/>
  <c r="G45" i="6"/>
  <c r="G46" i="6" l="1"/>
  <c r="E46" i="6"/>
  <c r="G47" i="6" l="1"/>
  <c r="E47" i="6"/>
  <c r="G48" i="6" l="1"/>
  <c r="E48" i="6"/>
  <c r="E49" i="6" l="1"/>
  <c r="G49" i="6"/>
  <c r="G50" i="6" l="1"/>
  <c r="E50" i="6"/>
  <c r="G51" i="6" l="1"/>
  <c r="E51" i="6"/>
  <c r="G52" i="6" l="1"/>
  <c r="E52" i="6"/>
  <c r="G53" i="6" l="1"/>
  <c r="E53" i="6"/>
  <c r="G54" i="6" l="1"/>
  <c r="E54" i="6"/>
  <c r="E55" i="6" l="1"/>
  <c r="G55" i="6"/>
  <c r="G56" i="6" l="1"/>
  <c r="E56" i="6"/>
  <c r="G57" i="6" l="1"/>
  <c r="E57" i="6"/>
  <c r="G58" i="6" l="1"/>
  <c r="E58" i="6"/>
  <c r="E59" i="6" l="1"/>
  <c r="G59" i="6"/>
  <c r="G60" i="6" l="1"/>
  <c r="E60" i="6"/>
  <c r="G61" i="6" l="1"/>
  <c r="E61" i="6"/>
  <c r="G62" i="6" l="1"/>
  <c r="E62" i="6"/>
  <c r="G63" i="6" l="1"/>
  <c r="E63" i="6"/>
  <c r="G64" i="6" l="1"/>
  <c r="E64" i="6"/>
  <c r="E65" i="6" l="1"/>
  <c r="G65" i="6"/>
  <c r="G66" i="6" l="1"/>
  <c r="E66" i="6"/>
  <c r="G67" i="6" l="1"/>
  <c r="E67" i="6"/>
  <c r="G68" i="6" l="1"/>
  <c r="E68" i="6"/>
  <c r="E69" i="6" l="1"/>
  <c r="G69" i="6"/>
  <c r="G70" i="6" l="1"/>
  <c r="E70" i="6"/>
  <c r="G71" i="6" l="1"/>
  <c r="E71" i="6"/>
  <c r="G72" i="6" l="1"/>
  <c r="E72" i="6"/>
  <c r="E73" i="6" l="1"/>
  <c r="G73" i="6"/>
  <c r="G74" i="6" l="1"/>
  <c r="E74" i="6"/>
  <c r="G75" i="6" l="1"/>
  <c r="E75" i="6"/>
  <c r="E76" i="6" l="1"/>
  <c r="G76" i="6"/>
  <c r="G77" i="6" l="1"/>
  <c r="E77" i="6"/>
  <c r="E78" i="6" l="1"/>
  <c r="G78" i="6"/>
  <c r="G79" i="6" l="1"/>
  <c r="E79" i="6"/>
  <c r="E80" i="6" l="1"/>
  <c r="G80" i="6"/>
  <c r="G81" i="6" l="1"/>
  <c r="E81" i="6"/>
  <c r="E82" i="6" l="1"/>
  <c r="G82" i="6"/>
  <c r="G83" i="6" l="1"/>
  <c r="E83" i="6"/>
  <c r="E84" i="6" l="1"/>
  <c r="G84" i="6"/>
  <c r="G85" i="6" l="1"/>
  <c r="E85" i="6"/>
  <c r="E86" i="6" l="1"/>
  <c r="G86" i="6"/>
  <c r="G87" i="6" l="1"/>
  <c r="E87" i="6"/>
  <c r="E88" i="6" l="1"/>
  <c r="G88" i="6"/>
  <c r="G89" i="6" l="1"/>
  <c r="E89" i="6"/>
  <c r="E90" i="6" l="1"/>
  <c r="G90" i="6"/>
  <c r="G91" i="6" l="1"/>
  <c r="E91" i="6"/>
  <c r="E92" i="6" l="1"/>
  <c r="G92" i="6"/>
  <c r="E93" i="6" l="1"/>
  <c r="G93" i="6"/>
  <c r="G94" i="6" l="1"/>
  <c r="E94" i="6"/>
  <c r="G95" i="6" l="1"/>
  <c r="E95" i="6"/>
  <c r="E96" i="6" l="1"/>
  <c r="G96" i="6"/>
  <c r="E97" i="6" l="1"/>
  <c r="G97" i="6"/>
  <c r="G98" i="6" l="1"/>
  <c r="E98" i="6"/>
  <c r="G99" i="6" l="1"/>
  <c r="E99" i="6"/>
  <c r="G100" i="6" l="1"/>
  <c r="E100" i="6"/>
  <c r="G101" i="6" l="1"/>
  <c r="E101" i="6"/>
  <c r="E102" i="6" l="1"/>
  <c r="G102" i="6"/>
  <c r="E103" i="6" l="1"/>
  <c r="G103" i="6"/>
  <c r="G104" i="6" l="1"/>
  <c r="E104" i="6"/>
  <c r="G105" i="6" l="1"/>
  <c r="E105" i="6"/>
  <c r="E106" i="6" l="1"/>
  <c r="G106" i="6"/>
  <c r="E107" i="6" l="1"/>
  <c r="G107" i="6"/>
  <c r="G108" i="6" l="1"/>
  <c r="E108" i="6"/>
  <c r="G109" i="6" l="1"/>
  <c r="E109" i="6"/>
  <c r="E110" i="6" l="1"/>
  <c r="G110" i="6"/>
  <c r="E111" i="6" l="1"/>
  <c r="G111" i="6"/>
  <c r="E112" i="6" l="1"/>
  <c r="G112" i="6"/>
  <c r="E113" i="6" l="1"/>
  <c r="G113" i="6"/>
  <c r="G114" i="6" l="1"/>
  <c r="E114" i="6"/>
  <c r="G115" i="6" l="1"/>
  <c r="E115" i="6"/>
  <c r="E116" i="6" l="1"/>
  <c r="G116" i="6"/>
  <c r="E117" i="6" l="1"/>
  <c r="G117" i="6"/>
  <c r="G118" i="6" l="1"/>
  <c r="E118" i="6"/>
  <c r="G119" i="6" l="1"/>
  <c r="E119" i="6"/>
  <c r="E120" i="6" l="1"/>
  <c r="G120" i="6"/>
  <c r="E121" i="6" l="1"/>
  <c r="G121" i="6"/>
  <c r="G122" i="6" l="1"/>
  <c r="E122" i="6"/>
  <c r="G123" i="6" l="1"/>
  <c r="E123" i="6"/>
  <c r="G124" i="6" l="1"/>
  <c r="E124" i="6"/>
  <c r="G125" i="6" l="1"/>
  <c r="E125" i="6"/>
  <c r="E126" i="6" l="1"/>
  <c r="G126" i="6"/>
  <c r="E127" i="6" l="1"/>
  <c r="G127" i="6"/>
  <c r="G128" i="6" l="1"/>
  <c r="E128" i="6"/>
  <c r="G129" i="6" l="1"/>
  <c r="E129" i="6"/>
  <c r="E130" i="6" l="1"/>
  <c r="G130" i="6"/>
  <c r="E131" i="6" l="1"/>
  <c r="G131" i="6"/>
  <c r="G132" i="6" l="1"/>
  <c r="E132" i="6"/>
  <c r="G133" i="6" l="1"/>
  <c r="E133" i="6"/>
  <c r="E134" i="6" l="1"/>
  <c r="G134" i="6"/>
  <c r="E135" i="6" l="1"/>
  <c r="G135" i="6"/>
  <c r="E136" i="6" l="1"/>
  <c r="G136" i="6"/>
  <c r="E137" i="6" l="1"/>
  <c r="G137" i="6"/>
  <c r="G138" i="6" l="1"/>
  <c r="E138" i="6"/>
  <c r="G139" i="6" l="1"/>
  <c r="E139" i="6"/>
  <c r="E140" i="6" l="1"/>
  <c r="G140" i="6"/>
  <c r="E141" i="6" l="1"/>
  <c r="G141" i="6"/>
  <c r="G142" i="6" l="1"/>
  <c r="E142" i="6"/>
  <c r="G143" i="6" l="1"/>
  <c r="E143" i="6"/>
  <c r="G144" i="6" l="1"/>
  <c r="E144" i="6"/>
  <c r="E145" i="6" l="1"/>
  <c r="G145" i="6"/>
  <c r="G146" i="6" l="1"/>
  <c r="E146" i="6"/>
  <c r="G147" i="6" l="1"/>
  <c r="E147" i="6"/>
  <c r="G148" i="6" l="1"/>
  <c r="E148" i="6"/>
  <c r="G149" i="6" l="1"/>
  <c r="E149" i="6"/>
  <c r="G150" i="6" l="1"/>
  <c r="E150" i="6"/>
  <c r="E151" i="6" l="1"/>
  <c r="G151" i="6"/>
  <c r="G152" i="6" l="1"/>
  <c r="E152" i="6"/>
  <c r="G153" i="6" l="1"/>
  <c r="E153" i="6"/>
  <c r="G154" i="6" l="1"/>
  <c r="E154" i="6"/>
  <c r="E155" i="6" l="1"/>
  <c r="G155" i="6"/>
  <c r="G156" i="6" l="1"/>
  <c r="E156" i="6"/>
  <c r="G157" i="6" l="1"/>
  <c r="E157" i="6"/>
  <c r="G158" i="6" l="1"/>
  <c r="E158" i="6"/>
  <c r="G159" i="6" l="1"/>
  <c r="E159" i="6"/>
  <c r="G160" i="6" l="1"/>
  <c r="E160" i="6"/>
  <c r="E161" i="6" l="1"/>
  <c r="G161" i="6"/>
  <c r="G162" i="6" l="1"/>
  <c r="E162" i="6"/>
  <c r="G163" i="6" l="1"/>
  <c r="E163" i="6"/>
  <c r="G164" i="6" l="1"/>
  <c r="E164" i="6"/>
  <c r="E165" i="6" l="1"/>
  <c r="G165" i="6"/>
  <c r="G166" i="6" l="1"/>
  <c r="E166" i="6"/>
  <c r="G167" i="6" l="1"/>
  <c r="E167" i="6"/>
  <c r="G168" i="6" l="1"/>
  <c r="E168" i="6"/>
  <c r="E169" i="6" l="1"/>
  <c r="G169" i="6"/>
  <c r="G170" i="6" l="1"/>
  <c r="E170" i="6"/>
  <c r="G171" i="6" l="1"/>
  <c r="E171" i="6"/>
  <c r="G172" i="6" l="1"/>
  <c r="E172" i="6"/>
  <c r="G173" i="6" l="1"/>
  <c r="E173" i="6"/>
  <c r="G174" i="6" l="1"/>
  <c r="E174" i="6"/>
  <c r="E175" i="6" l="1"/>
  <c r="G175" i="6"/>
  <c r="G176" i="6" l="1"/>
  <c r="E176" i="6"/>
  <c r="G177" i="6" l="1"/>
  <c r="E177" i="6"/>
  <c r="G178" i="6" l="1"/>
  <c r="E178" i="6"/>
  <c r="E179" i="6" l="1"/>
  <c r="G179" i="6"/>
  <c r="G180" i="6" l="1"/>
  <c r="E180" i="6"/>
  <c r="G181" i="6" l="1"/>
  <c r="E181" i="6"/>
  <c r="G182" i="6" l="1"/>
  <c r="E182" i="6"/>
  <c r="G183" i="6" l="1"/>
  <c r="E183" i="6"/>
  <c r="G184" i="6" l="1"/>
  <c r="E184" i="6"/>
  <c r="E185" i="6" l="1"/>
  <c r="G185" i="6"/>
  <c r="G186" i="6" l="1"/>
  <c r="E186" i="6"/>
  <c r="G187" i="6" l="1"/>
  <c r="E187" i="6"/>
  <c r="G188" i="6" l="1"/>
  <c r="E188" i="6"/>
  <c r="E189" i="6" l="1"/>
  <c r="G189" i="6"/>
  <c r="G190" i="6" l="1"/>
  <c r="E190" i="6"/>
  <c r="G191" i="6" l="1"/>
  <c r="E191" i="6"/>
  <c r="G192" i="6" l="1"/>
  <c r="E192" i="6"/>
  <c r="E193" i="6" l="1"/>
  <c r="G193" i="6"/>
  <c r="G194" i="6" l="1"/>
  <c r="E194" i="6"/>
  <c r="G195" i="6" l="1"/>
  <c r="E195" i="6"/>
  <c r="G196" i="6" l="1"/>
  <c r="E196" i="6"/>
  <c r="G197" i="6" l="1"/>
  <c r="E197" i="6"/>
  <c r="G198" i="6" l="1"/>
  <c r="E198" i="6"/>
  <c r="E199" i="6" l="1"/>
  <c r="G199" i="6"/>
  <c r="G200" i="6" l="1"/>
  <c r="E200" i="6"/>
  <c r="G201" i="6" l="1"/>
  <c r="E201" i="6"/>
  <c r="G202" i="6" l="1"/>
  <c r="E202" i="6"/>
  <c r="E203" i="6" l="1"/>
  <c r="G203" i="6"/>
  <c r="G204" i="6" l="1"/>
  <c r="E204" i="6"/>
  <c r="G205" i="6" l="1"/>
  <c r="E205" i="6"/>
  <c r="G206" i="6" l="1"/>
  <c r="E206" i="6"/>
  <c r="G207" i="6" l="1"/>
  <c r="E207" i="6"/>
  <c r="G208" i="6" l="1"/>
  <c r="E208" i="6"/>
  <c r="E209" i="6" l="1"/>
  <c r="G209" i="6"/>
  <c r="G210" i="6" l="1"/>
  <c r="E210" i="6"/>
  <c r="G211" i="6" l="1"/>
  <c r="E211" i="6"/>
  <c r="G212" i="6" l="1"/>
  <c r="E212" i="6"/>
  <c r="E213" i="6" l="1"/>
  <c r="G213" i="6"/>
  <c r="G214" i="6" l="1"/>
  <c r="E214" i="6"/>
  <c r="G215" i="6" l="1"/>
  <c r="E215" i="6"/>
  <c r="G216" i="6" l="1"/>
  <c r="E216" i="6"/>
  <c r="E217" i="6" l="1"/>
  <c r="G217" i="6"/>
  <c r="G218" i="6" l="1"/>
  <c r="E218" i="6"/>
  <c r="G219" i="6" l="1"/>
  <c r="E219" i="6"/>
  <c r="G220" i="6" l="1"/>
  <c r="E220" i="6"/>
  <c r="G221" i="6" l="1"/>
  <c r="E221" i="6"/>
  <c r="G222" i="6" l="1"/>
  <c r="E222" i="6"/>
  <c r="E223" i="6" l="1"/>
  <c r="G223" i="6"/>
  <c r="G224" i="6" l="1"/>
  <c r="E224" i="6"/>
  <c r="G225" i="6" l="1"/>
  <c r="E225" i="6"/>
  <c r="G226" i="6" l="1"/>
  <c r="E226" i="6"/>
  <c r="E227" i="6" l="1"/>
  <c r="G227" i="6"/>
  <c r="G228" i="6" l="1"/>
  <c r="E228" i="6"/>
  <c r="G229" i="6" l="1"/>
  <c r="E229" i="6"/>
  <c r="G230" i="6" l="1"/>
  <c r="E230" i="6"/>
  <c r="G231" i="6" l="1"/>
  <c r="E231" i="6"/>
  <c r="G232" i="6" l="1"/>
  <c r="E232" i="6"/>
  <c r="E233" i="6" l="1"/>
  <c r="G233" i="6"/>
  <c r="G234" i="6" l="1"/>
  <c r="E234" i="6"/>
  <c r="G235" i="6" l="1"/>
  <c r="E235" i="6"/>
  <c r="G236" i="6" l="1"/>
  <c r="E236" i="6"/>
  <c r="E237" i="6" l="1"/>
  <c r="G237" i="6"/>
  <c r="G238" i="6" l="1"/>
  <c r="E238" i="6"/>
  <c r="G239" i="6" l="1"/>
  <c r="E239" i="6"/>
  <c r="G240" i="6" l="1"/>
  <c r="E240" i="6"/>
  <c r="E241" i="6" l="1"/>
  <c r="G241" i="6"/>
  <c r="G242" i="6" l="1"/>
  <c r="G243" i="6" s="1"/>
  <c r="E242" i="6"/>
  <c r="G245" i="6" l="1"/>
</calcChain>
</file>

<file path=xl/sharedStrings.xml><?xml version="1.0" encoding="utf-8"?>
<sst xmlns="http://schemas.openxmlformats.org/spreadsheetml/2006/main" count="263" uniqueCount="257">
  <si>
    <t>(proszę uzupełnić)</t>
  </si>
  <si>
    <t>Lp.</t>
  </si>
  <si>
    <t>Saldo zadłużenia z tytułu kredytu</t>
  </si>
  <si>
    <t>Koszty operacji bankowych 
(Wo)</t>
  </si>
  <si>
    <t>Okres odsetkowy</t>
  </si>
  <si>
    <t>Suma z każdego miesiąca</t>
  </si>
  <si>
    <t>Razem:</t>
  </si>
  <si>
    <t>W celu obliczenia ceny (za pomocą pliku Excela) należy wypełnić tylko komórki koloru zielonego</t>
  </si>
  <si>
    <t>W komórkach koloru żółtego wstawione są formuły, które wypełnią się automatycznie po wypełnieniu komórek koloru zielonego</t>
  </si>
  <si>
    <t>1.</t>
  </si>
  <si>
    <t>2.</t>
  </si>
  <si>
    <t>3.</t>
  </si>
  <si>
    <t>4.</t>
  </si>
  <si>
    <t>5.</t>
  </si>
  <si>
    <t>Termin płatności odsetek</t>
  </si>
  <si>
    <t>1 transza</t>
  </si>
  <si>
    <t xml:space="preserve"> Kredyt zostanie przelany na rachunek bankowy budżetu Miasta i Gminy Pleszew w następujących transzach:</t>
  </si>
  <si>
    <t>ogółem:</t>
  </si>
  <si>
    <t>Data uruchomienia transzy</t>
  </si>
  <si>
    <t>Kwota uruchomionego kredytu - narastająco (w PLN)</t>
  </si>
  <si>
    <t>Numer transzy</t>
  </si>
  <si>
    <t>Koszty oprocentowania kredytu (Ko)</t>
  </si>
  <si>
    <t>w PLN =</t>
  </si>
  <si>
    <t>w % =</t>
  </si>
  <si>
    <t xml:space="preserve">Marża banku  (+ / -)  (m) </t>
  </si>
  <si>
    <t xml:space="preserve">Kwota kredytu </t>
  </si>
  <si>
    <t xml:space="preserve">Prowizja przygotowawcza (Pp) </t>
  </si>
  <si>
    <t>w %  =</t>
  </si>
  <si>
    <t xml:space="preserve">Data uruchomienia transzy kredytu / Data naliczenia odsetek </t>
  </si>
  <si>
    <t>Kwota transzy       (w PLN)</t>
  </si>
  <si>
    <t xml:space="preserve">UWAGA - w celu obliczenia ceny oferty przyjęto następujące założenia: </t>
  </si>
  <si>
    <t xml:space="preserve">Wartość zamówienia (Pp+ Ko+Wo), tj. cena oferty (Co) = </t>
  </si>
  <si>
    <t>Tabela Nr 1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</si>
  <si>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</si>
  <si>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</si>
  <si>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</si>
  <si>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</si>
  <si>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</si>
  <si>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</si>
  <si>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</si>
  <si>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</si>
  <si>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</si>
  <si>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</si>
  <si>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</si>
  <si>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</si>
  <si>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</si>
  <si>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</si>
  <si>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</si>
  <si>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</si>
  <si>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</si>
  <si>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</si>
  <si>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</si>
  <si>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</si>
  <si>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</si>
  <si>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</si>
  <si>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</si>
  <si>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</si>
  <si>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</si>
  <si>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</si>
  <si>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</si>
  <si>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</si>
  <si>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</si>
  <si>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</si>
  <si>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</si>
  <si>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</si>
  <si>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</si>
  <si>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</si>
  <si>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</si>
  <si>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</si>
  <si>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</si>
  <si>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</si>
  <si>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</si>
  <si>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</si>
  <si>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</si>
  <si>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</si>
  <si>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</si>
  <si>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</si>
  <si>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</si>
  <si>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</si>
  <si>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</si>
  <si>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</si>
  <si>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</si>
  <si>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</si>
  <si>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</si>
  <si>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</si>
  <si>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</si>
  <si>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</si>
  <si>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</si>
  <si>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</si>
  <si>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</si>
  <si>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</si>
  <si>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</si>
  <si>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</si>
  <si>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</si>
  <si>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</si>
  <si>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</si>
  <si>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</si>
  <si>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</si>
  <si>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</si>
  <si>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</si>
  <si>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</si>
  <si>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</si>
  <si>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</si>
  <si>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</si>
  <si>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</si>
  <si>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</si>
  <si>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</si>
  <si>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</si>
  <si>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</si>
  <si>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</si>
  <si>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</si>
  <si>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</si>
  <si>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</si>
  <si>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</si>
  <si>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</si>
  <si>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stawka bazowa (WIBOR 1M) 
 + / - 
stała marża banku (m)</t>
  </si>
  <si>
    <t>Koszt oprocentowania kredytu (Ko) = stawka bazowa WIBOR 1M + marża banku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</si>
  <si>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</si>
  <si>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</si>
  <si>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</si>
  <si>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</si>
  <si>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</si>
  <si>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</si>
  <si>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</si>
  <si>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</si>
  <si>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</si>
  <si>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</si>
  <si>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</si>
  <si>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</si>
  <si>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</si>
  <si>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</si>
  <si>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</si>
  <si>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</si>
  <si>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</si>
  <si>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</si>
  <si>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</si>
  <si>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</si>
  <si>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</si>
  <si>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</si>
  <si>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</si>
  <si>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</si>
  <si>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</si>
  <si>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</si>
  <si>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</si>
  <si>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</si>
  <si>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</si>
  <si>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</si>
  <si>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</si>
  <si>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</si>
  <si>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</si>
  <si>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</si>
  <si>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</si>
  <si>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</si>
  <si>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</si>
  <si>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</si>
  <si>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</si>
  <si>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</si>
  <si>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</si>
  <si>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</si>
  <si>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</si>
  <si>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</si>
  <si>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</si>
  <si>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</si>
  <si>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</si>
  <si>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</si>
  <si>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</si>
  <si>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</si>
  <si>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</si>
  <si>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</si>
  <si>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</si>
  <si>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</si>
  <si>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</si>
  <si>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</si>
  <si>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</si>
  <si>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</si>
  <si>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</si>
  <si>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</si>
  <si>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</si>
  <si>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</si>
  <si>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</si>
  <si>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</si>
  <si>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</si>
  <si>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</si>
  <si>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</si>
  <si>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</si>
  <si>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</si>
  <si>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100.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</si>
  <si>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</si>
  <si>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</si>
  <si>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</si>
  <si>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</si>
  <si>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</si>
  <si>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</si>
  <si>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</si>
  <si>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</si>
  <si>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</si>
  <si>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</si>
  <si>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</si>
  <si>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</si>
  <si>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</si>
  <si>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</si>
  <si>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</si>
  <si>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</si>
  <si>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</si>
  <si>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</si>
  <si>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</si>
  <si>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</si>
  <si>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</si>
  <si>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</si>
  <si>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</si>
  <si>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</si>
  <si>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</si>
  <si>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</si>
  <si>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</si>
  <si>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</si>
  <si>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</si>
  <si>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</si>
  <si>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</si>
  <si>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</si>
  <si>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</si>
  <si>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</si>
  <si>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</si>
  <si>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</si>
  <si>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</si>
  <si>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</si>
  <si>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</si>
  <si>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</si>
  <si>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</si>
  <si>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</si>
  <si>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</si>
  <si>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</si>
  <si>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</si>
  <si>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</si>
  <si>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</si>
  <si>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</si>
  <si>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</si>
  <si>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</si>
  <si>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</si>
  <si>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</si>
  <si>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</si>
  <si>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</si>
  <si>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</si>
  <si>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</si>
  <si>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</si>
  <si>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</si>
  <si>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</si>
  <si>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</si>
  <si>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Termin płatności raty kapitałowej</t>
  </si>
  <si>
    <t>…..........................................................</t>
  </si>
  <si>
    <t>FORMULARZ CENOWY - sposób obliczenia wartości zamówienia (cena oferty)</t>
  </si>
  <si>
    <t>(nazwa i adres Wykonawcy)</t>
  </si>
  <si>
    <t>…................................, dn. …................</t>
  </si>
  <si>
    <t>(miejscowość i data)</t>
  </si>
  <si>
    <t>(należy wpisać WIBOR 1M = 5,8500%)</t>
  </si>
  <si>
    <r>
      <t xml:space="preserve">Zmienna stawka WIBOR dla 1M  (do obliczenia kosztów oprocentowania (Ko) należy przyjąć stawkę bazową </t>
    </r>
    <r>
      <rPr>
        <b/>
        <u/>
        <sz val="10"/>
        <rFont val="Arial"/>
        <family val="2"/>
        <charset val="238"/>
      </rPr>
      <t>WIBOR 1M z dn. 10.07.2024 r. tj. 5,8500%)</t>
    </r>
  </si>
  <si>
    <t>Kwota spłaty raty kapitałowej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</si>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</sst>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164" formatCode="yyyy/mm/dd;@"/>
    <numFmt numFmtId="165" formatCode="d\ mmmm\ yyyy"/>
    <numFmt numFmtId="166" formatCode="#,##0&quot; zł&quot;"/>
    <numFmt numFmtId="167" formatCode="#,##0.00\ [$zł-415];[Red]\-#,##0.00\ [$zł-415]"/>
    <numFmt numFmtId="168" formatCode="0.0000"/>
    <numFmt numFmtId="169" formatCode="yyyy\-mm\-dd"/>
    <numFmt numFmtId="170" formatCode="#,##0.00&quot; zł&quot;"/>
    <numFmt numFmtId="171" formatCode="#,##0.00\ _z_ł"/>
    <numFmt numFmtId="172" formatCode="yyyy\-mm\-dd;@"/>
    <numFmt numFmtId="173" formatCode="_-* #,##0.00\ [$zł-415]_-;\-* #,##0.00\ [$zł-415]_-;_-* &quot;-&quot;??\ [$zł-415]_-;_-@_-"/>
  </numFmts>
  <fonts count="24" x14ac:knownFonts="1">
    <font>
      <sz val="10"/>
      <name val="Arial"/>
      <family val="2"/>
      <charset val="238"/>
    </font>
    <font>
      <sz val="10"/>
      <name val="Arial"/>
      <family val="2"/>
      <charset val="1"/>
    </font>
    <font>
      <b/>
      <u/>
      <sz val="10"/>
      <name val="Arial"/>
      <family val="2"/>
      <charset val="1"/>
    </font>
    <font>
      <sz val="10"/>
      <color indexed="10"/>
      <name val="Arial"/>
      <family val="2"/>
      <charset val="1"/>
    </font>
    <font>
      <sz val="14"/>
      <name val="Arial"/>
      <family val="2"/>
      <charset val="1"/>
    </font>
    <font>
      <sz val="10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u/>
      <sz val="10"/>
      <name val="Arial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"/>
      <family val="2"/>
      <charset val="1"/>
    </font>
    <font>
      <sz val="11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sz val="10"/>
      <color rgb="FF00B050"/>
      <name val="Arial"/>
      <family val="2"/>
      <charset val="1"/>
    </font>
    <font>
      <sz val="10"/>
      <color rgb="FFFF0000"/>
      <name val="Arial"/>
      <family val="2"/>
      <charset val="1"/>
    </font>
    <font>
      <b/>
      <sz val="14"/>
      <name val="Arial"/>
      <family val="2"/>
      <charset val="1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i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43"/>
      </patternFill>
    </fill>
    <fill>
      <patternFill patternType="solid">
        <fgColor indexed="1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27"/>
      </patternFill>
    </fill>
    <fill>
      <patternFill patternType="solid">
        <fgColor rgb="FFFFFF00"/>
        <bgColor indexed="43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0"/>
        <bgColor indexed="43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8"/>
      </diagonal>
    </border>
  </borders>
  <cellStyleXfs count="2">
    <xf numFmtId="0" fontId="0" fillId="0" borderId="0"/>
    <xf numFmtId="9" fontId="8" fillId="0" borderId="0" applyFill="0" applyBorder="0" applyAlignment="0" applyProtection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1" fillId="2" borderId="0" xfId="0" applyFont="1" applyFill="1"/>
    <xf numFmtId="0" fontId="0" fillId="2" borderId="0" xfId="0" applyFill="1"/>
    <xf numFmtId="0" fontId="1" fillId="5" borderId="0" xfId="0" applyFont="1" applyFill="1"/>
    <xf numFmtId="0" fontId="1" fillId="5" borderId="0" xfId="0" applyFont="1" applyFill="1" applyAlignment="1">
      <alignment horizontal="center"/>
    </xf>
    <xf numFmtId="4" fontId="1" fillId="5" borderId="0" xfId="0" applyNumberFormat="1" applyFont="1" applyFill="1"/>
    <xf numFmtId="0" fontId="0" fillId="5" borderId="0" xfId="0" applyFill="1"/>
    <xf numFmtId="164" fontId="2" fillId="5" borderId="0" xfId="0" applyNumberFormat="1" applyFont="1" applyFill="1" applyAlignment="1">
      <alignment horizontal="left"/>
    </xf>
    <xf numFmtId="164" fontId="1" fillId="5" borderId="0" xfId="0" applyNumberFormat="1" applyFont="1" applyFill="1" applyAlignment="1">
      <alignment horizontal="left"/>
    </xf>
    <xf numFmtId="0" fontId="9" fillId="5" borderId="0" xfId="0" applyFont="1" applyFill="1" applyAlignment="1">
      <alignment horizontal="left"/>
    </xf>
    <xf numFmtId="0" fontId="3" fillId="5" borderId="0" xfId="0" applyFont="1" applyFill="1" applyAlignment="1">
      <alignment horizontal="center"/>
    </xf>
    <xf numFmtId="0" fontId="4" fillId="5" borderId="0" xfId="0" applyFont="1" applyFill="1"/>
    <xf numFmtId="165" fontId="6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/>
    </xf>
    <xf numFmtId="165" fontId="11" fillId="5" borderId="1" xfId="0" applyNumberFormat="1" applyFont="1" applyFill="1" applyBorder="1" applyAlignment="1">
      <alignment horizontal="center"/>
    </xf>
    <xf numFmtId="0" fontId="1" fillId="5" borderId="0" xfId="0" applyFont="1" applyFill="1" applyAlignment="1">
      <alignment horizontal="left" vertical="center" wrapText="1"/>
    </xf>
    <xf numFmtId="0" fontId="1" fillId="5" borderId="2" xfId="0" applyFont="1" applyFill="1" applyBorder="1" applyAlignment="1">
      <alignment horizontal="center" vertical="center"/>
    </xf>
    <xf numFmtId="0" fontId="12" fillId="5" borderId="2" xfId="0" applyFont="1" applyFill="1" applyBorder="1" applyAlignment="1">
      <alignment wrapText="1"/>
    </xf>
    <xf numFmtId="0" fontId="1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/>
    </xf>
    <xf numFmtId="0" fontId="1" fillId="5" borderId="0" xfId="0" applyFont="1" applyFill="1" applyAlignment="1">
      <alignment horizontal="center" vertical="center"/>
    </xf>
    <xf numFmtId="4" fontId="1" fillId="5" borderId="2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horizontal="left"/>
    </xf>
    <xf numFmtId="0" fontId="1" fillId="5" borderId="0" xfId="0" applyFont="1" applyFill="1" applyAlignment="1">
      <alignment horizontal="right"/>
    </xf>
    <xf numFmtId="4" fontId="1" fillId="5" borderId="0" xfId="0" applyNumberFormat="1" applyFont="1" applyFill="1" applyAlignment="1">
      <alignment horizontal="center" vertical="center"/>
    </xf>
    <xf numFmtId="4" fontId="1" fillId="5" borderId="2" xfId="0" applyNumberFormat="1" applyFont="1" applyFill="1" applyBorder="1"/>
    <xf numFmtId="0" fontId="1" fillId="5" borderId="0" xfId="0" applyFont="1" applyFill="1" applyAlignment="1">
      <alignment horizontal="right" vertical="center"/>
    </xf>
    <xf numFmtId="0" fontId="7" fillId="5" borderId="0" xfId="0" applyFont="1" applyFill="1" applyAlignment="1">
      <alignment horizontal="right"/>
    </xf>
    <xf numFmtId="0" fontId="9" fillId="5" borderId="0" xfId="0" applyFont="1" applyFill="1"/>
    <xf numFmtId="0" fontId="1" fillId="5" borderId="1" xfId="0" applyFont="1" applyFill="1" applyBorder="1" applyAlignment="1">
      <alignment horizontal="center" wrapText="1"/>
    </xf>
    <xf numFmtId="3" fontId="1" fillId="5" borderId="0" xfId="0" applyNumberFormat="1" applyFont="1" applyFill="1"/>
    <xf numFmtId="0" fontId="3" fillId="5" borderId="0" xfId="0" applyFont="1" applyFill="1"/>
    <xf numFmtId="0" fontId="1" fillId="5" borderId="0" xfId="0" applyFont="1" applyFill="1" applyAlignment="1">
      <alignment horizontal="left"/>
    </xf>
    <xf numFmtId="0" fontId="6" fillId="5" borderId="1" xfId="0" applyFont="1" applyFill="1" applyBorder="1" applyAlignment="1">
      <alignment horizontal="center" vertical="center" wrapText="1"/>
    </xf>
    <xf numFmtId="10" fontId="9" fillId="6" borderId="3" xfId="1" applyNumberFormat="1" applyFont="1" applyFill="1" applyBorder="1" applyAlignment="1" applyProtection="1">
      <alignment horizontal="right" vertical="center"/>
    </xf>
    <xf numFmtId="169" fontId="9" fillId="0" borderId="1" xfId="0" applyNumberFormat="1" applyFont="1" applyBorder="1" applyAlignment="1">
      <alignment horizontal="center"/>
    </xf>
    <xf numFmtId="0" fontId="9" fillId="5" borderId="5" xfId="0" applyFont="1" applyFill="1" applyBorder="1"/>
    <xf numFmtId="0" fontId="9" fillId="5" borderId="2" xfId="0" applyFont="1" applyFill="1" applyBorder="1"/>
    <xf numFmtId="0" fontId="16" fillId="5" borderId="0" xfId="0" applyFont="1" applyFill="1" applyAlignment="1">
      <alignment horizontal="center" vertical="center" wrapText="1"/>
    </xf>
    <xf numFmtId="0" fontId="16" fillId="5" borderId="0" xfId="0" applyFont="1" applyFill="1" applyAlignment="1">
      <alignment horizontal="center" vertical="center"/>
    </xf>
    <xf numFmtId="0" fontId="16" fillId="5" borderId="0" xfId="0" applyFont="1" applyFill="1" applyAlignment="1">
      <alignment horizontal="center"/>
    </xf>
    <xf numFmtId="0" fontId="5" fillId="5" borderId="0" xfId="0" applyFont="1" applyFill="1"/>
    <xf numFmtId="0" fontId="13" fillId="5" borderId="0" xfId="0" applyFont="1" applyFill="1"/>
    <xf numFmtId="0" fontId="13" fillId="0" borderId="0" xfId="0" applyFont="1"/>
    <xf numFmtId="0" fontId="13" fillId="0" borderId="7" xfId="0" applyFont="1" applyBorder="1"/>
    <xf numFmtId="0" fontId="13" fillId="0" borderId="8" xfId="0" applyFont="1" applyBorder="1"/>
    <xf numFmtId="0" fontId="15" fillId="5" borderId="0" xfId="0" applyFont="1" applyFill="1" applyAlignment="1">
      <alignment horizontal="center"/>
    </xf>
    <xf numFmtId="10" fontId="14" fillId="4" borderId="3" xfId="1" applyNumberFormat="1" applyFont="1" applyFill="1" applyBorder="1" applyAlignment="1" applyProtection="1">
      <alignment horizontal="right" vertical="center"/>
    </xf>
    <xf numFmtId="166" fontId="14" fillId="0" borderId="3" xfId="0" applyNumberFormat="1" applyFont="1" applyBorder="1" applyAlignment="1">
      <alignment horizontal="right" vertical="center"/>
    </xf>
    <xf numFmtId="167" fontId="14" fillId="3" borderId="6" xfId="0" applyNumberFormat="1" applyFont="1" applyFill="1" applyBorder="1" applyAlignment="1">
      <alignment horizontal="right" vertical="center"/>
    </xf>
    <xf numFmtId="4" fontId="14" fillId="5" borderId="1" xfId="0" applyNumberFormat="1" applyFont="1" applyFill="1" applyBorder="1"/>
    <xf numFmtId="4" fontId="14" fillId="0" borderId="1" xfId="0" applyNumberFormat="1" applyFont="1" applyBorder="1" applyAlignment="1">
      <alignment horizontal="center" vertical="center"/>
    </xf>
    <xf numFmtId="173" fontId="13" fillId="6" borderId="1" xfId="0" applyNumberFormat="1" applyFont="1" applyFill="1" applyBorder="1" applyAlignment="1">
      <alignment horizontal="right" vertical="center"/>
    </xf>
    <xf numFmtId="169" fontId="14" fillId="0" borderId="1" xfId="0" applyNumberFormat="1" applyFont="1" applyBorder="1" applyAlignment="1">
      <alignment horizontal="center" vertical="center"/>
    </xf>
    <xf numFmtId="167" fontId="14" fillId="0" borderId="1" xfId="0" applyNumberFormat="1" applyFont="1" applyBorder="1" applyAlignment="1">
      <alignment horizontal="right" vertical="center"/>
    </xf>
    <xf numFmtId="170" fontId="10" fillId="7" borderId="4" xfId="0" applyNumberFormat="1" applyFont="1" applyFill="1" applyBorder="1" applyAlignment="1">
      <alignment vertical="center"/>
    </xf>
    <xf numFmtId="168" fontId="17" fillId="5" borderId="0" xfId="0" applyNumberFormat="1" applyFont="1" applyFill="1" applyAlignment="1">
      <alignment horizontal="left"/>
    </xf>
    <xf numFmtId="0" fontId="1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167" fontId="14" fillId="3" borderId="1" xfId="0" applyNumberFormat="1" applyFont="1" applyFill="1" applyBorder="1" applyAlignment="1">
      <alignment horizontal="right" vertical="center"/>
    </xf>
    <xf numFmtId="167" fontId="14" fillId="9" borderId="1" xfId="0" applyNumberFormat="1" applyFont="1" applyFill="1" applyBorder="1" applyAlignment="1">
      <alignment horizontal="right" vertical="center"/>
    </xf>
    <xf numFmtId="171" fontId="14" fillId="9" borderId="13" xfId="0" applyNumberFormat="1" applyFont="1" applyFill="1" applyBorder="1" applyAlignment="1">
      <alignment vertical="center"/>
    </xf>
    <xf numFmtId="167" fontId="14" fillId="10" borderId="1" xfId="0" applyNumberFormat="1" applyFont="1" applyFill="1" applyBorder="1" applyAlignment="1">
      <alignment vertical="center"/>
    </xf>
    <xf numFmtId="44" fontId="13" fillId="9" borderId="1" xfId="0" applyNumberFormat="1" applyFont="1" applyFill="1" applyBorder="1" applyAlignment="1">
      <alignment horizontal="center" vertical="center"/>
    </xf>
    <xf numFmtId="171" fontId="14" fillId="5" borderId="1" xfId="0" applyNumberFormat="1" applyFont="1" applyFill="1" applyBorder="1" applyAlignment="1">
      <alignment vertical="center"/>
    </xf>
    <xf numFmtId="4" fontId="14" fillId="5" borderId="1" xfId="0" applyNumberFormat="1" applyFont="1" applyFill="1" applyBorder="1" applyAlignment="1">
      <alignment horizontal="right"/>
    </xf>
    <xf numFmtId="10" fontId="14" fillId="6" borderId="3" xfId="1" applyNumberFormat="1" applyFont="1" applyFill="1" applyBorder="1" applyAlignment="1" applyProtection="1">
      <alignment horizontal="right" vertical="center"/>
    </xf>
    <xf numFmtId="0" fontId="21" fillId="5" borderId="0" xfId="0" applyFont="1" applyFill="1" applyAlignment="1">
      <alignment vertical="top"/>
    </xf>
    <xf numFmtId="0" fontId="22" fillId="5" borderId="0" xfId="0" applyFont="1" applyFill="1"/>
    <xf numFmtId="172" fontId="14" fillId="0" borderId="1" xfId="0" applyNumberFormat="1" applyFont="1" applyBorder="1" applyAlignment="1">
      <alignment horizontal="center" vertical="center"/>
    </xf>
    <xf numFmtId="0" fontId="21" fillId="5" borderId="0" xfId="0" applyFont="1" applyFill="1" applyAlignment="1">
      <alignment horizontal="center" vertical="top"/>
    </xf>
    <xf numFmtId="0" fontId="18" fillId="5" borderId="0" xfId="0" applyFont="1" applyFill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" fontId="14" fillId="5" borderId="1" xfId="0" applyNumberFormat="1" applyFont="1" applyFill="1" applyBorder="1" applyAlignment="1">
      <alignment horizontal="right"/>
    </xf>
    <xf numFmtId="0" fontId="9" fillId="5" borderId="5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/>
    </xf>
    <xf numFmtId="0" fontId="10" fillId="11" borderId="10" xfId="0" applyFont="1" applyFill="1" applyBorder="1" applyAlignment="1">
      <alignment horizontal="left" vertical="center"/>
    </xf>
    <xf numFmtId="0" fontId="10" fillId="11" borderId="11" xfId="0" applyFont="1" applyFill="1" applyBorder="1" applyAlignment="1">
      <alignment horizontal="left" vertical="center"/>
    </xf>
    <xf numFmtId="171" fontId="14" fillId="9" borderId="1" xfId="0" applyNumberFormat="1" applyFont="1" applyFill="1" applyBorder="1" applyAlignment="1">
      <alignment horizontal="center" vertical="center"/>
    </xf>
    <xf numFmtId="4" fontId="23" fillId="0" borderId="0" xfId="0" applyNumberFormat="1" applyFont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FFF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FFF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FFF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24436-55DC-45D5-8CCC-F47A6D55D08C}">
  <sheetPr>
    <pageSetUpPr fitToPage="1"/>
  </sheetPr>
  <dimension ref="A1:HJ249"/>
  <sheetViews>
    <sheetView tabSelected="1" view="pageBreakPreview" zoomScaleNormal="100" zoomScaleSheetLayoutView="100" workbookViewId="0">
      <selection activeCell="A4" sqref="A4:J4"/>
    </sheetView>
  </sheetViews>
  <sheetFormatPr defaultRowHeight="12.75" x14ac:dyDescent="0.2"/>
  <cols>
    <col min="1" max="1" width="3" style="6" customWidth="1"/>
    <col min="2" max="2" width="4.7109375" style="1" customWidth="1"/>
    <col min="3" max="3" width="12.28515625" style="2" customWidth="1"/>
    <col min="4" max="4" width="18.5703125" style="1" customWidth="1"/>
    <col min="5" max="5" width="17.85546875" style="1" customWidth="1"/>
    <col min="6" max="6" width="16.28515625" style="2" customWidth="1"/>
    <col min="7" max="7" width="20" style="3" customWidth="1"/>
    <col min="8" max="8" width="22.7109375" style="3" customWidth="1"/>
    <col min="9" max="9" width="16.28515625" style="1" customWidth="1"/>
    <col min="10" max="10" width="18.140625" style="1" customWidth="1"/>
    <col min="11" max="218" width="9.140625" style="1"/>
  </cols>
  <sheetData>
    <row r="1" spans="1:218" ht="15" x14ac:dyDescent="0.25">
      <c r="H1" s="89" t="s">
        <v>256</v>
      </c>
    </row>
    <row r="2" spans="1:218" s="73" customFormat="1" ht="20.25" customHeight="1" x14ac:dyDescent="0.3">
      <c r="A2" s="75" t="s">
        <v>248</v>
      </c>
      <c r="B2" s="75"/>
      <c r="C2" s="75"/>
      <c r="D2" s="75"/>
      <c r="E2" s="75"/>
      <c r="F2" s="72"/>
      <c r="G2" s="72"/>
      <c r="H2" s="75" t="s">
        <v>251</v>
      </c>
      <c r="I2" s="75"/>
      <c r="J2" s="75"/>
    </row>
    <row r="3" spans="1:218" s="73" customFormat="1" ht="20.25" customHeight="1" x14ac:dyDescent="0.3">
      <c r="A3" s="75" t="s">
        <v>250</v>
      </c>
      <c r="B3" s="75"/>
      <c r="C3" s="75"/>
      <c r="D3" s="75"/>
      <c r="E3" s="75"/>
      <c r="F3" s="72"/>
      <c r="G3" s="72"/>
      <c r="H3" s="75" t="s">
        <v>252</v>
      </c>
      <c r="I3" s="75"/>
      <c r="J3" s="75"/>
    </row>
    <row r="4" spans="1:218" s="9" customFormat="1" ht="89.25" customHeight="1" x14ac:dyDescent="0.2">
      <c r="A4" s="76" t="s">
        <v>249</v>
      </c>
      <c r="B4" s="76"/>
      <c r="C4" s="76"/>
      <c r="D4" s="76"/>
      <c r="E4" s="76"/>
      <c r="F4" s="76"/>
      <c r="G4" s="76"/>
      <c r="H4" s="76"/>
      <c r="I4" s="76"/>
      <c r="J4" s="7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</row>
    <row r="5" spans="1:218" s="9" customFormat="1" ht="20.25" customHeight="1" x14ac:dyDescent="0.2">
      <c r="A5" s="6"/>
      <c r="B5" s="10" t="s">
        <v>30</v>
      </c>
      <c r="C5" s="8"/>
      <c r="D5" s="6"/>
      <c r="E5" s="6"/>
      <c r="F5" s="11"/>
      <c r="G5" s="8"/>
      <c r="H5" s="8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</row>
    <row r="6" spans="1:218" s="9" customFormat="1" ht="18" x14ac:dyDescent="0.25">
      <c r="A6" s="6"/>
      <c r="B6" s="12" t="s">
        <v>16</v>
      </c>
      <c r="C6" s="8"/>
      <c r="D6" s="6"/>
      <c r="E6" s="6"/>
      <c r="F6" s="13"/>
      <c r="G6" s="8"/>
      <c r="H6" s="8"/>
      <c r="I6" s="6"/>
      <c r="J6" s="14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</row>
    <row r="7" spans="1:218" s="9" customFormat="1" ht="42" customHeight="1" x14ac:dyDescent="0.2">
      <c r="A7" s="6"/>
      <c r="B7" s="15" t="s">
        <v>1</v>
      </c>
      <c r="C7" s="16" t="s">
        <v>20</v>
      </c>
      <c r="D7" s="16" t="s">
        <v>18</v>
      </c>
      <c r="E7" s="37" t="s">
        <v>29</v>
      </c>
      <c r="F7" s="80" t="s">
        <v>19</v>
      </c>
      <c r="G7" s="80"/>
      <c r="H7" s="80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</row>
    <row r="8" spans="1:218" s="9" customFormat="1" ht="17.25" customHeight="1" x14ac:dyDescent="0.25">
      <c r="A8" s="45"/>
      <c r="B8" s="17" t="s">
        <v>9</v>
      </c>
      <c r="C8" s="18" t="s">
        <v>15</v>
      </c>
      <c r="D8" s="39">
        <v>45646</v>
      </c>
      <c r="E8" s="70">
        <v>17700000</v>
      </c>
      <c r="F8" s="81">
        <f>E8</f>
        <v>17700000</v>
      </c>
      <c r="G8" s="81"/>
      <c r="H8" s="81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</row>
    <row r="9" spans="1:218" s="9" customFormat="1" ht="20.25" customHeight="1" x14ac:dyDescent="0.25">
      <c r="A9" s="6"/>
      <c r="B9" s="6"/>
      <c r="C9" s="40" t="s">
        <v>17</v>
      </c>
      <c r="D9" s="41"/>
      <c r="E9" s="54">
        <f>SUM(E8:E8)</f>
        <v>17700000</v>
      </c>
      <c r="F9" s="81">
        <f>F8</f>
        <v>17700000</v>
      </c>
      <c r="G9" s="81"/>
      <c r="H9" s="81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</row>
    <row r="10" spans="1:218" s="9" customFormat="1" ht="12.95" customHeight="1" thickBot="1" x14ac:dyDescent="0.25">
      <c r="A10" s="6"/>
      <c r="C10" s="19"/>
      <c r="D10" s="19"/>
      <c r="E10" s="19"/>
      <c r="F10" s="19"/>
      <c r="G10" s="19"/>
      <c r="H10" s="19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</row>
    <row r="11" spans="1:218" ht="41.25" customHeight="1" thickBot="1" x14ac:dyDescent="0.25">
      <c r="B11" s="82" t="s">
        <v>254</v>
      </c>
      <c r="C11" s="83"/>
      <c r="D11" s="83"/>
      <c r="E11" s="84"/>
      <c r="F11" s="20"/>
      <c r="G11" s="21"/>
      <c r="H11" s="22" t="s">
        <v>23</v>
      </c>
      <c r="I11" s="71"/>
      <c r="J11" s="42" t="s">
        <v>253</v>
      </c>
    </row>
    <row r="12" spans="1:218" s="9" customFormat="1" ht="15" thickBot="1" x14ac:dyDescent="0.25">
      <c r="A12" s="6"/>
      <c r="B12" s="6"/>
      <c r="C12" s="6"/>
      <c r="D12" s="6"/>
      <c r="E12" s="6"/>
      <c r="F12" s="6"/>
      <c r="G12" s="6"/>
      <c r="H12" s="6"/>
      <c r="I12" s="50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</row>
    <row r="13" spans="1:218" ht="27" customHeight="1" thickBot="1" x14ac:dyDescent="0.25">
      <c r="B13" s="78" t="s">
        <v>24</v>
      </c>
      <c r="C13" s="78"/>
      <c r="D13" s="78"/>
      <c r="E13" s="78"/>
      <c r="F13" s="20"/>
      <c r="G13" s="23"/>
      <c r="H13" s="20" t="s">
        <v>23</v>
      </c>
      <c r="I13" s="71"/>
      <c r="J13" s="43" t="s">
        <v>0</v>
      </c>
    </row>
    <row r="14" spans="1:218" s="9" customFormat="1" ht="15" thickBot="1" x14ac:dyDescent="0.25">
      <c r="A14" s="6"/>
      <c r="B14" s="6"/>
      <c r="F14" s="6"/>
      <c r="G14" s="12"/>
      <c r="H14" s="24"/>
      <c r="I14" s="50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</row>
    <row r="15" spans="1:218" ht="27.75" customHeight="1" thickBot="1" x14ac:dyDescent="0.25">
      <c r="B15" s="77" t="s">
        <v>116</v>
      </c>
      <c r="C15" s="77"/>
      <c r="D15" s="77"/>
      <c r="E15" s="77"/>
      <c r="F15" s="20"/>
      <c r="G15" s="23"/>
      <c r="H15" s="25" t="s">
        <v>23</v>
      </c>
      <c r="I15" s="51">
        <f>I11+I13</f>
        <v>0</v>
      </c>
      <c r="J15" s="6"/>
    </row>
    <row r="16" spans="1:218" s="9" customFormat="1" ht="15" thickBot="1" x14ac:dyDescent="0.25">
      <c r="A16" s="6"/>
      <c r="B16" s="6"/>
      <c r="C16" s="26"/>
      <c r="F16" s="6"/>
      <c r="G16" s="27"/>
      <c r="H16" s="28"/>
      <c r="I16" s="4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</row>
    <row r="17" spans="1:218" ht="27.75" customHeight="1" thickBot="1" x14ac:dyDescent="0.25">
      <c r="B17" s="78" t="s">
        <v>25</v>
      </c>
      <c r="C17" s="78"/>
      <c r="D17" s="78"/>
      <c r="E17" s="78"/>
      <c r="F17" s="20"/>
      <c r="G17" s="29"/>
      <c r="H17" s="25" t="s">
        <v>22</v>
      </c>
      <c r="I17" s="52">
        <f>E9</f>
        <v>17700000</v>
      </c>
      <c r="J17" s="6"/>
    </row>
    <row r="18" spans="1:218" s="9" customFormat="1" ht="15" thickBot="1" x14ac:dyDescent="0.25">
      <c r="A18" s="6"/>
      <c r="B18" s="6"/>
      <c r="C18" s="12"/>
      <c r="F18" s="6"/>
      <c r="G18" s="27"/>
      <c r="H18" s="24"/>
      <c r="I18" s="4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</row>
    <row r="19" spans="1:218" ht="27.75" customHeight="1" thickBot="1" x14ac:dyDescent="0.25">
      <c r="B19" s="78" t="s">
        <v>26</v>
      </c>
      <c r="C19" s="78"/>
      <c r="D19" s="78"/>
      <c r="E19" s="78"/>
      <c r="F19" s="20" t="s">
        <v>27</v>
      </c>
      <c r="G19" s="38"/>
      <c r="H19" s="20" t="s">
        <v>22</v>
      </c>
      <c r="I19" s="53">
        <f>I17*G19</f>
        <v>0</v>
      </c>
      <c r="J19" s="6"/>
    </row>
    <row r="20" spans="1:218" x14ac:dyDescent="0.2">
      <c r="B20" s="6"/>
      <c r="C20" s="7"/>
      <c r="D20" s="6"/>
      <c r="E20" s="9"/>
      <c r="F20" s="7"/>
      <c r="G20" s="44" t="s">
        <v>0</v>
      </c>
      <c r="H20" s="6"/>
      <c r="I20" s="30"/>
      <c r="J20" s="6"/>
    </row>
    <row r="21" spans="1:218" ht="8.25" customHeight="1" x14ac:dyDescent="0.2">
      <c r="B21" s="6"/>
      <c r="C21" s="7"/>
      <c r="D21" s="6"/>
      <c r="E21" s="6"/>
      <c r="F21" s="7"/>
      <c r="G21" s="8"/>
      <c r="H21" s="8"/>
      <c r="I21" s="31"/>
      <c r="J21" s="6"/>
    </row>
    <row r="22" spans="1:218" x14ac:dyDescent="0.2">
      <c r="B22" s="32" t="s">
        <v>32</v>
      </c>
      <c r="C22" s="6"/>
      <c r="D22" s="60"/>
      <c r="E22" s="6"/>
      <c r="F22" s="6"/>
      <c r="G22" s="8"/>
      <c r="H22" s="8"/>
      <c r="I22" s="6"/>
    </row>
    <row r="23" spans="1:218" ht="63.75" customHeight="1" x14ac:dyDescent="0.2">
      <c r="B23" s="79" t="s">
        <v>1</v>
      </c>
      <c r="C23" s="79" t="s">
        <v>247</v>
      </c>
      <c r="D23" s="79" t="s">
        <v>255</v>
      </c>
      <c r="E23" s="79" t="s">
        <v>2</v>
      </c>
      <c r="F23" s="79" t="s">
        <v>28</v>
      </c>
      <c r="G23" s="79" t="s">
        <v>21</v>
      </c>
      <c r="H23" s="79"/>
      <c r="I23" s="61" t="s">
        <v>3</v>
      </c>
      <c r="J23" s="79" t="s">
        <v>14</v>
      </c>
    </row>
    <row r="24" spans="1:218" ht="52.5" customHeight="1" x14ac:dyDescent="0.2">
      <c r="B24" s="79"/>
      <c r="C24" s="79"/>
      <c r="D24" s="79"/>
      <c r="E24" s="79"/>
      <c r="F24" s="79"/>
      <c r="G24" s="33" t="s">
        <v>115</v>
      </c>
      <c r="H24" s="61" t="s">
        <v>4</v>
      </c>
      <c r="I24" s="61" t="s">
        <v>5</v>
      </c>
      <c r="J24" s="79"/>
    </row>
    <row r="25" spans="1:218" s="9" customFormat="1" x14ac:dyDescent="0.2">
      <c r="A25" s="6"/>
      <c r="B25" s="63">
        <v>1</v>
      </c>
      <c r="C25" s="63">
        <f t="shared" ref="C25:J25" si="0">B25+1</f>
        <v>2</v>
      </c>
      <c r="D25" s="63">
        <f t="shared" si="0"/>
        <v>3</v>
      </c>
      <c r="E25" s="63">
        <f t="shared" si="0"/>
        <v>4</v>
      </c>
      <c r="F25" s="63">
        <f t="shared" si="0"/>
        <v>5</v>
      </c>
      <c r="G25" s="63">
        <f t="shared" si="0"/>
        <v>6</v>
      </c>
      <c r="H25" s="63">
        <f t="shared" si="0"/>
        <v>7</v>
      </c>
      <c r="I25" s="63">
        <f t="shared" si="0"/>
        <v>8</v>
      </c>
      <c r="J25" s="63">
        <f t="shared" si="0"/>
        <v>9</v>
      </c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</row>
    <row r="26" spans="1:218" s="47" customFormat="1" ht="30" customHeight="1" x14ac:dyDescent="0.2">
      <c r="A26" s="46"/>
      <c r="B26" s="62" t="s">
        <v>9</v>
      </c>
      <c r="C26" s="57">
        <v>45322</v>
      </c>
      <c r="D26" s="58"/>
      <c r="E26" s="58">
        <v>0</v>
      </c>
      <c r="F26" s="57">
        <v>45322</v>
      </c>
      <c r="G26" s="64">
        <v>0</v>
      </c>
      <c r="H26" s="55" t="str">
        <f t="shared" ref="H26:H64" si="1">"odsetki do " &amp;TEXT(F26,"rrrr-mm-dd")</f>
        <v>odsetki do 2024-01-31</v>
      </c>
      <c r="I26" s="56"/>
      <c r="J26" s="74">
        <v>45332</v>
      </c>
    </row>
    <row r="27" spans="1:218" s="47" customFormat="1" ht="30" customHeight="1" x14ac:dyDescent="0.2">
      <c r="A27" s="46"/>
      <c r="B27" s="62" t="s">
        <v>10</v>
      </c>
      <c r="C27" s="57">
        <v>45351</v>
      </c>
      <c r="D27" s="58"/>
      <c r="E27" s="58">
        <v>0</v>
      </c>
      <c r="F27" s="57">
        <v>45351</v>
      </c>
      <c r="G27" s="64">
        <f t="shared" ref="G27:G79" si="2">ROUND(E26*I$15*(F27-F26)/365,2)</f>
        <v>0</v>
      </c>
      <c r="H27" s="55" t="str">
        <f t="shared" si="1"/>
        <v>odsetki do 2024-02-29</v>
      </c>
      <c r="I27" s="56"/>
      <c r="J27" s="74">
        <v>45361</v>
      </c>
    </row>
    <row r="28" spans="1:218" s="47" customFormat="1" ht="30" customHeight="1" x14ac:dyDescent="0.2">
      <c r="A28" s="46"/>
      <c r="B28" s="62" t="s">
        <v>11</v>
      </c>
      <c r="C28" s="57">
        <v>45382</v>
      </c>
      <c r="D28" s="58"/>
      <c r="E28" s="58">
        <v>0</v>
      </c>
      <c r="F28" s="57">
        <v>45382</v>
      </c>
      <c r="G28" s="64">
        <f t="shared" si="2"/>
        <v>0</v>
      </c>
      <c r="H28" s="55" t="str">
        <f t="shared" si="1"/>
        <v>odsetki do 2024-03-31</v>
      </c>
      <c r="I28" s="56"/>
      <c r="J28" s="74">
        <v>45392</v>
      </c>
    </row>
    <row r="29" spans="1:218" s="47" customFormat="1" ht="30" customHeight="1" x14ac:dyDescent="0.2">
      <c r="A29" s="46"/>
      <c r="B29" s="62" t="s">
        <v>12</v>
      </c>
      <c r="C29" s="57">
        <v>45412</v>
      </c>
      <c r="D29" s="58"/>
      <c r="E29" s="58">
        <v>0</v>
      </c>
      <c r="F29" s="57">
        <v>45412</v>
      </c>
      <c r="G29" s="64">
        <f t="shared" si="2"/>
        <v>0</v>
      </c>
      <c r="H29" s="55" t="str">
        <f t="shared" si="1"/>
        <v>odsetki do 2024-04-30</v>
      </c>
      <c r="I29" s="56"/>
      <c r="J29" s="74">
        <v>45422</v>
      </c>
    </row>
    <row r="30" spans="1:218" s="47" customFormat="1" ht="30" customHeight="1" x14ac:dyDescent="0.2">
      <c r="A30" s="46"/>
      <c r="B30" s="62" t="s">
        <v>13</v>
      </c>
      <c r="C30" s="57">
        <v>45443</v>
      </c>
      <c r="D30" s="58"/>
      <c r="E30" s="58">
        <v>0</v>
      </c>
      <c r="F30" s="57">
        <v>45443</v>
      </c>
      <c r="G30" s="64">
        <f t="shared" si="2"/>
        <v>0</v>
      </c>
      <c r="H30" s="55" t="str">
        <f t="shared" si="1"/>
        <v>odsetki do 2024-05-31</v>
      </c>
      <c r="I30" s="56"/>
      <c r="J30" s="74">
        <v>45453</v>
      </c>
    </row>
    <row r="31" spans="1:218" s="47" customFormat="1" ht="30" customHeight="1" x14ac:dyDescent="0.2">
      <c r="A31" s="46"/>
      <c r="B31" s="62" t="s">
        <v>33</v>
      </c>
      <c r="C31" s="57">
        <v>45473</v>
      </c>
      <c r="D31" s="58"/>
      <c r="E31" s="58">
        <v>0</v>
      </c>
      <c r="F31" s="57">
        <v>45473</v>
      </c>
      <c r="G31" s="64">
        <f t="shared" si="2"/>
        <v>0</v>
      </c>
      <c r="H31" s="55" t="str">
        <f t="shared" si="1"/>
        <v>odsetki do 2024-06-30</v>
      </c>
      <c r="I31" s="56"/>
      <c r="J31" s="74">
        <v>45483</v>
      </c>
    </row>
    <row r="32" spans="1:218" s="47" customFormat="1" ht="30" customHeight="1" x14ac:dyDescent="0.2">
      <c r="A32" s="46"/>
      <c r="B32" s="62" t="s">
        <v>34</v>
      </c>
      <c r="C32" s="57">
        <v>45504</v>
      </c>
      <c r="D32" s="58"/>
      <c r="E32" s="58">
        <f t="shared" ref="E32:E78" si="3">E31-D32</f>
        <v>0</v>
      </c>
      <c r="F32" s="57">
        <v>45504</v>
      </c>
      <c r="G32" s="64">
        <f t="shared" si="2"/>
        <v>0</v>
      </c>
      <c r="H32" s="55" t="str">
        <f t="shared" si="1"/>
        <v>odsetki do 2024-07-31</v>
      </c>
      <c r="I32" s="56"/>
      <c r="J32" s="74">
        <v>45514</v>
      </c>
    </row>
    <row r="33" spans="1:10" s="47" customFormat="1" ht="30" customHeight="1" x14ac:dyDescent="0.2">
      <c r="A33" s="46"/>
      <c r="B33" s="62" t="s">
        <v>35</v>
      </c>
      <c r="C33" s="57">
        <v>45535</v>
      </c>
      <c r="D33" s="58"/>
      <c r="E33" s="58">
        <f t="shared" si="3"/>
        <v>0</v>
      </c>
      <c r="F33" s="57">
        <v>45535</v>
      </c>
      <c r="G33" s="64">
        <f t="shared" si="2"/>
        <v>0</v>
      </c>
      <c r="H33" s="55" t="str">
        <f t="shared" si="1"/>
        <v>odsetki do 2024-08-31</v>
      </c>
      <c r="I33" s="56"/>
      <c r="J33" s="74">
        <v>45545</v>
      </c>
    </row>
    <row r="34" spans="1:10" s="47" customFormat="1" ht="30" customHeight="1" x14ac:dyDescent="0.2">
      <c r="A34" s="46"/>
      <c r="B34" s="62" t="s">
        <v>36</v>
      </c>
      <c r="C34" s="57">
        <v>45565</v>
      </c>
      <c r="D34" s="58"/>
      <c r="E34" s="58">
        <f t="shared" si="3"/>
        <v>0</v>
      </c>
      <c r="F34" s="57">
        <v>45565</v>
      </c>
      <c r="G34" s="64">
        <f t="shared" si="2"/>
        <v>0</v>
      </c>
      <c r="H34" s="55" t="str">
        <f t="shared" si="1"/>
        <v>odsetki do 2024-09-30</v>
      </c>
      <c r="I34" s="56"/>
      <c r="J34" s="74">
        <v>45575</v>
      </c>
    </row>
    <row r="35" spans="1:10" s="47" customFormat="1" ht="30" customHeight="1" x14ac:dyDescent="0.2">
      <c r="A35" s="46"/>
      <c r="B35" s="62" t="s">
        <v>37</v>
      </c>
      <c r="C35" s="57">
        <v>45596</v>
      </c>
      <c r="D35" s="58"/>
      <c r="E35" s="58">
        <f t="shared" si="3"/>
        <v>0</v>
      </c>
      <c r="F35" s="57">
        <v>45596</v>
      </c>
      <c r="G35" s="64">
        <f t="shared" si="2"/>
        <v>0</v>
      </c>
      <c r="H35" s="55" t="str">
        <f t="shared" si="1"/>
        <v>odsetki do 2024-10-31</v>
      </c>
      <c r="I35" s="56"/>
      <c r="J35" s="74">
        <v>45606</v>
      </c>
    </row>
    <row r="36" spans="1:10" s="47" customFormat="1" ht="30" customHeight="1" x14ac:dyDescent="0.2">
      <c r="A36" s="46"/>
      <c r="B36" s="62" t="s">
        <v>38</v>
      </c>
      <c r="C36" s="57">
        <v>45626</v>
      </c>
      <c r="D36" s="58"/>
      <c r="E36" s="58">
        <f t="shared" si="3"/>
        <v>0</v>
      </c>
      <c r="F36" s="57">
        <v>45626</v>
      </c>
      <c r="G36" s="64">
        <f t="shared" si="2"/>
        <v>0</v>
      </c>
      <c r="H36" s="55" t="str">
        <f t="shared" si="1"/>
        <v>odsetki do 2024-11-30</v>
      </c>
      <c r="I36" s="56"/>
      <c r="J36" s="74">
        <v>45636</v>
      </c>
    </row>
    <row r="37" spans="1:10" s="47" customFormat="1" ht="30" customHeight="1" x14ac:dyDescent="0.2">
      <c r="A37" s="46"/>
      <c r="B37" s="62" t="s">
        <v>39</v>
      </c>
      <c r="C37" s="57">
        <v>45646</v>
      </c>
      <c r="D37" s="58"/>
      <c r="E37" s="58">
        <f>E8</f>
        <v>17700000</v>
      </c>
      <c r="F37" s="57">
        <v>45646</v>
      </c>
      <c r="G37" s="64">
        <f t="shared" si="2"/>
        <v>0</v>
      </c>
      <c r="H37" s="55" t="str">
        <f>"odsetki do " &amp;TEXT(F37,"rrrr-mm-dd")</f>
        <v>odsetki do 2024-12-20</v>
      </c>
      <c r="I37" s="56"/>
      <c r="J37" s="74">
        <v>45667</v>
      </c>
    </row>
    <row r="38" spans="1:10" s="47" customFormat="1" ht="30" customHeight="1" x14ac:dyDescent="0.2">
      <c r="A38" s="46"/>
      <c r="B38" s="62" t="s">
        <v>40</v>
      </c>
      <c r="C38" s="57">
        <v>45657</v>
      </c>
      <c r="D38" s="58"/>
      <c r="E38" s="58">
        <f>E37-D38</f>
        <v>17700000</v>
      </c>
      <c r="F38" s="57">
        <v>45657</v>
      </c>
      <c r="G38" s="64">
        <f>ROUND(E37*I$15*(F38-F37)/365,2)</f>
        <v>0</v>
      </c>
      <c r="H38" s="55" t="str">
        <f>"odsetki do " &amp;TEXT(F38,"rrrr-mm-dd")</f>
        <v>odsetki do 2024-12-31</v>
      </c>
      <c r="I38" s="56"/>
      <c r="J38" s="74">
        <v>45667</v>
      </c>
    </row>
    <row r="39" spans="1:10" s="47" customFormat="1" ht="30" customHeight="1" x14ac:dyDescent="0.2">
      <c r="A39" s="46"/>
      <c r="B39" s="62" t="s">
        <v>41</v>
      </c>
      <c r="C39" s="57">
        <v>45688</v>
      </c>
      <c r="D39" s="58"/>
      <c r="E39" s="58">
        <f t="shared" si="3"/>
        <v>17700000</v>
      </c>
      <c r="F39" s="57">
        <v>45688</v>
      </c>
      <c r="G39" s="64">
        <f t="shared" si="2"/>
        <v>0</v>
      </c>
      <c r="H39" s="55" t="str">
        <f t="shared" si="1"/>
        <v>odsetki do 2025-01-31</v>
      </c>
      <c r="I39" s="56"/>
      <c r="J39" s="74">
        <v>45698</v>
      </c>
    </row>
    <row r="40" spans="1:10" s="47" customFormat="1" ht="30" customHeight="1" x14ac:dyDescent="0.2">
      <c r="A40" s="46"/>
      <c r="B40" s="62" t="s">
        <v>42</v>
      </c>
      <c r="C40" s="57">
        <v>45716</v>
      </c>
      <c r="D40" s="58"/>
      <c r="E40" s="58">
        <f t="shared" si="3"/>
        <v>17700000</v>
      </c>
      <c r="F40" s="57">
        <v>45716</v>
      </c>
      <c r="G40" s="64">
        <f t="shared" si="2"/>
        <v>0</v>
      </c>
      <c r="H40" s="55" t="str">
        <f t="shared" si="1"/>
        <v>odsetki do 2025-02-28</v>
      </c>
      <c r="I40" s="56"/>
      <c r="J40" s="74">
        <v>45726</v>
      </c>
    </row>
    <row r="41" spans="1:10" s="47" customFormat="1" ht="30" customHeight="1" x14ac:dyDescent="0.2">
      <c r="A41" s="46"/>
      <c r="B41" s="62" t="s">
        <v>43</v>
      </c>
      <c r="C41" s="57">
        <v>45747</v>
      </c>
      <c r="D41" s="58"/>
      <c r="E41" s="58">
        <f t="shared" si="3"/>
        <v>17700000</v>
      </c>
      <c r="F41" s="57">
        <v>45747</v>
      </c>
      <c r="G41" s="64">
        <f t="shared" si="2"/>
        <v>0</v>
      </c>
      <c r="H41" s="55" t="str">
        <f t="shared" si="1"/>
        <v>odsetki do 2025-03-31</v>
      </c>
      <c r="I41" s="56"/>
      <c r="J41" s="74">
        <v>45757</v>
      </c>
    </row>
    <row r="42" spans="1:10" s="47" customFormat="1" ht="30" customHeight="1" x14ac:dyDescent="0.2">
      <c r="A42" s="46"/>
      <c r="B42" s="62" t="s">
        <v>44</v>
      </c>
      <c r="C42" s="57">
        <v>45777</v>
      </c>
      <c r="D42" s="58"/>
      <c r="E42" s="58">
        <f t="shared" si="3"/>
        <v>17700000</v>
      </c>
      <c r="F42" s="57">
        <v>45777</v>
      </c>
      <c r="G42" s="64">
        <f t="shared" si="2"/>
        <v>0</v>
      </c>
      <c r="H42" s="55" t="str">
        <f t="shared" si="1"/>
        <v>odsetki do 2025-04-30</v>
      </c>
      <c r="I42" s="56"/>
      <c r="J42" s="74">
        <v>45787</v>
      </c>
    </row>
    <row r="43" spans="1:10" s="47" customFormat="1" ht="30" customHeight="1" x14ac:dyDescent="0.2">
      <c r="A43" s="46"/>
      <c r="B43" s="62" t="s">
        <v>45</v>
      </c>
      <c r="C43" s="57">
        <v>45808</v>
      </c>
      <c r="D43" s="58"/>
      <c r="E43" s="58">
        <f t="shared" si="3"/>
        <v>17700000</v>
      </c>
      <c r="F43" s="57">
        <v>45808</v>
      </c>
      <c r="G43" s="64">
        <f t="shared" si="2"/>
        <v>0</v>
      </c>
      <c r="H43" s="55" t="str">
        <f t="shared" si="1"/>
        <v>odsetki do 2025-05-31</v>
      </c>
      <c r="I43" s="56"/>
      <c r="J43" s="74">
        <v>45818</v>
      </c>
    </row>
    <row r="44" spans="1:10" s="47" customFormat="1" ht="30" customHeight="1" x14ac:dyDescent="0.2">
      <c r="A44" s="46"/>
      <c r="B44" s="62" t="s">
        <v>46</v>
      </c>
      <c r="C44" s="57">
        <v>45838</v>
      </c>
      <c r="D44" s="58"/>
      <c r="E44" s="58">
        <f t="shared" si="3"/>
        <v>17700000</v>
      </c>
      <c r="F44" s="57">
        <v>45838</v>
      </c>
      <c r="G44" s="64">
        <f t="shared" si="2"/>
        <v>0</v>
      </c>
      <c r="H44" s="55" t="str">
        <f t="shared" si="1"/>
        <v>odsetki do 2025-06-30</v>
      </c>
      <c r="I44" s="56"/>
      <c r="J44" s="74">
        <v>45848</v>
      </c>
    </row>
    <row r="45" spans="1:10" s="47" customFormat="1" ht="30" customHeight="1" x14ac:dyDescent="0.2">
      <c r="A45" s="46"/>
      <c r="B45" s="62" t="s">
        <v>47</v>
      </c>
      <c r="C45" s="57">
        <v>45869</v>
      </c>
      <c r="D45" s="58"/>
      <c r="E45" s="58">
        <f t="shared" si="3"/>
        <v>17700000</v>
      </c>
      <c r="F45" s="57">
        <v>45869</v>
      </c>
      <c r="G45" s="64">
        <f t="shared" si="2"/>
        <v>0</v>
      </c>
      <c r="H45" s="55" t="str">
        <f t="shared" si="1"/>
        <v>odsetki do 2025-07-31</v>
      </c>
      <c r="I45" s="56"/>
      <c r="J45" s="74">
        <v>45879</v>
      </c>
    </row>
    <row r="46" spans="1:10" s="47" customFormat="1" ht="30" customHeight="1" x14ac:dyDescent="0.2">
      <c r="A46" s="46"/>
      <c r="B46" s="62" t="s">
        <v>48</v>
      </c>
      <c r="C46" s="57">
        <v>45900</v>
      </c>
      <c r="D46" s="58"/>
      <c r="E46" s="58">
        <f t="shared" si="3"/>
        <v>17700000</v>
      </c>
      <c r="F46" s="57">
        <v>45900</v>
      </c>
      <c r="G46" s="64">
        <f t="shared" si="2"/>
        <v>0</v>
      </c>
      <c r="H46" s="55" t="str">
        <f t="shared" si="1"/>
        <v>odsetki do 2025-08-31</v>
      </c>
      <c r="I46" s="56"/>
      <c r="J46" s="74">
        <v>45910</v>
      </c>
    </row>
    <row r="47" spans="1:10" s="47" customFormat="1" ht="30" customHeight="1" x14ac:dyDescent="0.2">
      <c r="A47" s="46"/>
      <c r="B47" s="62" t="s">
        <v>49</v>
      </c>
      <c r="C47" s="57">
        <v>45930</v>
      </c>
      <c r="D47" s="58"/>
      <c r="E47" s="58">
        <f t="shared" si="3"/>
        <v>17700000</v>
      </c>
      <c r="F47" s="57">
        <v>45930</v>
      </c>
      <c r="G47" s="64">
        <f t="shared" si="2"/>
        <v>0</v>
      </c>
      <c r="H47" s="55" t="str">
        <f t="shared" si="1"/>
        <v>odsetki do 2025-09-30</v>
      </c>
      <c r="I47" s="56"/>
      <c r="J47" s="74">
        <v>45940</v>
      </c>
    </row>
    <row r="48" spans="1:10" s="47" customFormat="1" ht="30" customHeight="1" x14ac:dyDescent="0.2">
      <c r="A48" s="46"/>
      <c r="B48" s="62" t="s">
        <v>50</v>
      </c>
      <c r="C48" s="57">
        <v>45961</v>
      </c>
      <c r="D48" s="58"/>
      <c r="E48" s="58">
        <f t="shared" si="3"/>
        <v>17700000</v>
      </c>
      <c r="F48" s="57">
        <v>45961</v>
      </c>
      <c r="G48" s="64">
        <f t="shared" si="2"/>
        <v>0</v>
      </c>
      <c r="H48" s="55" t="str">
        <f t="shared" si="1"/>
        <v>odsetki do 2025-10-31</v>
      </c>
      <c r="I48" s="56"/>
      <c r="J48" s="74">
        <v>45971</v>
      </c>
    </row>
    <row r="49" spans="1:10" s="47" customFormat="1" ht="30" customHeight="1" x14ac:dyDescent="0.2">
      <c r="A49" s="46"/>
      <c r="B49" s="62" t="s">
        <v>51</v>
      </c>
      <c r="C49" s="57">
        <v>45991</v>
      </c>
      <c r="D49" s="58"/>
      <c r="E49" s="58">
        <f t="shared" si="3"/>
        <v>17700000</v>
      </c>
      <c r="F49" s="57">
        <v>45991</v>
      </c>
      <c r="G49" s="64">
        <f t="shared" si="2"/>
        <v>0</v>
      </c>
      <c r="H49" s="55" t="str">
        <f t="shared" si="1"/>
        <v>odsetki do 2025-11-30</v>
      </c>
      <c r="I49" s="56"/>
      <c r="J49" s="74">
        <v>46001</v>
      </c>
    </row>
    <row r="50" spans="1:10" s="47" customFormat="1" ht="30" customHeight="1" x14ac:dyDescent="0.2">
      <c r="A50" s="46"/>
      <c r="B50" s="62" t="s">
        <v>52</v>
      </c>
      <c r="C50" s="57">
        <v>46022</v>
      </c>
      <c r="D50" s="58"/>
      <c r="E50" s="58">
        <f t="shared" si="3"/>
        <v>17700000</v>
      </c>
      <c r="F50" s="57">
        <v>46022</v>
      </c>
      <c r="G50" s="64">
        <f t="shared" si="2"/>
        <v>0</v>
      </c>
      <c r="H50" s="55" t="str">
        <f t="shared" si="1"/>
        <v>odsetki do 2025-12-31</v>
      </c>
      <c r="I50" s="56"/>
      <c r="J50" s="74">
        <v>46032</v>
      </c>
    </row>
    <row r="51" spans="1:10" s="47" customFormat="1" ht="30" customHeight="1" x14ac:dyDescent="0.2">
      <c r="A51" s="46"/>
      <c r="B51" s="62" t="s">
        <v>53</v>
      </c>
      <c r="C51" s="57">
        <v>46053</v>
      </c>
      <c r="D51" s="58"/>
      <c r="E51" s="58">
        <f t="shared" si="3"/>
        <v>17700000</v>
      </c>
      <c r="F51" s="57">
        <v>46053</v>
      </c>
      <c r="G51" s="64">
        <f t="shared" si="2"/>
        <v>0</v>
      </c>
      <c r="H51" s="55" t="str">
        <f t="shared" si="1"/>
        <v>odsetki do 2026-01-31</v>
      </c>
      <c r="I51" s="56"/>
      <c r="J51" s="74">
        <v>46063</v>
      </c>
    </row>
    <row r="52" spans="1:10" s="47" customFormat="1" ht="30" customHeight="1" x14ac:dyDescent="0.2">
      <c r="A52" s="46"/>
      <c r="B52" s="62" t="s">
        <v>54</v>
      </c>
      <c r="C52" s="57">
        <v>46081</v>
      </c>
      <c r="D52" s="58"/>
      <c r="E52" s="58">
        <f t="shared" si="3"/>
        <v>17700000</v>
      </c>
      <c r="F52" s="57">
        <v>46081</v>
      </c>
      <c r="G52" s="64">
        <f t="shared" si="2"/>
        <v>0</v>
      </c>
      <c r="H52" s="55" t="str">
        <f t="shared" si="1"/>
        <v>odsetki do 2026-02-28</v>
      </c>
      <c r="I52" s="56"/>
      <c r="J52" s="74">
        <v>46091</v>
      </c>
    </row>
    <row r="53" spans="1:10" s="47" customFormat="1" ht="30" customHeight="1" x14ac:dyDescent="0.2">
      <c r="A53" s="46"/>
      <c r="B53" s="62" t="s">
        <v>55</v>
      </c>
      <c r="C53" s="57">
        <v>46112</v>
      </c>
      <c r="D53" s="58">
        <v>612500</v>
      </c>
      <c r="E53" s="58">
        <f t="shared" si="3"/>
        <v>17087500</v>
      </c>
      <c r="F53" s="57">
        <v>46112</v>
      </c>
      <c r="G53" s="64">
        <f t="shared" si="2"/>
        <v>0</v>
      </c>
      <c r="H53" s="55" t="str">
        <f t="shared" si="1"/>
        <v>odsetki do 2026-03-31</v>
      </c>
      <c r="I53" s="56"/>
      <c r="J53" s="74">
        <v>46122</v>
      </c>
    </row>
    <row r="54" spans="1:10" s="47" customFormat="1" ht="30" customHeight="1" x14ac:dyDescent="0.2">
      <c r="A54" s="46"/>
      <c r="B54" s="62" t="s">
        <v>56</v>
      </c>
      <c r="C54" s="57">
        <v>46142</v>
      </c>
      <c r="D54" s="58"/>
      <c r="E54" s="58">
        <f t="shared" si="3"/>
        <v>17087500</v>
      </c>
      <c r="F54" s="57">
        <v>46142</v>
      </c>
      <c r="G54" s="64">
        <f t="shared" si="2"/>
        <v>0</v>
      </c>
      <c r="H54" s="55" t="str">
        <f t="shared" si="1"/>
        <v>odsetki do 2026-04-30</v>
      </c>
      <c r="I54" s="56"/>
      <c r="J54" s="74">
        <v>46152</v>
      </c>
    </row>
    <row r="55" spans="1:10" s="47" customFormat="1" ht="30" customHeight="1" x14ac:dyDescent="0.2">
      <c r="A55" s="46"/>
      <c r="B55" s="62" t="s">
        <v>57</v>
      </c>
      <c r="C55" s="57">
        <v>46173</v>
      </c>
      <c r="D55" s="58"/>
      <c r="E55" s="58">
        <f t="shared" si="3"/>
        <v>17087500</v>
      </c>
      <c r="F55" s="57">
        <v>46173</v>
      </c>
      <c r="G55" s="64">
        <f t="shared" si="2"/>
        <v>0</v>
      </c>
      <c r="H55" s="55" t="str">
        <f t="shared" si="1"/>
        <v>odsetki do 2026-05-31</v>
      </c>
      <c r="I55" s="56"/>
      <c r="J55" s="74">
        <v>46183</v>
      </c>
    </row>
    <row r="56" spans="1:10" s="47" customFormat="1" ht="30" customHeight="1" x14ac:dyDescent="0.2">
      <c r="A56" s="46"/>
      <c r="B56" s="62" t="s">
        <v>58</v>
      </c>
      <c r="C56" s="57">
        <v>46203</v>
      </c>
      <c r="D56" s="58">
        <v>612500</v>
      </c>
      <c r="E56" s="58">
        <f t="shared" si="3"/>
        <v>16475000</v>
      </c>
      <c r="F56" s="57">
        <v>46203</v>
      </c>
      <c r="G56" s="64">
        <f t="shared" si="2"/>
        <v>0</v>
      </c>
      <c r="H56" s="55" t="str">
        <f t="shared" si="1"/>
        <v>odsetki do 2026-06-30</v>
      </c>
      <c r="I56" s="56"/>
      <c r="J56" s="74">
        <v>46213</v>
      </c>
    </row>
    <row r="57" spans="1:10" s="47" customFormat="1" ht="30" customHeight="1" x14ac:dyDescent="0.2">
      <c r="A57" s="46"/>
      <c r="B57" s="62" t="s">
        <v>59</v>
      </c>
      <c r="C57" s="57">
        <v>46234</v>
      </c>
      <c r="D57" s="58"/>
      <c r="E57" s="58">
        <f t="shared" si="3"/>
        <v>16475000</v>
      </c>
      <c r="F57" s="57">
        <v>46234</v>
      </c>
      <c r="G57" s="64">
        <f t="shared" si="2"/>
        <v>0</v>
      </c>
      <c r="H57" s="55" t="str">
        <f t="shared" si="1"/>
        <v>odsetki do 2026-07-31</v>
      </c>
      <c r="I57" s="56"/>
      <c r="J57" s="74">
        <v>46244</v>
      </c>
    </row>
    <row r="58" spans="1:10" s="47" customFormat="1" ht="30" customHeight="1" x14ac:dyDescent="0.2">
      <c r="A58" s="46"/>
      <c r="B58" s="62" t="s">
        <v>60</v>
      </c>
      <c r="C58" s="57">
        <v>46265</v>
      </c>
      <c r="D58" s="58"/>
      <c r="E58" s="58">
        <f t="shared" si="3"/>
        <v>16475000</v>
      </c>
      <c r="F58" s="57">
        <v>46265</v>
      </c>
      <c r="G58" s="64">
        <f t="shared" si="2"/>
        <v>0</v>
      </c>
      <c r="H58" s="55" t="str">
        <f t="shared" si="1"/>
        <v>odsetki do 2026-08-31</v>
      </c>
      <c r="I58" s="56"/>
      <c r="J58" s="74">
        <v>46275</v>
      </c>
    </row>
    <row r="59" spans="1:10" s="47" customFormat="1" ht="30" customHeight="1" x14ac:dyDescent="0.2">
      <c r="A59" s="46"/>
      <c r="B59" s="62" t="s">
        <v>61</v>
      </c>
      <c r="C59" s="57">
        <v>46295</v>
      </c>
      <c r="D59" s="58">
        <v>612500</v>
      </c>
      <c r="E59" s="58">
        <f t="shared" si="3"/>
        <v>15862500</v>
      </c>
      <c r="F59" s="57">
        <v>46295</v>
      </c>
      <c r="G59" s="64">
        <f t="shared" si="2"/>
        <v>0</v>
      </c>
      <c r="H59" s="55" t="str">
        <f t="shared" si="1"/>
        <v>odsetki do 2026-09-30</v>
      </c>
      <c r="I59" s="56"/>
      <c r="J59" s="74">
        <v>46305</v>
      </c>
    </row>
    <row r="60" spans="1:10" s="47" customFormat="1" ht="30" customHeight="1" x14ac:dyDescent="0.2">
      <c r="A60" s="46"/>
      <c r="B60" s="62" t="s">
        <v>62</v>
      </c>
      <c r="C60" s="57">
        <v>46326</v>
      </c>
      <c r="D60" s="58"/>
      <c r="E60" s="58">
        <f t="shared" si="3"/>
        <v>15862500</v>
      </c>
      <c r="F60" s="57">
        <v>46326</v>
      </c>
      <c r="G60" s="64">
        <f t="shared" si="2"/>
        <v>0</v>
      </c>
      <c r="H60" s="55" t="str">
        <f t="shared" si="1"/>
        <v>odsetki do 2026-10-31</v>
      </c>
      <c r="I60" s="56"/>
      <c r="J60" s="74">
        <v>46336</v>
      </c>
    </row>
    <row r="61" spans="1:10" s="47" customFormat="1" ht="30" customHeight="1" x14ac:dyDescent="0.2">
      <c r="A61" s="46"/>
      <c r="B61" s="62" t="s">
        <v>63</v>
      </c>
      <c r="C61" s="57">
        <v>46356</v>
      </c>
      <c r="D61" s="58"/>
      <c r="E61" s="58">
        <f t="shared" si="3"/>
        <v>15862500</v>
      </c>
      <c r="F61" s="57">
        <v>46356</v>
      </c>
      <c r="G61" s="64">
        <f t="shared" si="2"/>
        <v>0</v>
      </c>
      <c r="H61" s="55" t="str">
        <f t="shared" si="1"/>
        <v>odsetki do 2026-11-30</v>
      </c>
      <c r="I61" s="56"/>
      <c r="J61" s="74">
        <v>46366</v>
      </c>
    </row>
    <row r="62" spans="1:10" s="47" customFormat="1" ht="30" customHeight="1" x14ac:dyDescent="0.2">
      <c r="A62" s="46"/>
      <c r="B62" s="62" t="s">
        <v>64</v>
      </c>
      <c r="C62" s="57">
        <v>46387</v>
      </c>
      <c r="D62" s="58">
        <v>612500</v>
      </c>
      <c r="E62" s="58">
        <f t="shared" si="3"/>
        <v>15250000</v>
      </c>
      <c r="F62" s="57">
        <v>46387</v>
      </c>
      <c r="G62" s="64">
        <f t="shared" si="2"/>
        <v>0</v>
      </c>
      <c r="H62" s="55" t="str">
        <f t="shared" si="1"/>
        <v>odsetki do 2026-12-31</v>
      </c>
      <c r="I62" s="56"/>
      <c r="J62" s="74">
        <v>46397</v>
      </c>
    </row>
    <row r="63" spans="1:10" s="47" customFormat="1" ht="30" customHeight="1" x14ac:dyDescent="0.2">
      <c r="A63" s="46"/>
      <c r="B63" s="62" t="s">
        <v>65</v>
      </c>
      <c r="C63" s="57">
        <v>46418</v>
      </c>
      <c r="D63" s="58"/>
      <c r="E63" s="58">
        <f t="shared" si="3"/>
        <v>15250000</v>
      </c>
      <c r="F63" s="57">
        <v>46418</v>
      </c>
      <c r="G63" s="64">
        <f t="shared" si="2"/>
        <v>0</v>
      </c>
      <c r="H63" s="55" t="str">
        <f t="shared" si="1"/>
        <v>odsetki do 2027-01-31</v>
      </c>
      <c r="I63" s="56"/>
      <c r="J63" s="74">
        <v>46428</v>
      </c>
    </row>
    <row r="64" spans="1:10" s="47" customFormat="1" ht="30" customHeight="1" x14ac:dyDescent="0.2">
      <c r="A64" s="46"/>
      <c r="B64" s="62" t="s">
        <v>66</v>
      </c>
      <c r="C64" s="57">
        <v>46446</v>
      </c>
      <c r="D64" s="58"/>
      <c r="E64" s="58">
        <f t="shared" si="3"/>
        <v>15250000</v>
      </c>
      <c r="F64" s="57">
        <v>46446</v>
      </c>
      <c r="G64" s="64">
        <f t="shared" si="2"/>
        <v>0</v>
      </c>
      <c r="H64" s="55" t="str">
        <f t="shared" si="1"/>
        <v>odsetki do 2027-02-28</v>
      </c>
      <c r="I64" s="56"/>
      <c r="J64" s="74">
        <v>46456</v>
      </c>
    </row>
    <row r="65" spans="1:10" s="47" customFormat="1" ht="30" customHeight="1" x14ac:dyDescent="0.2">
      <c r="A65" s="46"/>
      <c r="B65" s="62" t="s">
        <v>67</v>
      </c>
      <c r="C65" s="57">
        <v>46477</v>
      </c>
      <c r="D65" s="58">
        <v>750000</v>
      </c>
      <c r="E65" s="58">
        <f t="shared" si="3"/>
        <v>14500000</v>
      </c>
      <c r="F65" s="57">
        <v>46477</v>
      </c>
      <c r="G65" s="64">
        <f t="shared" si="2"/>
        <v>0</v>
      </c>
      <c r="H65" s="55" t="str">
        <f t="shared" ref="H65:H128" si="4">"odsetki do " &amp;TEXT(F65,"rrrr-mm-dd")</f>
        <v>odsetki do 2027-03-31</v>
      </c>
      <c r="I65" s="56"/>
      <c r="J65" s="74">
        <v>46487</v>
      </c>
    </row>
    <row r="66" spans="1:10" s="47" customFormat="1" ht="30" customHeight="1" x14ac:dyDescent="0.2">
      <c r="A66" s="46"/>
      <c r="B66" s="62" t="s">
        <v>68</v>
      </c>
      <c r="C66" s="57">
        <v>46507</v>
      </c>
      <c r="D66" s="58"/>
      <c r="E66" s="58">
        <f t="shared" si="3"/>
        <v>14500000</v>
      </c>
      <c r="F66" s="57">
        <v>46507</v>
      </c>
      <c r="G66" s="64">
        <f t="shared" si="2"/>
        <v>0</v>
      </c>
      <c r="H66" s="55" t="str">
        <f t="shared" si="4"/>
        <v>odsetki do 2027-04-30</v>
      </c>
      <c r="I66" s="56"/>
      <c r="J66" s="74">
        <v>46517</v>
      </c>
    </row>
    <row r="67" spans="1:10" s="47" customFormat="1" ht="30" customHeight="1" x14ac:dyDescent="0.2">
      <c r="A67" s="46"/>
      <c r="B67" s="62" t="s">
        <v>69</v>
      </c>
      <c r="C67" s="57">
        <v>46538</v>
      </c>
      <c r="D67" s="58"/>
      <c r="E67" s="58">
        <f t="shared" si="3"/>
        <v>14500000</v>
      </c>
      <c r="F67" s="57">
        <v>46538</v>
      </c>
      <c r="G67" s="64">
        <f t="shared" si="2"/>
        <v>0</v>
      </c>
      <c r="H67" s="55" t="str">
        <f t="shared" si="4"/>
        <v>odsetki do 2027-05-31</v>
      </c>
      <c r="I67" s="56"/>
      <c r="J67" s="74">
        <v>46548</v>
      </c>
    </row>
    <row r="68" spans="1:10" s="47" customFormat="1" ht="30" customHeight="1" x14ac:dyDescent="0.2">
      <c r="A68" s="46"/>
      <c r="B68" s="62" t="s">
        <v>70</v>
      </c>
      <c r="C68" s="57">
        <v>46568</v>
      </c>
      <c r="D68" s="58">
        <v>750000</v>
      </c>
      <c r="E68" s="58">
        <f t="shared" si="3"/>
        <v>13750000</v>
      </c>
      <c r="F68" s="57">
        <v>46568</v>
      </c>
      <c r="G68" s="64">
        <f t="shared" si="2"/>
        <v>0</v>
      </c>
      <c r="H68" s="55" t="str">
        <f t="shared" si="4"/>
        <v>odsetki do 2027-06-30</v>
      </c>
      <c r="I68" s="56"/>
      <c r="J68" s="74">
        <v>46578</v>
      </c>
    </row>
    <row r="69" spans="1:10" s="47" customFormat="1" ht="30" customHeight="1" x14ac:dyDescent="0.2">
      <c r="A69" s="46"/>
      <c r="B69" s="62" t="s">
        <v>71</v>
      </c>
      <c r="C69" s="57">
        <v>46599</v>
      </c>
      <c r="D69" s="58"/>
      <c r="E69" s="58">
        <f t="shared" si="3"/>
        <v>13750000</v>
      </c>
      <c r="F69" s="57">
        <v>46599</v>
      </c>
      <c r="G69" s="64">
        <f t="shared" si="2"/>
        <v>0</v>
      </c>
      <c r="H69" s="55" t="str">
        <f t="shared" si="4"/>
        <v>odsetki do 2027-07-31</v>
      </c>
      <c r="I69" s="56"/>
      <c r="J69" s="74">
        <v>46609</v>
      </c>
    </row>
    <row r="70" spans="1:10" s="47" customFormat="1" ht="30" customHeight="1" x14ac:dyDescent="0.2">
      <c r="A70" s="46"/>
      <c r="B70" s="62" t="s">
        <v>72</v>
      </c>
      <c r="C70" s="57">
        <v>46630</v>
      </c>
      <c r="D70" s="58"/>
      <c r="E70" s="58">
        <f t="shared" si="3"/>
        <v>13750000</v>
      </c>
      <c r="F70" s="57">
        <v>46630</v>
      </c>
      <c r="G70" s="64">
        <f t="shared" si="2"/>
        <v>0</v>
      </c>
      <c r="H70" s="55" t="str">
        <f t="shared" si="4"/>
        <v>odsetki do 2027-08-31</v>
      </c>
      <c r="I70" s="56"/>
      <c r="J70" s="74">
        <v>46640</v>
      </c>
    </row>
    <row r="71" spans="1:10" s="47" customFormat="1" ht="30" customHeight="1" x14ac:dyDescent="0.2">
      <c r="A71" s="46"/>
      <c r="B71" s="62" t="s">
        <v>73</v>
      </c>
      <c r="C71" s="57">
        <v>46660</v>
      </c>
      <c r="D71" s="58">
        <v>750000</v>
      </c>
      <c r="E71" s="58">
        <f t="shared" si="3"/>
        <v>13000000</v>
      </c>
      <c r="F71" s="57">
        <v>46660</v>
      </c>
      <c r="G71" s="64">
        <f t="shared" si="2"/>
        <v>0</v>
      </c>
      <c r="H71" s="55" t="str">
        <f t="shared" si="4"/>
        <v>odsetki do 2027-09-30</v>
      </c>
      <c r="I71" s="56"/>
      <c r="J71" s="74">
        <v>46670</v>
      </c>
    </row>
    <row r="72" spans="1:10" s="47" customFormat="1" ht="30" customHeight="1" x14ac:dyDescent="0.2">
      <c r="A72" s="46"/>
      <c r="B72" s="62" t="s">
        <v>74</v>
      </c>
      <c r="C72" s="57">
        <v>46691</v>
      </c>
      <c r="D72" s="58"/>
      <c r="E72" s="58">
        <f t="shared" si="3"/>
        <v>13000000</v>
      </c>
      <c r="F72" s="57">
        <v>46691</v>
      </c>
      <c r="G72" s="64">
        <f t="shared" si="2"/>
        <v>0</v>
      </c>
      <c r="H72" s="55" t="str">
        <f t="shared" si="4"/>
        <v>odsetki do 2027-10-31</v>
      </c>
      <c r="I72" s="56"/>
      <c r="J72" s="74">
        <v>46701</v>
      </c>
    </row>
    <row r="73" spans="1:10" s="47" customFormat="1" ht="30" customHeight="1" thickBot="1" x14ac:dyDescent="0.25">
      <c r="A73" s="46"/>
      <c r="B73" s="62" t="s">
        <v>75</v>
      </c>
      <c r="C73" s="57">
        <v>46721</v>
      </c>
      <c r="D73" s="58"/>
      <c r="E73" s="58">
        <f t="shared" si="3"/>
        <v>13000000</v>
      </c>
      <c r="F73" s="57">
        <v>46721</v>
      </c>
      <c r="G73" s="64">
        <f t="shared" si="2"/>
        <v>0</v>
      </c>
      <c r="H73" s="55" t="str">
        <f t="shared" si="4"/>
        <v>odsetki do 2027-11-30</v>
      </c>
      <c r="I73" s="56"/>
      <c r="J73" s="74">
        <v>46731</v>
      </c>
    </row>
    <row r="74" spans="1:10" s="48" customFormat="1" ht="30" customHeight="1" x14ac:dyDescent="0.2">
      <c r="A74" s="46"/>
      <c r="B74" s="62" t="s">
        <v>76</v>
      </c>
      <c r="C74" s="57">
        <v>46752</v>
      </c>
      <c r="D74" s="58">
        <v>750000</v>
      </c>
      <c r="E74" s="58">
        <f t="shared" si="3"/>
        <v>12250000</v>
      </c>
      <c r="F74" s="57">
        <v>46752</v>
      </c>
      <c r="G74" s="64">
        <f t="shared" si="2"/>
        <v>0</v>
      </c>
      <c r="H74" s="55" t="str">
        <f t="shared" si="4"/>
        <v>odsetki do 2027-12-31</v>
      </c>
      <c r="I74" s="56"/>
      <c r="J74" s="74">
        <v>46762</v>
      </c>
    </row>
    <row r="75" spans="1:10" s="47" customFormat="1" ht="30" customHeight="1" x14ac:dyDescent="0.2">
      <c r="A75" s="46"/>
      <c r="B75" s="62" t="s">
        <v>77</v>
      </c>
      <c r="C75" s="57">
        <v>46783</v>
      </c>
      <c r="D75" s="58"/>
      <c r="E75" s="58">
        <f t="shared" si="3"/>
        <v>12250000</v>
      </c>
      <c r="F75" s="57">
        <v>46783</v>
      </c>
      <c r="G75" s="64">
        <f t="shared" si="2"/>
        <v>0</v>
      </c>
      <c r="H75" s="55" t="str">
        <f t="shared" si="4"/>
        <v>odsetki do 2028-01-31</v>
      </c>
      <c r="I75" s="56"/>
      <c r="J75" s="74">
        <v>46793</v>
      </c>
    </row>
    <row r="76" spans="1:10" s="47" customFormat="1" ht="30" customHeight="1" x14ac:dyDescent="0.2">
      <c r="A76" s="46"/>
      <c r="B76" s="62" t="s">
        <v>78</v>
      </c>
      <c r="C76" s="57">
        <v>46812</v>
      </c>
      <c r="D76" s="58"/>
      <c r="E76" s="58">
        <f t="shared" si="3"/>
        <v>12250000</v>
      </c>
      <c r="F76" s="57">
        <v>46812</v>
      </c>
      <c r="G76" s="64">
        <f t="shared" si="2"/>
        <v>0</v>
      </c>
      <c r="H76" s="55" t="str">
        <f t="shared" si="4"/>
        <v>odsetki do 2028-02-29</v>
      </c>
      <c r="I76" s="56"/>
      <c r="J76" s="74">
        <v>46822</v>
      </c>
    </row>
    <row r="77" spans="1:10" s="47" customFormat="1" ht="30" customHeight="1" x14ac:dyDescent="0.2">
      <c r="A77" s="46"/>
      <c r="B77" s="62" t="s">
        <v>79</v>
      </c>
      <c r="C77" s="57">
        <v>46843</v>
      </c>
      <c r="D77" s="58">
        <v>1057500</v>
      </c>
      <c r="E77" s="58">
        <f t="shared" si="3"/>
        <v>11192500</v>
      </c>
      <c r="F77" s="57">
        <v>46843</v>
      </c>
      <c r="G77" s="64">
        <f t="shared" si="2"/>
        <v>0</v>
      </c>
      <c r="H77" s="55" t="str">
        <f t="shared" si="4"/>
        <v>odsetki do 2028-03-31</v>
      </c>
      <c r="I77" s="56"/>
      <c r="J77" s="74">
        <v>46853</v>
      </c>
    </row>
    <row r="78" spans="1:10" s="47" customFormat="1" ht="30" customHeight="1" x14ac:dyDescent="0.2">
      <c r="A78" s="46"/>
      <c r="B78" s="62" t="s">
        <v>80</v>
      </c>
      <c r="C78" s="57">
        <v>46873</v>
      </c>
      <c r="D78" s="58"/>
      <c r="E78" s="58">
        <f t="shared" si="3"/>
        <v>11192500</v>
      </c>
      <c r="F78" s="57">
        <v>46873</v>
      </c>
      <c r="G78" s="64">
        <f t="shared" si="2"/>
        <v>0</v>
      </c>
      <c r="H78" s="55" t="str">
        <f t="shared" si="4"/>
        <v>odsetki do 2028-04-30</v>
      </c>
      <c r="I78" s="56"/>
      <c r="J78" s="74">
        <v>46883</v>
      </c>
    </row>
    <row r="79" spans="1:10" s="47" customFormat="1" ht="30" customHeight="1" x14ac:dyDescent="0.2">
      <c r="A79" s="46"/>
      <c r="B79" s="62" t="s">
        <v>81</v>
      </c>
      <c r="C79" s="57">
        <v>46904</v>
      </c>
      <c r="D79" s="58"/>
      <c r="E79" s="58">
        <f t="shared" ref="E79:E81" si="5">E78-D79</f>
        <v>11192500</v>
      </c>
      <c r="F79" s="57">
        <v>46904</v>
      </c>
      <c r="G79" s="64">
        <f t="shared" si="2"/>
        <v>0</v>
      </c>
      <c r="H79" s="55" t="str">
        <f t="shared" si="4"/>
        <v>odsetki do 2028-05-31</v>
      </c>
      <c r="I79" s="56"/>
      <c r="J79" s="74">
        <v>46914</v>
      </c>
    </row>
    <row r="80" spans="1:10" s="47" customFormat="1" ht="30" customHeight="1" x14ac:dyDescent="0.2">
      <c r="A80" s="46"/>
      <c r="B80" s="62" t="s">
        <v>82</v>
      </c>
      <c r="C80" s="57">
        <v>46934</v>
      </c>
      <c r="D80" s="58">
        <v>1057500</v>
      </c>
      <c r="E80" s="58">
        <f t="shared" si="5"/>
        <v>10135000</v>
      </c>
      <c r="F80" s="57">
        <v>46934</v>
      </c>
      <c r="G80" s="64">
        <f t="shared" ref="G80:G143" si="6">ROUND(E79*I$15*(F80-F79)/365,2)</f>
        <v>0</v>
      </c>
      <c r="H80" s="55" t="str">
        <f t="shared" si="4"/>
        <v>odsetki do 2028-06-30</v>
      </c>
      <c r="I80" s="56"/>
      <c r="J80" s="74">
        <v>46944</v>
      </c>
    </row>
    <row r="81" spans="1:10" s="47" customFormat="1" ht="30" customHeight="1" x14ac:dyDescent="0.2">
      <c r="A81" s="46"/>
      <c r="B81" s="62" t="s">
        <v>83</v>
      </c>
      <c r="C81" s="57">
        <v>46965</v>
      </c>
      <c r="D81" s="58"/>
      <c r="E81" s="58">
        <f t="shared" si="5"/>
        <v>10135000</v>
      </c>
      <c r="F81" s="57">
        <v>46965</v>
      </c>
      <c r="G81" s="64">
        <f t="shared" si="6"/>
        <v>0</v>
      </c>
      <c r="H81" s="55" t="str">
        <f t="shared" si="4"/>
        <v>odsetki do 2028-07-31</v>
      </c>
      <c r="I81" s="56"/>
      <c r="J81" s="74">
        <v>46975</v>
      </c>
    </row>
    <row r="82" spans="1:10" s="47" customFormat="1" ht="30" customHeight="1" x14ac:dyDescent="0.2">
      <c r="A82" s="46"/>
      <c r="B82" s="62" t="s">
        <v>84</v>
      </c>
      <c r="C82" s="57">
        <v>46996</v>
      </c>
      <c r="D82" s="58"/>
      <c r="E82" s="58">
        <f>E81-D82</f>
        <v>10135000</v>
      </c>
      <c r="F82" s="57">
        <v>46996</v>
      </c>
      <c r="G82" s="64">
        <f t="shared" si="6"/>
        <v>0</v>
      </c>
      <c r="H82" s="55" t="str">
        <f t="shared" si="4"/>
        <v>odsetki do 2028-08-31</v>
      </c>
      <c r="I82" s="56"/>
      <c r="J82" s="74">
        <v>47006</v>
      </c>
    </row>
    <row r="83" spans="1:10" s="47" customFormat="1" ht="30" customHeight="1" x14ac:dyDescent="0.2">
      <c r="A83" s="46"/>
      <c r="B83" s="62" t="s">
        <v>85</v>
      </c>
      <c r="C83" s="57">
        <v>47026</v>
      </c>
      <c r="D83" s="58">
        <v>1057500</v>
      </c>
      <c r="E83" s="58">
        <f>E82-D83</f>
        <v>9077500</v>
      </c>
      <c r="F83" s="57">
        <v>47026</v>
      </c>
      <c r="G83" s="64">
        <f t="shared" si="6"/>
        <v>0</v>
      </c>
      <c r="H83" s="55" t="str">
        <f t="shared" si="4"/>
        <v>odsetki do 2028-09-30</v>
      </c>
      <c r="I83" s="56"/>
      <c r="J83" s="74">
        <v>47036</v>
      </c>
    </row>
    <row r="84" spans="1:10" s="47" customFormat="1" ht="30" customHeight="1" x14ac:dyDescent="0.2">
      <c r="A84" s="46"/>
      <c r="B84" s="62" t="s">
        <v>86</v>
      </c>
      <c r="C84" s="57">
        <v>47057</v>
      </c>
      <c r="D84" s="58"/>
      <c r="E84" s="58">
        <f>E83-D84</f>
        <v>9077500</v>
      </c>
      <c r="F84" s="57">
        <v>47057</v>
      </c>
      <c r="G84" s="64">
        <f t="shared" si="6"/>
        <v>0</v>
      </c>
      <c r="H84" s="55" t="str">
        <f t="shared" si="4"/>
        <v>odsetki do 2028-10-31</v>
      </c>
      <c r="I84" s="56"/>
      <c r="J84" s="74">
        <v>47067</v>
      </c>
    </row>
    <row r="85" spans="1:10" s="49" customFormat="1" ht="30" customHeight="1" thickBot="1" x14ac:dyDescent="0.25">
      <c r="A85" s="46"/>
      <c r="B85" s="62" t="s">
        <v>87</v>
      </c>
      <c r="C85" s="57">
        <v>47087</v>
      </c>
      <c r="D85" s="58"/>
      <c r="E85" s="58">
        <f>E84-D85</f>
        <v>9077500</v>
      </c>
      <c r="F85" s="57">
        <v>47087</v>
      </c>
      <c r="G85" s="64">
        <f t="shared" si="6"/>
        <v>0</v>
      </c>
      <c r="H85" s="55" t="str">
        <f t="shared" si="4"/>
        <v>odsetki do 2028-11-30</v>
      </c>
      <c r="I85" s="56"/>
      <c r="J85" s="74">
        <v>47097</v>
      </c>
    </row>
    <row r="86" spans="1:10" s="47" customFormat="1" ht="30" customHeight="1" x14ac:dyDescent="0.2">
      <c r="A86" s="46"/>
      <c r="B86" s="62" t="s">
        <v>88</v>
      </c>
      <c r="C86" s="57">
        <v>47118</v>
      </c>
      <c r="D86" s="58">
        <v>1057500</v>
      </c>
      <c r="E86" s="58">
        <f>E85-D86</f>
        <v>8020000</v>
      </c>
      <c r="F86" s="57">
        <v>47118</v>
      </c>
      <c r="G86" s="64">
        <f t="shared" si="6"/>
        <v>0</v>
      </c>
      <c r="H86" s="55" t="str">
        <f t="shared" si="4"/>
        <v>odsetki do 2028-12-31</v>
      </c>
      <c r="I86" s="56"/>
      <c r="J86" s="74">
        <v>47128</v>
      </c>
    </row>
    <row r="87" spans="1:10" s="47" customFormat="1" ht="30" customHeight="1" x14ac:dyDescent="0.2">
      <c r="A87" s="46"/>
      <c r="B87" s="62" t="s">
        <v>89</v>
      </c>
      <c r="C87" s="57">
        <v>47149</v>
      </c>
      <c r="D87" s="58"/>
      <c r="E87" s="58">
        <f t="shared" ref="E87:E150" si="7">E86-D87</f>
        <v>8020000</v>
      </c>
      <c r="F87" s="57">
        <v>47149</v>
      </c>
      <c r="G87" s="64">
        <f t="shared" si="6"/>
        <v>0</v>
      </c>
      <c r="H87" s="55" t="str">
        <f t="shared" si="4"/>
        <v>odsetki do 2029-01-31</v>
      </c>
      <c r="I87" s="56"/>
      <c r="J87" s="74">
        <v>47159</v>
      </c>
    </row>
    <row r="88" spans="1:10" s="47" customFormat="1" ht="30" customHeight="1" x14ac:dyDescent="0.2">
      <c r="A88" s="46"/>
      <c r="B88" s="62" t="s">
        <v>90</v>
      </c>
      <c r="C88" s="57">
        <v>47177</v>
      </c>
      <c r="D88" s="58"/>
      <c r="E88" s="58">
        <f t="shared" si="7"/>
        <v>8020000</v>
      </c>
      <c r="F88" s="57">
        <v>47177</v>
      </c>
      <c r="G88" s="64">
        <f t="shared" si="6"/>
        <v>0</v>
      </c>
      <c r="H88" s="55" t="str">
        <f t="shared" si="4"/>
        <v>odsetki do 2029-02-28</v>
      </c>
      <c r="I88" s="56"/>
      <c r="J88" s="74">
        <v>47187</v>
      </c>
    </row>
    <row r="89" spans="1:10" s="47" customFormat="1" ht="30" customHeight="1" x14ac:dyDescent="0.2">
      <c r="A89" s="46"/>
      <c r="B89" s="62" t="s">
        <v>91</v>
      </c>
      <c r="C89" s="57">
        <v>47208</v>
      </c>
      <c r="D89" s="58">
        <v>1000000</v>
      </c>
      <c r="E89" s="58">
        <f t="shared" si="7"/>
        <v>7020000</v>
      </c>
      <c r="F89" s="57">
        <v>47208</v>
      </c>
      <c r="G89" s="64">
        <f t="shared" si="6"/>
        <v>0</v>
      </c>
      <c r="H89" s="55" t="str">
        <f t="shared" si="4"/>
        <v>odsetki do 2029-03-31</v>
      </c>
      <c r="I89" s="56"/>
      <c r="J89" s="74">
        <v>47218</v>
      </c>
    </row>
    <row r="90" spans="1:10" s="47" customFormat="1" ht="30" customHeight="1" x14ac:dyDescent="0.2">
      <c r="A90" s="46"/>
      <c r="B90" s="62" t="s">
        <v>92</v>
      </c>
      <c r="C90" s="57">
        <v>47238</v>
      </c>
      <c r="D90" s="58"/>
      <c r="E90" s="58">
        <f t="shared" si="7"/>
        <v>7020000</v>
      </c>
      <c r="F90" s="57">
        <v>47238</v>
      </c>
      <c r="G90" s="64">
        <f t="shared" si="6"/>
        <v>0</v>
      </c>
      <c r="H90" s="55" t="str">
        <f t="shared" si="4"/>
        <v>odsetki do 2029-04-30</v>
      </c>
      <c r="I90" s="56"/>
      <c r="J90" s="74">
        <v>47248</v>
      </c>
    </row>
    <row r="91" spans="1:10" s="47" customFormat="1" ht="30" customHeight="1" x14ac:dyDescent="0.2">
      <c r="A91" s="46"/>
      <c r="B91" s="62" t="s">
        <v>93</v>
      </c>
      <c r="C91" s="57">
        <v>47269</v>
      </c>
      <c r="D91" s="58"/>
      <c r="E91" s="58">
        <f t="shared" si="7"/>
        <v>7020000</v>
      </c>
      <c r="F91" s="57">
        <v>47269</v>
      </c>
      <c r="G91" s="64">
        <f t="shared" si="6"/>
        <v>0</v>
      </c>
      <c r="H91" s="55" t="str">
        <f t="shared" si="4"/>
        <v>odsetki do 2029-05-31</v>
      </c>
      <c r="I91" s="56"/>
      <c r="J91" s="74">
        <v>47279</v>
      </c>
    </row>
    <row r="92" spans="1:10" s="47" customFormat="1" ht="30" customHeight="1" x14ac:dyDescent="0.2">
      <c r="A92" s="46"/>
      <c r="B92" s="62" t="s">
        <v>94</v>
      </c>
      <c r="C92" s="57">
        <v>47299</v>
      </c>
      <c r="D92" s="58">
        <v>1000000</v>
      </c>
      <c r="E92" s="58">
        <f t="shared" si="7"/>
        <v>6020000</v>
      </c>
      <c r="F92" s="57">
        <v>47299</v>
      </c>
      <c r="G92" s="64">
        <f t="shared" si="6"/>
        <v>0</v>
      </c>
      <c r="H92" s="55" t="str">
        <f t="shared" si="4"/>
        <v>odsetki do 2029-06-30</v>
      </c>
      <c r="I92" s="56"/>
      <c r="J92" s="74">
        <v>47309</v>
      </c>
    </row>
    <row r="93" spans="1:10" s="47" customFormat="1" ht="30" customHeight="1" x14ac:dyDescent="0.2">
      <c r="A93" s="46"/>
      <c r="B93" s="62" t="s">
        <v>95</v>
      </c>
      <c r="C93" s="57">
        <v>47330</v>
      </c>
      <c r="D93" s="58"/>
      <c r="E93" s="58">
        <f t="shared" si="7"/>
        <v>6020000</v>
      </c>
      <c r="F93" s="57">
        <v>47330</v>
      </c>
      <c r="G93" s="64">
        <f t="shared" si="6"/>
        <v>0</v>
      </c>
      <c r="H93" s="55" t="str">
        <f t="shared" si="4"/>
        <v>odsetki do 2029-07-31</v>
      </c>
      <c r="I93" s="56"/>
      <c r="J93" s="74">
        <v>47340</v>
      </c>
    </row>
    <row r="94" spans="1:10" s="47" customFormat="1" ht="30" customHeight="1" x14ac:dyDescent="0.2">
      <c r="A94" s="46"/>
      <c r="B94" s="62" t="s">
        <v>96</v>
      </c>
      <c r="C94" s="57">
        <v>47361</v>
      </c>
      <c r="D94" s="58"/>
      <c r="E94" s="58">
        <f t="shared" si="7"/>
        <v>6020000</v>
      </c>
      <c r="F94" s="57">
        <v>47361</v>
      </c>
      <c r="G94" s="64">
        <f t="shared" si="6"/>
        <v>0</v>
      </c>
      <c r="H94" s="55" t="str">
        <f t="shared" si="4"/>
        <v>odsetki do 2029-08-31</v>
      </c>
      <c r="I94" s="56"/>
      <c r="J94" s="74">
        <v>47371</v>
      </c>
    </row>
    <row r="95" spans="1:10" s="47" customFormat="1" ht="30" customHeight="1" x14ac:dyDescent="0.2">
      <c r="A95" s="46"/>
      <c r="B95" s="62" t="s">
        <v>97</v>
      </c>
      <c r="C95" s="57">
        <v>47391</v>
      </c>
      <c r="D95" s="58">
        <v>1000000</v>
      </c>
      <c r="E95" s="58">
        <f t="shared" si="7"/>
        <v>5020000</v>
      </c>
      <c r="F95" s="57">
        <v>47391</v>
      </c>
      <c r="G95" s="64">
        <f t="shared" si="6"/>
        <v>0</v>
      </c>
      <c r="H95" s="55" t="str">
        <f t="shared" si="4"/>
        <v>odsetki do 2029-09-30</v>
      </c>
      <c r="I95" s="56"/>
      <c r="J95" s="74">
        <v>47401</v>
      </c>
    </row>
    <row r="96" spans="1:10" s="47" customFormat="1" ht="30" customHeight="1" x14ac:dyDescent="0.2">
      <c r="A96" s="46"/>
      <c r="B96" s="62" t="s">
        <v>98</v>
      </c>
      <c r="C96" s="57">
        <v>47422</v>
      </c>
      <c r="D96" s="58"/>
      <c r="E96" s="58">
        <f t="shared" si="7"/>
        <v>5020000</v>
      </c>
      <c r="F96" s="57">
        <v>47422</v>
      </c>
      <c r="G96" s="64">
        <f t="shared" si="6"/>
        <v>0</v>
      </c>
      <c r="H96" s="55" t="str">
        <f t="shared" si="4"/>
        <v>odsetki do 2029-10-31</v>
      </c>
      <c r="I96" s="56"/>
      <c r="J96" s="74">
        <v>47432</v>
      </c>
    </row>
    <row r="97" spans="1:10" s="47" customFormat="1" ht="30" customHeight="1" x14ac:dyDescent="0.2">
      <c r="A97" s="46"/>
      <c r="B97" s="62" t="s">
        <v>99</v>
      </c>
      <c r="C97" s="57">
        <v>47452</v>
      </c>
      <c r="D97" s="58"/>
      <c r="E97" s="58">
        <f t="shared" si="7"/>
        <v>5020000</v>
      </c>
      <c r="F97" s="57">
        <v>47452</v>
      </c>
      <c r="G97" s="64">
        <f t="shared" si="6"/>
        <v>0</v>
      </c>
      <c r="H97" s="55" t="str">
        <f t="shared" si="4"/>
        <v>odsetki do 2029-11-30</v>
      </c>
      <c r="I97" s="56"/>
      <c r="J97" s="74">
        <v>47462</v>
      </c>
    </row>
    <row r="98" spans="1:10" s="47" customFormat="1" ht="30" customHeight="1" x14ac:dyDescent="0.2">
      <c r="A98" s="46"/>
      <c r="B98" s="62" t="s">
        <v>100</v>
      </c>
      <c r="C98" s="57">
        <v>47483</v>
      </c>
      <c r="D98" s="58">
        <v>1000000</v>
      </c>
      <c r="E98" s="58">
        <f t="shared" si="7"/>
        <v>4020000</v>
      </c>
      <c r="F98" s="57">
        <v>47483</v>
      </c>
      <c r="G98" s="64">
        <f t="shared" si="6"/>
        <v>0</v>
      </c>
      <c r="H98" s="55" t="str">
        <f t="shared" si="4"/>
        <v>odsetki do 2029-12-31</v>
      </c>
      <c r="I98" s="56"/>
      <c r="J98" s="74">
        <v>47493</v>
      </c>
    </row>
    <row r="99" spans="1:10" s="47" customFormat="1" ht="30" customHeight="1" x14ac:dyDescent="0.2">
      <c r="A99" s="46"/>
      <c r="B99" s="62" t="s">
        <v>101</v>
      </c>
      <c r="C99" s="57">
        <v>47514</v>
      </c>
      <c r="D99" s="58"/>
      <c r="E99" s="58">
        <f t="shared" si="7"/>
        <v>4020000</v>
      </c>
      <c r="F99" s="57">
        <v>47514</v>
      </c>
      <c r="G99" s="64">
        <f t="shared" si="6"/>
        <v>0</v>
      </c>
      <c r="H99" s="55" t="str">
        <f t="shared" si="4"/>
        <v>odsetki do 2030-01-31</v>
      </c>
      <c r="I99" s="56"/>
      <c r="J99" s="74">
        <v>47524</v>
      </c>
    </row>
    <row r="100" spans="1:10" s="47" customFormat="1" ht="30" customHeight="1" x14ac:dyDescent="0.2">
      <c r="A100" s="46"/>
      <c r="B100" s="62" t="s">
        <v>102</v>
      </c>
      <c r="C100" s="57">
        <v>47542</v>
      </c>
      <c r="D100" s="58"/>
      <c r="E100" s="58">
        <f t="shared" si="7"/>
        <v>4020000</v>
      </c>
      <c r="F100" s="57">
        <v>47542</v>
      </c>
      <c r="G100" s="64">
        <f t="shared" si="6"/>
        <v>0</v>
      </c>
      <c r="H100" s="55" t="str">
        <f t="shared" si="4"/>
        <v>odsetki do 2030-02-28</v>
      </c>
      <c r="I100" s="56"/>
      <c r="J100" s="74">
        <v>47552</v>
      </c>
    </row>
    <row r="101" spans="1:10" s="47" customFormat="1" ht="30" customHeight="1" x14ac:dyDescent="0.2">
      <c r="A101" s="46"/>
      <c r="B101" s="62" t="s">
        <v>103</v>
      </c>
      <c r="C101" s="57">
        <v>47573</v>
      </c>
      <c r="D101" s="58">
        <v>675000</v>
      </c>
      <c r="E101" s="58">
        <f t="shared" si="7"/>
        <v>3345000</v>
      </c>
      <c r="F101" s="57">
        <v>47573</v>
      </c>
      <c r="G101" s="64">
        <f t="shared" si="6"/>
        <v>0</v>
      </c>
      <c r="H101" s="55" t="str">
        <f t="shared" si="4"/>
        <v>odsetki do 2030-03-31</v>
      </c>
      <c r="I101" s="56"/>
      <c r="J101" s="74">
        <v>47583</v>
      </c>
    </row>
    <row r="102" spans="1:10" s="47" customFormat="1" ht="30" customHeight="1" x14ac:dyDescent="0.2">
      <c r="A102" s="46"/>
      <c r="B102" s="62" t="s">
        <v>104</v>
      </c>
      <c r="C102" s="57">
        <v>47603</v>
      </c>
      <c r="D102" s="58"/>
      <c r="E102" s="58">
        <f t="shared" si="7"/>
        <v>3345000</v>
      </c>
      <c r="F102" s="57">
        <v>47603</v>
      </c>
      <c r="G102" s="64">
        <f t="shared" si="6"/>
        <v>0</v>
      </c>
      <c r="H102" s="55" t="str">
        <f t="shared" si="4"/>
        <v>odsetki do 2030-04-30</v>
      </c>
      <c r="I102" s="56"/>
      <c r="J102" s="74">
        <v>47613</v>
      </c>
    </row>
    <row r="103" spans="1:10" s="47" customFormat="1" ht="30" customHeight="1" x14ac:dyDescent="0.2">
      <c r="A103" s="46"/>
      <c r="B103" s="62" t="s">
        <v>105</v>
      </c>
      <c r="C103" s="57">
        <v>47634</v>
      </c>
      <c r="D103" s="58"/>
      <c r="E103" s="58">
        <f t="shared" si="7"/>
        <v>3345000</v>
      </c>
      <c r="F103" s="57">
        <v>47634</v>
      </c>
      <c r="G103" s="64">
        <f t="shared" si="6"/>
        <v>0</v>
      </c>
      <c r="H103" s="55" t="str">
        <f t="shared" si="4"/>
        <v>odsetki do 2030-05-31</v>
      </c>
      <c r="I103" s="56"/>
      <c r="J103" s="74">
        <v>47644</v>
      </c>
    </row>
    <row r="104" spans="1:10" s="47" customFormat="1" ht="30" customHeight="1" x14ac:dyDescent="0.2">
      <c r="A104" s="46"/>
      <c r="B104" s="62" t="s">
        <v>106</v>
      </c>
      <c r="C104" s="57">
        <v>47664</v>
      </c>
      <c r="D104" s="58">
        <v>675000</v>
      </c>
      <c r="E104" s="58">
        <f t="shared" si="7"/>
        <v>2670000</v>
      </c>
      <c r="F104" s="57">
        <v>47664</v>
      </c>
      <c r="G104" s="64">
        <f t="shared" si="6"/>
        <v>0</v>
      </c>
      <c r="H104" s="55" t="str">
        <f t="shared" si="4"/>
        <v>odsetki do 2030-06-30</v>
      </c>
      <c r="I104" s="56"/>
      <c r="J104" s="74">
        <v>47674</v>
      </c>
    </row>
    <row r="105" spans="1:10" s="47" customFormat="1" ht="30" customHeight="1" x14ac:dyDescent="0.2">
      <c r="A105" s="46"/>
      <c r="B105" s="62" t="s">
        <v>107</v>
      </c>
      <c r="C105" s="57">
        <v>47695</v>
      </c>
      <c r="D105" s="58"/>
      <c r="E105" s="58">
        <f t="shared" si="7"/>
        <v>2670000</v>
      </c>
      <c r="F105" s="57">
        <v>47695</v>
      </c>
      <c r="G105" s="64">
        <f t="shared" si="6"/>
        <v>0</v>
      </c>
      <c r="H105" s="55" t="str">
        <f t="shared" si="4"/>
        <v>odsetki do 2030-07-31</v>
      </c>
      <c r="I105" s="56"/>
      <c r="J105" s="74">
        <v>47705</v>
      </c>
    </row>
    <row r="106" spans="1:10" s="47" customFormat="1" ht="30" customHeight="1" x14ac:dyDescent="0.2">
      <c r="A106" s="46"/>
      <c r="B106" s="62" t="s">
        <v>108</v>
      </c>
      <c r="C106" s="57">
        <v>47726</v>
      </c>
      <c r="D106" s="58"/>
      <c r="E106" s="58">
        <f t="shared" si="7"/>
        <v>2670000</v>
      </c>
      <c r="F106" s="57">
        <v>47726</v>
      </c>
      <c r="G106" s="64">
        <f t="shared" si="6"/>
        <v>0</v>
      </c>
      <c r="H106" s="55" t="str">
        <f t="shared" si="4"/>
        <v>odsetki do 2030-08-31</v>
      </c>
      <c r="I106" s="56"/>
      <c r="J106" s="74">
        <v>47736</v>
      </c>
    </row>
    <row r="107" spans="1:10" s="47" customFormat="1" ht="30" customHeight="1" x14ac:dyDescent="0.2">
      <c r="A107" s="46"/>
      <c r="B107" s="62" t="s">
        <v>109</v>
      </c>
      <c r="C107" s="57">
        <v>47756</v>
      </c>
      <c r="D107" s="58">
        <v>675000</v>
      </c>
      <c r="E107" s="58">
        <f t="shared" si="7"/>
        <v>1995000</v>
      </c>
      <c r="F107" s="57">
        <v>47756</v>
      </c>
      <c r="G107" s="64">
        <f t="shared" si="6"/>
        <v>0</v>
      </c>
      <c r="H107" s="55" t="str">
        <f t="shared" si="4"/>
        <v>odsetki do 2030-09-30</v>
      </c>
      <c r="I107" s="56"/>
      <c r="J107" s="74">
        <v>47766</v>
      </c>
    </row>
    <row r="108" spans="1:10" s="47" customFormat="1" ht="30" customHeight="1" x14ac:dyDescent="0.2">
      <c r="A108" s="46"/>
      <c r="B108" s="62" t="s">
        <v>110</v>
      </c>
      <c r="C108" s="57">
        <v>47787</v>
      </c>
      <c r="D108" s="58"/>
      <c r="E108" s="58">
        <f t="shared" si="7"/>
        <v>1995000</v>
      </c>
      <c r="F108" s="57">
        <v>47787</v>
      </c>
      <c r="G108" s="64">
        <f t="shared" si="6"/>
        <v>0</v>
      </c>
      <c r="H108" s="55" t="str">
        <f t="shared" si="4"/>
        <v>odsetki do 2030-10-31</v>
      </c>
      <c r="I108" s="56"/>
      <c r="J108" s="74">
        <v>47797</v>
      </c>
    </row>
    <row r="109" spans="1:10" s="47" customFormat="1" ht="30" customHeight="1" x14ac:dyDescent="0.2">
      <c r="A109" s="46"/>
      <c r="B109" s="62" t="s">
        <v>111</v>
      </c>
      <c r="C109" s="57">
        <v>47817</v>
      </c>
      <c r="D109" s="58"/>
      <c r="E109" s="58">
        <f t="shared" si="7"/>
        <v>1995000</v>
      </c>
      <c r="F109" s="57">
        <v>47817</v>
      </c>
      <c r="G109" s="64">
        <f t="shared" si="6"/>
        <v>0</v>
      </c>
      <c r="H109" s="55" t="str">
        <f t="shared" si="4"/>
        <v>odsetki do 2030-11-30</v>
      </c>
      <c r="I109" s="56"/>
      <c r="J109" s="74">
        <v>47827</v>
      </c>
    </row>
    <row r="110" spans="1:10" s="47" customFormat="1" ht="30" customHeight="1" x14ac:dyDescent="0.2">
      <c r="A110" s="46"/>
      <c r="B110" s="62" t="s">
        <v>112</v>
      </c>
      <c r="C110" s="57">
        <v>47848</v>
      </c>
      <c r="D110" s="58">
        <v>675000</v>
      </c>
      <c r="E110" s="58">
        <f t="shared" si="7"/>
        <v>1320000</v>
      </c>
      <c r="F110" s="57">
        <v>47848</v>
      </c>
      <c r="G110" s="64">
        <f t="shared" si="6"/>
        <v>0</v>
      </c>
      <c r="H110" s="55" t="str">
        <f t="shared" si="4"/>
        <v>odsetki do 2030-12-31</v>
      </c>
      <c r="I110" s="56"/>
      <c r="J110" s="74">
        <v>47858</v>
      </c>
    </row>
    <row r="111" spans="1:10" s="47" customFormat="1" ht="30" customHeight="1" x14ac:dyDescent="0.2">
      <c r="A111" s="46"/>
      <c r="B111" s="62" t="s">
        <v>113</v>
      </c>
      <c r="C111" s="57">
        <v>47879</v>
      </c>
      <c r="D111" s="58"/>
      <c r="E111" s="58">
        <f t="shared" si="7"/>
        <v>1320000</v>
      </c>
      <c r="F111" s="57">
        <v>47879</v>
      </c>
      <c r="G111" s="64">
        <f t="shared" si="6"/>
        <v>0</v>
      </c>
      <c r="H111" s="55" t="str">
        <f t="shared" si="4"/>
        <v>odsetki do 2031-01-31</v>
      </c>
      <c r="I111" s="56"/>
      <c r="J111" s="74">
        <v>47889</v>
      </c>
    </row>
    <row r="112" spans="1:10" s="47" customFormat="1" ht="30" customHeight="1" x14ac:dyDescent="0.2">
      <c r="A112" s="46"/>
      <c r="B112" s="62" t="s">
        <v>114</v>
      </c>
      <c r="C112" s="57">
        <v>47907</v>
      </c>
      <c r="D112" s="58"/>
      <c r="E112" s="58">
        <f t="shared" si="7"/>
        <v>1320000</v>
      </c>
      <c r="F112" s="57">
        <v>47907</v>
      </c>
      <c r="G112" s="64">
        <f t="shared" si="6"/>
        <v>0</v>
      </c>
      <c r="H112" s="55" t="str">
        <f t="shared" si="4"/>
        <v>odsetki do 2031-02-28</v>
      </c>
      <c r="I112" s="56"/>
      <c r="J112" s="74">
        <v>47917</v>
      </c>
    </row>
    <row r="113" spans="1:10" s="47" customFormat="1" ht="30" customHeight="1" x14ac:dyDescent="0.2">
      <c r="A113" s="46"/>
      <c r="B113" s="62" t="s">
        <v>117</v>
      </c>
      <c r="C113" s="57">
        <v>47938</v>
      </c>
      <c r="D113" s="58">
        <v>330000</v>
      </c>
      <c r="E113" s="58">
        <f>E112-D113</f>
        <v>990000</v>
      </c>
      <c r="F113" s="57">
        <v>47938</v>
      </c>
      <c r="G113" s="64">
        <f t="shared" si="6"/>
        <v>0</v>
      </c>
      <c r="H113" s="55" t="str">
        <f t="shared" si="4"/>
        <v>odsetki do 2031-03-31</v>
      </c>
      <c r="I113" s="56"/>
      <c r="J113" s="74">
        <v>47948</v>
      </c>
    </row>
    <row r="114" spans="1:10" s="47" customFormat="1" ht="30" customHeight="1" x14ac:dyDescent="0.2">
      <c r="A114" s="46"/>
      <c r="B114" s="62" t="s">
        <v>118</v>
      </c>
      <c r="C114" s="57">
        <v>47968</v>
      </c>
      <c r="D114" s="58"/>
      <c r="E114" s="58">
        <f t="shared" si="7"/>
        <v>990000</v>
      </c>
      <c r="F114" s="57">
        <v>47968</v>
      </c>
      <c r="G114" s="64">
        <f t="shared" si="6"/>
        <v>0</v>
      </c>
      <c r="H114" s="55" t="str">
        <f t="shared" si="4"/>
        <v>odsetki do 2031-04-30</v>
      </c>
      <c r="I114" s="56"/>
      <c r="J114" s="74">
        <v>47978</v>
      </c>
    </row>
    <row r="115" spans="1:10" s="47" customFormat="1" ht="30" customHeight="1" x14ac:dyDescent="0.2">
      <c r="A115" s="46"/>
      <c r="B115" s="62" t="s">
        <v>119</v>
      </c>
      <c r="C115" s="57">
        <v>47999</v>
      </c>
      <c r="D115" s="58"/>
      <c r="E115" s="58">
        <f t="shared" si="7"/>
        <v>990000</v>
      </c>
      <c r="F115" s="57">
        <v>47999</v>
      </c>
      <c r="G115" s="64">
        <f t="shared" si="6"/>
        <v>0</v>
      </c>
      <c r="H115" s="55" t="str">
        <f t="shared" si="4"/>
        <v>odsetki do 2031-05-31</v>
      </c>
      <c r="I115" s="56"/>
      <c r="J115" s="74">
        <v>48009</v>
      </c>
    </row>
    <row r="116" spans="1:10" s="47" customFormat="1" ht="30" customHeight="1" x14ac:dyDescent="0.2">
      <c r="A116" s="46"/>
      <c r="B116" s="62" t="s">
        <v>120</v>
      </c>
      <c r="C116" s="57">
        <v>48029</v>
      </c>
      <c r="D116" s="58">
        <v>330000</v>
      </c>
      <c r="E116" s="58">
        <f t="shared" si="7"/>
        <v>660000</v>
      </c>
      <c r="F116" s="57">
        <v>48029</v>
      </c>
      <c r="G116" s="64">
        <f t="shared" si="6"/>
        <v>0</v>
      </c>
      <c r="H116" s="55" t="str">
        <f t="shared" si="4"/>
        <v>odsetki do 2031-06-30</v>
      </c>
      <c r="I116" s="56"/>
      <c r="J116" s="74">
        <v>48039</v>
      </c>
    </row>
    <row r="117" spans="1:10" s="47" customFormat="1" ht="30" customHeight="1" x14ac:dyDescent="0.2">
      <c r="A117" s="46"/>
      <c r="B117" s="62" t="s">
        <v>121</v>
      </c>
      <c r="C117" s="57">
        <v>48060</v>
      </c>
      <c r="D117" s="58"/>
      <c r="E117" s="58">
        <f t="shared" si="7"/>
        <v>660000</v>
      </c>
      <c r="F117" s="57">
        <v>48060</v>
      </c>
      <c r="G117" s="64">
        <f t="shared" si="6"/>
        <v>0</v>
      </c>
      <c r="H117" s="55" t="str">
        <f t="shared" si="4"/>
        <v>odsetki do 2031-07-31</v>
      </c>
      <c r="I117" s="56"/>
      <c r="J117" s="74">
        <v>48070</v>
      </c>
    </row>
    <row r="118" spans="1:10" s="47" customFormat="1" ht="30" customHeight="1" x14ac:dyDescent="0.2">
      <c r="A118" s="46"/>
      <c r="B118" s="62" t="s">
        <v>122</v>
      </c>
      <c r="C118" s="57">
        <v>48091</v>
      </c>
      <c r="D118" s="58"/>
      <c r="E118" s="58">
        <f t="shared" si="7"/>
        <v>660000</v>
      </c>
      <c r="F118" s="57">
        <v>48091</v>
      </c>
      <c r="G118" s="64">
        <f t="shared" si="6"/>
        <v>0</v>
      </c>
      <c r="H118" s="55" t="str">
        <f t="shared" si="4"/>
        <v>odsetki do 2031-08-31</v>
      </c>
      <c r="I118" s="56"/>
      <c r="J118" s="74">
        <v>48101</v>
      </c>
    </row>
    <row r="119" spans="1:10" s="47" customFormat="1" ht="30" customHeight="1" x14ac:dyDescent="0.2">
      <c r="A119" s="46"/>
      <c r="B119" s="62" t="s">
        <v>123</v>
      </c>
      <c r="C119" s="57">
        <v>48121</v>
      </c>
      <c r="D119" s="58">
        <v>330000</v>
      </c>
      <c r="E119" s="58">
        <f t="shared" si="7"/>
        <v>330000</v>
      </c>
      <c r="F119" s="57">
        <v>48121</v>
      </c>
      <c r="G119" s="64">
        <f t="shared" si="6"/>
        <v>0</v>
      </c>
      <c r="H119" s="55" t="str">
        <f t="shared" si="4"/>
        <v>odsetki do 2031-09-30</v>
      </c>
      <c r="I119" s="56"/>
      <c r="J119" s="74">
        <v>48131</v>
      </c>
    </row>
    <row r="120" spans="1:10" s="47" customFormat="1" ht="30" customHeight="1" x14ac:dyDescent="0.2">
      <c r="A120" s="46"/>
      <c r="B120" s="62" t="s">
        <v>124</v>
      </c>
      <c r="C120" s="57">
        <v>48152</v>
      </c>
      <c r="D120" s="58"/>
      <c r="E120" s="58">
        <f t="shared" si="7"/>
        <v>330000</v>
      </c>
      <c r="F120" s="57">
        <v>48152</v>
      </c>
      <c r="G120" s="64">
        <f t="shared" si="6"/>
        <v>0</v>
      </c>
      <c r="H120" s="55" t="str">
        <f t="shared" si="4"/>
        <v>odsetki do 2031-10-31</v>
      </c>
      <c r="I120" s="56"/>
      <c r="J120" s="74">
        <v>48162</v>
      </c>
    </row>
    <row r="121" spans="1:10" s="47" customFormat="1" ht="30" customHeight="1" x14ac:dyDescent="0.2">
      <c r="A121" s="46"/>
      <c r="B121" s="62" t="s">
        <v>125</v>
      </c>
      <c r="C121" s="57">
        <v>48182</v>
      </c>
      <c r="D121" s="58"/>
      <c r="E121" s="58">
        <f t="shared" si="7"/>
        <v>330000</v>
      </c>
      <c r="F121" s="57">
        <v>48182</v>
      </c>
      <c r="G121" s="64">
        <f t="shared" si="6"/>
        <v>0</v>
      </c>
      <c r="H121" s="55" t="str">
        <f t="shared" si="4"/>
        <v>odsetki do 2031-11-30</v>
      </c>
      <c r="I121" s="56"/>
      <c r="J121" s="74">
        <v>48192</v>
      </c>
    </row>
    <row r="122" spans="1:10" s="47" customFormat="1" ht="30" customHeight="1" x14ac:dyDescent="0.2">
      <c r="A122" s="46"/>
      <c r="B122" s="62" t="s">
        <v>126</v>
      </c>
      <c r="C122" s="57">
        <v>48213</v>
      </c>
      <c r="D122" s="58">
        <v>330000</v>
      </c>
      <c r="E122" s="58">
        <f t="shared" si="7"/>
        <v>0</v>
      </c>
      <c r="F122" s="57">
        <v>48213</v>
      </c>
      <c r="G122" s="64">
        <f t="shared" si="6"/>
        <v>0</v>
      </c>
      <c r="H122" s="55" t="str">
        <f t="shared" si="4"/>
        <v>odsetki do 2031-12-31</v>
      </c>
      <c r="I122" s="56"/>
      <c r="J122" s="74">
        <v>48223</v>
      </c>
    </row>
    <row r="123" spans="1:10" s="47" customFormat="1" ht="30" customHeight="1" x14ac:dyDescent="0.2">
      <c r="A123" s="46"/>
      <c r="B123" s="62" t="s">
        <v>127</v>
      </c>
      <c r="C123" s="57">
        <v>48244</v>
      </c>
      <c r="D123" s="58"/>
      <c r="E123" s="58">
        <f t="shared" si="7"/>
        <v>0</v>
      </c>
      <c r="F123" s="57">
        <v>48244</v>
      </c>
      <c r="G123" s="64">
        <f t="shared" si="6"/>
        <v>0</v>
      </c>
      <c r="H123" s="55" t="str">
        <f>"odsetki do " &amp;TEXT(F123,"rrrr-mm-dd")</f>
        <v>odsetki do 2032-01-31</v>
      </c>
      <c r="I123" s="56"/>
      <c r="J123" s="74">
        <v>48254</v>
      </c>
    </row>
    <row r="124" spans="1:10" s="47" customFormat="1" ht="30" customHeight="1" x14ac:dyDescent="0.2">
      <c r="A124" s="46"/>
      <c r="B124" s="62" t="s">
        <v>128</v>
      </c>
      <c r="C124" s="57">
        <v>48273</v>
      </c>
      <c r="D124" s="58"/>
      <c r="E124" s="58">
        <f t="shared" si="7"/>
        <v>0</v>
      </c>
      <c r="F124" s="57">
        <v>48273</v>
      </c>
      <c r="G124" s="64">
        <f t="shared" si="6"/>
        <v>0</v>
      </c>
      <c r="H124" s="55" t="str">
        <f>"odsetki do " &amp;TEXT(F124,"rrrr-mm-dd")</f>
        <v>odsetki do 2032-02-29</v>
      </c>
      <c r="I124" s="56"/>
      <c r="J124" s="74">
        <v>48283</v>
      </c>
    </row>
    <row r="125" spans="1:10" s="47" customFormat="1" ht="30" customHeight="1" x14ac:dyDescent="0.2">
      <c r="A125" s="46"/>
      <c r="B125" s="62" t="s">
        <v>186</v>
      </c>
      <c r="C125" s="57">
        <v>48304</v>
      </c>
      <c r="D125" s="58"/>
      <c r="E125" s="58">
        <f t="shared" si="7"/>
        <v>0</v>
      </c>
      <c r="F125" s="57">
        <v>48304</v>
      </c>
      <c r="G125" s="64">
        <f t="shared" si="6"/>
        <v>0</v>
      </c>
      <c r="H125" s="55" t="str">
        <f t="shared" si="4"/>
        <v>odsetki do 2032-03-31</v>
      </c>
      <c r="I125" s="56"/>
      <c r="J125" s="74">
        <v>48314</v>
      </c>
    </row>
    <row r="126" spans="1:10" s="47" customFormat="1" ht="30" customHeight="1" x14ac:dyDescent="0.2">
      <c r="A126" s="46"/>
      <c r="B126" s="62" t="s">
        <v>129</v>
      </c>
      <c r="C126" s="57">
        <v>48334</v>
      </c>
      <c r="D126" s="58"/>
      <c r="E126" s="58">
        <f t="shared" si="7"/>
        <v>0</v>
      </c>
      <c r="F126" s="57">
        <v>48334</v>
      </c>
      <c r="G126" s="64">
        <f t="shared" si="6"/>
        <v>0</v>
      </c>
      <c r="H126" s="55" t="str">
        <f t="shared" si="4"/>
        <v>odsetki do 2032-04-30</v>
      </c>
      <c r="I126" s="56"/>
      <c r="J126" s="74">
        <v>48344</v>
      </c>
    </row>
    <row r="127" spans="1:10" s="47" customFormat="1" ht="30" customHeight="1" x14ac:dyDescent="0.2">
      <c r="A127" s="46"/>
      <c r="B127" s="62" t="s">
        <v>130</v>
      </c>
      <c r="C127" s="57">
        <v>48365</v>
      </c>
      <c r="D127" s="58"/>
      <c r="E127" s="58">
        <f t="shared" si="7"/>
        <v>0</v>
      </c>
      <c r="F127" s="57">
        <v>48365</v>
      </c>
      <c r="G127" s="64">
        <f t="shared" si="6"/>
        <v>0</v>
      </c>
      <c r="H127" s="55" t="str">
        <f t="shared" si="4"/>
        <v>odsetki do 2032-05-31</v>
      </c>
      <c r="I127" s="56"/>
      <c r="J127" s="74">
        <v>48375</v>
      </c>
    </row>
    <row r="128" spans="1:10" s="47" customFormat="1" ht="30" customHeight="1" x14ac:dyDescent="0.2">
      <c r="A128" s="46"/>
      <c r="B128" s="62" t="s">
        <v>131</v>
      </c>
      <c r="C128" s="57">
        <v>48395</v>
      </c>
      <c r="D128" s="58"/>
      <c r="E128" s="58">
        <f t="shared" si="7"/>
        <v>0</v>
      </c>
      <c r="F128" s="57">
        <v>48395</v>
      </c>
      <c r="G128" s="64">
        <f t="shared" si="6"/>
        <v>0</v>
      </c>
      <c r="H128" s="55" t="str">
        <f t="shared" si="4"/>
        <v>odsetki do 2032-06-30</v>
      </c>
      <c r="I128" s="56"/>
      <c r="J128" s="74">
        <v>48405</v>
      </c>
    </row>
    <row r="129" spans="1:10" s="47" customFormat="1" ht="30" customHeight="1" x14ac:dyDescent="0.2">
      <c r="A129" s="46"/>
      <c r="B129" s="62" t="s">
        <v>132</v>
      </c>
      <c r="C129" s="57">
        <v>48426</v>
      </c>
      <c r="D129" s="58"/>
      <c r="E129" s="58">
        <f t="shared" si="7"/>
        <v>0</v>
      </c>
      <c r="F129" s="57">
        <v>48426</v>
      </c>
      <c r="G129" s="64">
        <f t="shared" si="6"/>
        <v>0</v>
      </c>
      <c r="H129" s="55" t="str">
        <f t="shared" ref="H129:H215" si="8">"odsetki do " &amp;TEXT(F129,"rrrr-mm-dd")</f>
        <v>odsetki do 2032-07-31</v>
      </c>
      <c r="I129" s="56"/>
      <c r="J129" s="74">
        <v>48436</v>
      </c>
    </row>
    <row r="130" spans="1:10" s="47" customFormat="1" ht="30" customHeight="1" x14ac:dyDescent="0.2">
      <c r="A130" s="46"/>
      <c r="B130" s="62" t="s">
        <v>133</v>
      </c>
      <c r="C130" s="57">
        <v>48457</v>
      </c>
      <c r="D130" s="58"/>
      <c r="E130" s="58">
        <f t="shared" si="7"/>
        <v>0</v>
      </c>
      <c r="F130" s="57">
        <v>48457</v>
      </c>
      <c r="G130" s="64">
        <f t="shared" si="6"/>
        <v>0</v>
      </c>
      <c r="H130" s="55" t="str">
        <f t="shared" si="8"/>
        <v>odsetki do 2032-08-31</v>
      </c>
      <c r="I130" s="56"/>
      <c r="J130" s="74">
        <v>48467</v>
      </c>
    </row>
    <row r="131" spans="1:10" s="47" customFormat="1" ht="30" customHeight="1" x14ac:dyDescent="0.2">
      <c r="A131" s="46"/>
      <c r="B131" s="62" t="s">
        <v>134</v>
      </c>
      <c r="C131" s="57">
        <v>48487</v>
      </c>
      <c r="D131" s="58"/>
      <c r="E131" s="58">
        <f t="shared" si="7"/>
        <v>0</v>
      </c>
      <c r="F131" s="57">
        <v>48487</v>
      </c>
      <c r="G131" s="64">
        <f t="shared" si="6"/>
        <v>0</v>
      </c>
      <c r="H131" s="55" t="str">
        <f t="shared" si="8"/>
        <v>odsetki do 2032-09-30</v>
      </c>
      <c r="I131" s="56"/>
      <c r="J131" s="74">
        <v>48497</v>
      </c>
    </row>
    <row r="132" spans="1:10" s="47" customFormat="1" ht="30" customHeight="1" x14ac:dyDescent="0.2">
      <c r="A132" s="46"/>
      <c r="B132" s="62" t="s">
        <v>135</v>
      </c>
      <c r="C132" s="57">
        <v>48518</v>
      </c>
      <c r="D132" s="58"/>
      <c r="E132" s="58">
        <f t="shared" si="7"/>
        <v>0</v>
      </c>
      <c r="F132" s="57">
        <v>48518</v>
      </c>
      <c r="G132" s="64">
        <f t="shared" si="6"/>
        <v>0</v>
      </c>
      <c r="H132" s="55" t="str">
        <f t="shared" si="8"/>
        <v>odsetki do 2032-10-31</v>
      </c>
      <c r="I132" s="56"/>
      <c r="J132" s="74">
        <v>48528</v>
      </c>
    </row>
    <row r="133" spans="1:10" s="47" customFormat="1" ht="30" customHeight="1" x14ac:dyDescent="0.2">
      <c r="A133" s="46"/>
      <c r="B133" s="62" t="s">
        <v>136</v>
      </c>
      <c r="C133" s="57">
        <v>48548</v>
      </c>
      <c r="D133" s="58"/>
      <c r="E133" s="58">
        <f t="shared" si="7"/>
        <v>0</v>
      </c>
      <c r="F133" s="57">
        <v>48548</v>
      </c>
      <c r="G133" s="64">
        <f t="shared" si="6"/>
        <v>0</v>
      </c>
      <c r="H133" s="55" t="str">
        <f t="shared" si="8"/>
        <v>odsetki do 2032-11-30</v>
      </c>
      <c r="I133" s="56"/>
      <c r="J133" s="74">
        <v>48558</v>
      </c>
    </row>
    <row r="134" spans="1:10" s="47" customFormat="1" ht="30" customHeight="1" x14ac:dyDescent="0.2">
      <c r="A134" s="46"/>
      <c r="B134" s="62" t="s">
        <v>137</v>
      </c>
      <c r="C134" s="57">
        <v>48579</v>
      </c>
      <c r="D134" s="58"/>
      <c r="E134" s="58">
        <f t="shared" si="7"/>
        <v>0</v>
      </c>
      <c r="F134" s="57">
        <v>48579</v>
      </c>
      <c r="G134" s="64">
        <f t="shared" si="6"/>
        <v>0</v>
      </c>
      <c r="H134" s="55" t="str">
        <f t="shared" si="8"/>
        <v>odsetki do 2032-12-31</v>
      </c>
      <c r="I134" s="56"/>
      <c r="J134" s="74">
        <v>48589</v>
      </c>
    </row>
    <row r="135" spans="1:10" s="47" customFormat="1" ht="30" customHeight="1" x14ac:dyDescent="0.2">
      <c r="A135" s="46"/>
      <c r="B135" s="62" t="s">
        <v>138</v>
      </c>
      <c r="C135" s="57">
        <v>48610</v>
      </c>
      <c r="D135" s="58"/>
      <c r="E135" s="58">
        <f t="shared" si="7"/>
        <v>0</v>
      </c>
      <c r="F135" s="57">
        <v>48610</v>
      </c>
      <c r="G135" s="64">
        <f t="shared" si="6"/>
        <v>0</v>
      </c>
      <c r="H135" s="55" t="str">
        <f t="shared" si="8"/>
        <v>odsetki do 2033-01-31</v>
      </c>
      <c r="I135" s="56"/>
      <c r="J135" s="74">
        <v>48620</v>
      </c>
    </row>
    <row r="136" spans="1:10" s="47" customFormat="1" ht="30" customHeight="1" x14ac:dyDescent="0.2">
      <c r="A136" s="46"/>
      <c r="B136" s="62" t="s">
        <v>139</v>
      </c>
      <c r="C136" s="57">
        <v>48638</v>
      </c>
      <c r="D136" s="58"/>
      <c r="E136" s="58">
        <f t="shared" si="7"/>
        <v>0</v>
      </c>
      <c r="F136" s="57">
        <v>48638</v>
      </c>
      <c r="G136" s="64">
        <f t="shared" si="6"/>
        <v>0</v>
      </c>
      <c r="H136" s="55" t="str">
        <f t="shared" si="8"/>
        <v>odsetki do 2033-02-28</v>
      </c>
      <c r="I136" s="56"/>
      <c r="J136" s="74">
        <v>48648</v>
      </c>
    </row>
    <row r="137" spans="1:10" s="47" customFormat="1" ht="30" customHeight="1" x14ac:dyDescent="0.2">
      <c r="A137" s="46"/>
      <c r="B137" s="62" t="s">
        <v>140</v>
      </c>
      <c r="C137" s="57">
        <v>48669</v>
      </c>
      <c r="D137" s="58"/>
      <c r="E137" s="58">
        <f t="shared" si="7"/>
        <v>0</v>
      </c>
      <c r="F137" s="57">
        <v>48669</v>
      </c>
      <c r="G137" s="64">
        <f t="shared" si="6"/>
        <v>0</v>
      </c>
      <c r="H137" s="55" t="str">
        <f t="shared" si="8"/>
        <v>odsetki do 2033-03-31</v>
      </c>
      <c r="I137" s="56"/>
      <c r="J137" s="74">
        <v>48679</v>
      </c>
    </row>
    <row r="138" spans="1:10" s="47" customFormat="1" ht="30" customHeight="1" x14ac:dyDescent="0.2">
      <c r="A138" s="46"/>
      <c r="B138" s="62" t="s">
        <v>141</v>
      </c>
      <c r="C138" s="57">
        <v>48699</v>
      </c>
      <c r="D138" s="58"/>
      <c r="E138" s="58">
        <f t="shared" si="7"/>
        <v>0</v>
      </c>
      <c r="F138" s="57">
        <v>48699</v>
      </c>
      <c r="G138" s="64">
        <f t="shared" si="6"/>
        <v>0</v>
      </c>
      <c r="H138" s="55" t="str">
        <f t="shared" si="8"/>
        <v>odsetki do 2033-04-30</v>
      </c>
      <c r="I138" s="56"/>
      <c r="J138" s="74">
        <v>48709</v>
      </c>
    </row>
    <row r="139" spans="1:10" s="47" customFormat="1" ht="30" customHeight="1" x14ac:dyDescent="0.2">
      <c r="A139" s="46"/>
      <c r="B139" s="62" t="s">
        <v>142</v>
      </c>
      <c r="C139" s="57">
        <v>48730</v>
      </c>
      <c r="D139" s="58"/>
      <c r="E139" s="58">
        <f t="shared" si="7"/>
        <v>0</v>
      </c>
      <c r="F139" s="57">
        <v>48730</v>
      </c>
      <c r="G139" s="64">
        <f t="shared" si="6"/>
        <v>0</v>
      </c>
      <c r="H139" s="55" t="str">
        <f t="shared" si="8"/>
        <v>odsetki do 2033-05-31</v>
      </c>
      <c r="I139" s="56"/>
      <c r="J139" s="74">
        <v>48740</v>
      </c>
    </row>
    <row r="140" spans="1:10" s="47" customFormat="1" ht="30" customHeight="1" x14ac:dyDescent="0.2">
      <c r="A140" s="46"/>
      <c r="B140" s="62" t="s">
        <v>143</v>
      </c>
      <c r="C140" s="57">
        <v>48760</v>
      </c>
      <c r="D140" s="58"/>
      <c r="E140" s="58">
        <f t="shared" si="7"/>
        <v>0</v>
      </c>
      <c r="F140" s="57">
        <v>48760</v>
      </c>
      <c r="G140" s="64">
        <f t="shared" si="6"/>
        <v>0</v>
      </c>
      <c r="H140" s="55" t="str">
        <f t="shared" si="8"/>
        <v>odsetki do 2033-06-30</v>
      </c>
      <c r="I140" s="56"/>
      <c r="J140" s="74">
        <v>48770</v>
      </c>
    </row>
    <row r="141" spans="1:10" s="47" customFormat="1" ht="30" customHeight="1" x14ac:dyDescent="0.2">
      <c r="A141" s="46"/>
      <c r="B141" s="62" t="s">
        <v>144</v>
      </c>
      <c r="C141" s="57">
        <v>48791</v>
      </c>
      <c r="D141" s="58"/>
      <c r="E141" s="58">
        <f t="shared" si="7"/>
        <v>0</v>
      </c>
      <c r="F141" s="57">
        <v>48791</v>
      </c>
      <c r="G141" s="64">
        <f t="shared" si="6"/>
        <v>0</v>
      </c>
      <c r="H141" s="55" t="str">
        <f t="shared" si="8"/>
        <v>odsetki do 2033-07-31</v>
      </c>
      <c r="I141" s="56"/>
      <c r="J141" s="74">
        <v>48801</v>
      </c>
    </row>
    <row r="142" spans="1:10" s="47" customFormat="1" ht="30" customHeight="1" x14ac:dyDescent="0.2">
      <c r="A142" s="46"/>
      <c r="B142" s="62" t="s">
        <v>145</v>
      </c>
      <c r="C142" s="57">
        <v>48822</v>
      </c>
      <c r="D142" s="58"/>
      <c r="E142" s="58">
        <f t="shared" si="7"/>
        <v>0</v>
      </c>
      <c r="F142" s="57">
        <v>48822</v>
      </c>
      <c r="G142" s="64">
        <f t="shared" si="6"/>
        <v>0</v>
      </c>
      <c r="H142" s="55" t="str">
        <f t="shared" si="8"/>
        <v>odsetki do 2033-08-31</v>
      </c>
      <c r="I142" s="56"/>
      <c r="J142" s="74">
        <v>48832</v>
      </c>
    </row>
    <row r="143" spans="1:10" s="47" customFormat="1" ht="30" customHeight="1" x14ac:dyDescent="0.2">
      <c r="A143" s="46"/>
      <c r="B143" s="62" t="s">
        <v>146</v>
      </c>
      <c r="C143" s="57">
        <v>48852</v>
      </c>
      <c r="D143" s="58"/>
      <c r="E143" s="58">
        <f t="shared" si="7"/>
        <v>0</v>
      </c>
      <c r="F143" s="57">
        <v>48852</v>
      </c>
      <c r="G143" s="64">
        <f t="shared" si="6"/>
        <v>0</v>
      </c>
      <c r="H143" s="55" t="str">
        <f t="shared" si="8"/>
        <v>odsetki do 2033-09-30</v>
      </c>
      <c r="I143" s="56"/>
      <c r="J143" s="74">
        <v>48862</v>
      </c>
    </row>
    <row r="144" spans="1:10" s="47" customFormat="1" ht="30" customHeight="1" x14ac:dyDescent="0.2">
      <c r="A144" s="46"/>
      <c r="B144" s="62" t="s">
        <v>147</v>
      </c>
      <c r="C144" s="57">
        <v>48883</v>
      </c>
      <c r="D144" s="58"/>
      <c r="E144" s="58">
        <f t="shared" si="7"/>
        <v>0</v>
      </c>
      <c r="F144" s="57">
        <v>48883</v>
      </c>
      <c r="G144" s="64">
        <f t="shared" ref="G144:G207" si="9">ROUND(E143*I$15*(F144-F143)/365,2)</f>
        <v>0</v>
      </c>
      <c r="H144" s="55" t="str">
        <f t="shared" si="8"/>
        <v>odsetki do 2033-10-31</v>
      </c>
      <c r="I144" s="56"/>
      <c r="J144" s="74">
        <v>48893</v>
      </c>
    </row>
    <row r="145" spans="1:10" s="47" customFormat="1" ht="30" customHeight="1" x14ac:dyDescent="0.2">
      <c r="A145" s="46"/>
      <c r="B145" s="62" t="s">
        <v>148</v>
      </c>
      <c r="C145" s="57">
        <v>48913</v>
      </c>
      <c r="D145" s="58"/>
      <c r="E145" s="58">
        <f t="shared" si="7"/>
        <v>0</v>
      </c>
      <c r="F145" s="57">
        <v>48913</v>
      </c>
      <c r="G145" s="64">
        <f t="shared" si="9"/>
        <v>0</v>
      </c>
      <c r="H145" s="55" t="str">
        <f t="shared" si="8"/>
        <v>odsetki do 2033-11-30</v>
      </c>
      <c r="I145" s="56"/>
      <c r="J145" s="74">
        <v>48923</v>
      </c>
    </row>
    <row r="146" spans="1:10" s="47" customFormat="1" ht="30" customHeight="1" x14ac:dyDescent="0.2">
      <c r="A146" s="46"/>
      <c r="B146" s="62" t="s">
        <v>149</v>
      </c>
      <c r="C146" s="57">
        <v>48944</v>
      </c>
      <c r="D146" s="58"/>
      <c r="E146" s="58">
        <f t="shared" si="7"/>
        <v>0</v>
      </c>
      <c r="F146" s="57">
        <v>48944</v>
      </c>
      <c r="G146" s="64">
        <f t="shared" si="9"/>
        <v>0</v>
      </c>
      <c r="H146" s="55" t="str">
        <f t="shared" si="8"/>
        <v>odsetki do 2033-12-31</v>
      </c>
      <c r="I146" s="56"/>
      <c r="J146" s="74">
        <v>48954</v>
      </c>
    </row>
    <row r="147" spans="1:10" s="47" customFormat="1" ht="30" customHeight="1" x14ac:dyDescent="0.2">
      <c r="A147" s="46"/>
      <c r="B147" s="62" t="s">
        <v>150</v>
      </c>
      <c r="C147" s="57">
        <v>48975</v>
      </c>
      <c r="D147" s="58"/>
      <c r="E147" s="58">
        <f t="shared" si="7"/>
        <v>0</v>
      </c>
      <c r="F147" s="57">
        <v>48975</v>
      </c>
      <c r="G147" s="64">
        <f t="shared" si="9"/>
        <v>0</v>
      </c>
      <c r="H147" s="55" t="str">
        <f t="shared" si="8"/>
        <v>odsetki do 2034-01-31</v>
      </c>
      <c r="I147" s="56"/>
      <c r="J147" s="74">
        <v>48985</v>
      </c>
    </row>
    <row r="148" spans="1:10" s="47" customFormat="1" ht="30" customHeight="1" x14ac:dyDescent="0.2">
      <c r="A148" s="46"/>
      <c r="B148" s="62" t="s">
        <v>151</v>
      </c>
      <c r="C148" s="57">
        <v>49003</v>
      </c>
      <c r="D148" s="58"/>
      <c r="E148" s="58">
        <f t="shared" si="7"/>
        <v>0</v>
      </c>
      <c r="F148" s="57">
        <v>49003</v>
      </c>
      <c r="G148" s="64">
        <f t="shared" si="9"/>
        <v>0</v>
      </c>
      <c r="H148" s="55" t="str">
        <f t="shared" si="8"/>
        <v>odsetki do 2034-02-28</v>
      </c>
      <c r="I148" s="56"/>
      <c r="J148" s="74">
        <v>49013</v>
      </c>
    </row>
    <row r="149" spans="1:10" s="47" customFormat="1" ht="30" customHeight="1" x14ac:dyDescent="0.2">
      <c r="A149" s="46"/>
      <c r="B149" s="62" t="s">
        <v>152</v>
      </c>
      <c r="C149" s="57">
        <v>49034</v>
      </c>
      <c r="D149" s="58"/>
      <c r="E149" s="58">
        <f t="shared" si="7"/>
        <v>0</v>
      </c>
      <c r="F149" s="57">
        <v>49034</v>
      </c>
      <c r="G149" s="64">
        <f t="shared" si="9"/>
        <v>0</v>
      </c>
      <c r="H149" s="55" t="str">
        <f t="shared" si="8"/>
        <v>odsetki do 2034-03-31</v>
      </c>
      <c r="I149" s="56"/>
      <c r="J149" s="74">
        <v>49044</v>
      </c>
    </row>
    <row r="150" spans="1:10" s="47" customFormat="1" ht="30" customHeight="1" x14ac:dyDescent="0.2">
      <c r="A150" s="46"/>
      <c r="B150" s="62" t="s">
        <v>153</v>
      </c>
      <c r="C150" s="57">
        <v>49064</v>
      </c>
      <c r="D150" s="58"/>
      <c r="E150" s="58">
        <f t="shared" si="7"/>
        <v>0</v>
      </c>
      <c r="F150" s="57">
        <v>49064</v>
      </c>
      <c r="G150" s="64">
        <f t="shared" si="9"/>
        <v>0</v>
      </c>
      <c r="H150" s="55" t="str">
        <f t="shared" si="8"/>
        <v>odsetki do 2034-04-30</v>
      </c>
      <c r="I150" s="56"/>
      <c r="J150" s="74">
        <v>49074</v>
      </c>
    </row>
    <row r="151" spans="1:10" s="47" customFormat="1" ht="30" customHeight="1" x14ac:dyDescent="0.2">
      <c r="A151" s="46"/>
      <c r="B151" s="62" t="s">
        <v>154</v>
      </c>
      <c r="C151" s="57">
        <v>49095</v>
      </c>
      <c r="D151" s="58"/>
      <c r="E151" s="58">
        <f t="shared" ref="E151:E214" si="10">E150-D151</f>
        <v>0</v>
      </c>
      <c r="F151" s="57">
        <v>49095</v>
      </c>
      <c r="G151" s="64">
        <f t="shared" si="9"/>
        <v>0</v>
      </c>
      <c r="H151" s="55" t="str">
        <f t="shared" si="8"/>
        <v>odsetki do 2034-05-31</v>
      </c>
      <c r="I151" s="56"/>
      <c r="J151" s="74">
        <v>49105</v>
      </c>
    </row>
    <row r="152" spans="1:10" s="47" customFormat="1" ht="30" customHeight="1" x14ac:dyDescent="0.2">
      <c r="A152" s="46"/>
      <c r="B152" s="62" t="s">
        <v>155</v>
      </c>
      <c r="C152" s="57">
        <v>49125</v>
      </c>
      <c r="D152" s="58"/>
      <c r="E152" s="58">
        <f t="shared" si="10"/>
        <v>0</v>
      </c>
      <c r="F152" s="57">
        <v>49125</v>
      </c>
      <c r="G152" s="64">
        <f t="shared" si="9"/>
        <v>0</v>
      </c>
      <c r="H152" s="55" t="str">
        <f t="shared" si="8"/>
        <v>odsetki do 2034-06-30</v>
      </c>
      <c r="I152" s="56"/>
      <c r="J152" s="74">
        <v>49135</v>
      </c>
    </row>
    <row r="153" spans="1:10" s="47" customFormat="1" ht="30" customHeight="1" x14ac:dyDescent="0.2">
      <c r="A153" s="46"/>
      <c r="B153" s="62" t="s">
        <v>156</v>
      </c>
      <c r="C153" s="57">
        <v>49156</v>
      </c>
      <c r="D153" s="58"/>
      <c r="E153" s="58">
        <f t="shared" si="10"/>
        <v>0</v>
      </c>
      <c r="F153" s="57">
        <v>49156</v>
      </c>
      <c r="G153" s="64">
        <f t="shared" si="9"/>
        <v>0</v>
      </c>
      <c r="H153" s="55" t="str">
        <f t="shared" si="8"/>
        <v>odsetki do 2034-07-31</v>
      </c>
      <c r="I153" s="56"/>
      <c r="J153" s="74">
        <v>49166</v>
      </c>
    </row>
    <row r="154" spans="1:10" s="47" customFormat="1" ht="30" customHeight="1" x14ac:dyDescent="0.2">
      <c r="A154" s="46"/>
      <c r="B154" s="62" t="s">
        <v>157</v>
      </c>
      <c r="C154" s="57">
        <v>49187</v>
      </c>
      <c r="D154" s="58"/>
      <c r="E154" s="58">
        <f t="shared" si="10"/>
        <v>0</v>
      </c>
      <c r="F154" s="57">
        <v>49187</v>
      </c>
      <c r="G154" s="64">
        <f t="shared" si="9"/>
        <v>0</v>
      </c>
      <c r="H154" s="55" t="str">
        <f t="shared" si="8"/>
        <v>odsetki do 2034-08-31</v>
      </c>
      <c r="I154" s="56"/>
      <c r="J154" s="74">
        <v>49197</v>
      </c>
    </row>
    <row r="155" spans="1:10" s="47" customFormat="1" ht="30" customHeight="1" x14ac:dyDescent="0.2">
      <c r="A155" s="46"/>
      <c r="B155" s="62" t="s">
        <v>158</v>
      </c>
      <c r="C155" s="57">
        <v>49217</v>
      </c>
      <c r="D155" s="58"/>
      <c r="E155" s="58">
        <f t="shared" si="10"/>
        <v>0</v>
      </c>
      <c r="F155" s="57">
        <v>49217</v>
      </c>
      <c r="G155" s="64">
        <f t="shared" si="9"/>
        <v>0</v>
      </c>
      <c r="H155" s="55" t="str">
        <f t="shared" si="8"/>
        <v>odsetki do 2034-09-30</v>
      </c>
      <c r="I155" s="56"/>
      <c r="J155" s="74">
        <v>49227</v>
      </c>
    </row>
    <row r="156" spans="1:10" s="47" customFormat="1" ht="30" customHeight="1" x14ac:dyDescent="0.2">
      <c r="A156" s="46"/>
      <c r="B156" s="62" t="s">
        <v>159</v>
      </c>
      <c r="C156" s="57">
        <v>49248</v>
      </c>
      <c r="D156" s="58"/>
      <c r="E156" s="58">
        <f t="shared" si="10"/>
        <v>0</v>
      </c>
      <c r="F156" s="57">
        <v>49248</v>
      </c>
      <c r="G156" s="64">
        <f t="shared" si="9"/>
        <v>0</v>
      </c>
      <c r="H156" s="55" t="str">
        <f t="shared" si="8"/>
        <v>odsetki do 2034-10-31</v>
      </c>
      <c r="I156" s="56"/>
      <c r="J156" s="74">
        <v>49258</v>
      </c>
    </row>
    <row r="157" spans="1:10" s="47" customFormat="1" ht="30" customHeight="1" x14ac:dyDescent="0.2">
      <c r="A157" s="46"/>
      <c r="B157" s="62" t="s">
        <v>160</v>
      </c>
      <c r="C157" s="57">
        <v>49278</v>
      </c>
      <c r="D157" s="58"/>
      <c r="E157" s="58">
        <f t="shared" si="10"/>
        <v>0</v>
      </c>
      <c r="F157" s="57">
        <v>49278</v>
      </c>
      <c r="G157" s="64">
        <f t="shared" si="9"/>
        <v>0</v>
      </c>
      <c r="H157" s="55" t="str">
        <f t="shared" si="8"/>
        <v>odsetki do 2034-11-30</v>
      </c>
      <c r="I157" s="56"/>
      <c r="J157" s="74">
        <v>49288</v>
      </c>
    </row>
    <row r="158" spans="1:10" s="47" customFormat="1" ht="30" customHeight="1" x14ac:dyDescent="0.2">
      <c r="A158" s="46"/>
      <c r="B158" s="62" t="s">
        <v>161</v>
      </c>
      <c r="C158" s="57">
        <v>49309</v>
      </c>
      <c r="D158" s="58"/>
      <c r="E158" s="58">
        <f t="shared" si="10"/>
        <v>0</v>
      </c>
      <c r="F158" s="57">
        <v>49309</v>
      </c>
      <c r="G158" s="64">
        <f t="shared" si="9"/>
        <v>0</v>
      </c>
      <c r="H158" s="55" t="str">
        <f t="shared" si="8"/>
        <v>odsetki do 2034-12-31</v>
      </c>
      <c r="I158" s="56"/>
      <c r="J158" s="74">
        <v>49319</v>
      </c>
    </row>
    <row r="159" spans="1:10" s="47" customFormat="1" ht="30" customHeight="1" x14ac:dyDescent="0.2">
      <c r="A159" s="46"/>
      <c r="B159" s="62" t="s">
        <v>162</v>
      </c>
      <c r="C159" s="57">
        <v>49340</v>
      </c>
      <c r="D159" s="58"/>
      <c r="E159" s="58">
        <f t="shared" si="10"/>
        <v>0</v>
      </c>
      <c r="F159" s="57">
        <v>49340</v>
      </c>
      <c r="G159" s="64">
        <f t="shared" si="9"/>
        <v>0</v>
      </c>
      <c r="H159" s="55" t="str">
        <f t="shared" si="8"/>
        <v>odsetki do 2035-01-31</v>
      </c>
      <c r="I159" s="56"/>
      <c r="J159" s="74">
        <v>49350</v>
      </c>
    </row>
    <row r="160" spans="1:10" s="47" customFormat="1" ht="30" customHeight="1" x14ac:dyDescent="0.2">
      <c r="A160" s="46"/>
      <c r="B160" s="62" t="s">
        <v>163</v>
      </c>
      <c r="C160" s="57">
        <v>49368</v>
      </c>
      <c r="D160" s="58"/>
      <c r="E160" s="58">
        <f t="shared" si="10"/>
        <v>0</v>
      </c>
      <c r="F160" s="57">
        <v>49368</v>
      </c>
      <c r="G160" s="64">
        <f t="shared" si="9"/>
        <v>0</v>
      </c>
      <c r="H160" s="55" t="str">
        <f t="shared" si="8"/>
        <v>odsetki do 2035-02-28</v>
      </c>
      <c r="I160" s="56"/>
      <c r="J160" s="74">
        <v>49378</v>
      </c>
    </row>
    <row r="161" spans="1:10" s="47" customFormat="1" ht="30" customHeight="1" x14ac:dyDescent="0.2">
      <c r="A161" s="46"/>
      <c r="B161" s="62" t="s">
        <v>164</v>
      </c>
      <c r="C161" s="57">
        <v>49399</v>
      </c>
      <c r="D161" s="58"/>
      <c r="E161" s="58">
        <f t="shared" si="10"/>
        <v>0</v>
      </c>
      <c r="F161" s="57">
        <v>49399</v>
      </c>
      <c r="G161" s="64">
        <f t="shared" si="9"/>
        <v>0</v>
      </c>
      <c r="H161" s="55" t="str">
        <f t="shared" si="8"/>
        <v>odsetki do 2035-03-31</v>
      </c>
      <c r="I161" s="56"/>
      <c r="J161" s="74">
        <v>49409</v>
      </c>
    </row>
    <row r="162" spans="1:10" s="47" customFormat="1" ht="30" customHeight="1" x14ac:dyDescent="0.2">
      <c r="A162" s="46"/>
      <c r="B162" s="62" t="s">
        <v>165</v>
      </c>
      <c r="C162" s="57">
        <v>49429</v>
      </c>
      <c r="D162" s="58"/>
      <c r="E162" s="58">
        <f t="shared" si="10"/>
        <v>0</v>
      </c>
      <c r="F162" s="57">
        <v>49429</v>
      </c>
      <c r="G162" s="64">
        <f t="shared" si="9"/>
        <v>0</v>
      </c>
      <c r="H162" s="55" t="str">
        <f t="shared" si="8"/>
        <v>odsetki do 2035-04-30</v>
      </c>
      <c r="I162" s="56"/>
      <c r="J162" s="74">
        <v>49439</v>
      </c>
    </row>
    <row r="163" spans="1:10" s="47" customFormat="1" ht="30" customHeight="1" x14ac:dyDescent="0.2">
      <c r="A163" s="46"/>
      <c r="B163" s="62" t="s">
        <v>166</v>
      </c>
      <c r="C163" s="57">
        <v>49460</v>
      </c>
      <c r="D163" s="58"/>
      <c r="E163" s="58">
        <f t="shared" si="10"/>
        <v>0</v>
      </c>
      <c r="F163" s="57">
        <v>49460</v>
      </c>
      <c r="G163" s="64">
        <f t="shared" si="9"/>
        <v>0</v>
      </c>
      <c r="H163" s="55" t="str">
        <f t="shared" si="8"/>
        <v>odsetki do 2035-05-31</v>
      </c>
      <c r="I163" s="56"/>
      <c r="J163" s="74">
        <v>49470</v>
      </c>
    </row>
    <row r="164" spans="1:10" s="47" customFormat="1" ht="30" customHeight="1" x14ac:dyDescent="0.2">
      <c r="A164" s="46"/>
      <c r="B164" s="62" t="s">
        <v>167</v>
      </c>
      <c r="C164" s="57">
        <v>49490</v>
      </c>
      <c r="D164" s="58"/>
      <c r="E164" s="58">
        <f t="shared" si="10"/>
        <v>0</v>
      </c>
      <c r="F164" s="57">
        <v>49490</v>
      </c>
      <c r="G164" s="64">
        <f t="shared" si="9"/>
        <v>0</v>
      </c>
      <c r="H164" s="55" t="str">
        <f t="shared" si="8"/>
        <v>odsetki do 2035-06-30</v>
      </c>
      <c r="I164" s="56"/>
      <c r="J164" s="74">
        <v>49500</v>
      </c>
    </row>
    <row r="165" spans="1:10" s="47" customFormat="1" ht="30" customHeight="1" x14ac:dyDescent="0.2">
      <c r="A165" s="46"/>
      <c r="B165" s="62" t="s">
        <v>168</v>
      </c>
      <c r="C165" s="57">
        <v>49521</v>
      </c>
      <c r="D165" s="58"/>
      <c r="E165" s="58">
        <f t="shared" si="10"/>
        <v>0</v>
      </c>
      <c r="F165" s="57">
        <v>49521</v>
      </c>
      <c r="G165" s="64">
        <f t="shared" si="9"/>
        <v>0</v>
      </c>
      <c r="H165" s="55" t="str">
        <f t="shared" si="8"/>
        <v>odsetki do 2035-07-31</v>
      </c>
      <c r="I165" s="56"/>
      <c r="J165" s="74">
        <v>49531</v>
      </c>
    </row>
    <row r="166" spans="1:10" s="47" customFormat="1" ht="30" customHeight="1" x14ac:dyDescent="0.2">
      <c r="A166" s="46"/>
      <c r="B166" s="62" t="s">
        <v>169</v>
      </c>
      <c r="C166" s="57">
        <v>49552</v>
      </c>
      <c r="D166" s="58"/>
      <c r="E166" s="58">
        <f t="shared" si="10"/>
        <v>0</v>
      </c>
      <c r="F166" s="57">
        <v>49552</v>
      </c>
      <c r="G166" s="64">
        <f t="shared" si="9"/>
        <v>0</v>
      </c>
      <c r="H166" s="55" t="str">
        <f t="shared" si="8"/>
        <v>odsetki do 2035-08-31</v>
      </c>
      <c r="I166" s="56"/>
      <c r="J166" s="74">
        <v>49562</v>
      </c>
    </row>
    <row r="167" spans="1:10" s="47" customFormat="1" ht="30" customHeight="1" x14ac:dyDescent="0.2">
      <c r="A167" s="46"/>
      <c r="B167" s="62" t="s">
        <v>170</v>
      </c>
      <c r="C167" s="57">
        <v>49582</v>
      </c>
      <c r="D167" s="58"/>
      <c r="E167" s="58">
        <f t="shared" si="10"/>
        <v>0</v>
      </c>
      <c r="F167" s="57">
        <v>49582</v>
      </c>
      <c r="G167" s="64">
        <f t="shared" si="9"/>
        <v>0</v>
      </c>
      <c r="H167" s="55" t="str">
        <f t="shared" si="8"/>
        <v>odsetki do 2035-09-30</v>
      </c>
      <c r="I167" s="56"/>
      <c r="J167" s="74">
        <v>49592</v>
      </c>
    </row>
    <row r="168" spans="1:10" s="47" customFormat="1" ht="30" customHeight="1" x14ac:dyDescent="0.2">
      <c r="A168" s="46"/>
      <c r="B168" s="62" t="s">
        <v>171</v>
      </c>
      <c r="C168" s="57">
        <v>49613</v>
      </c>
      <c r="D168" s="58"/>
      <c r="E168" s="58">
        <f t="shared" si="10"/>
        <v>0</v>
      </c>
      <c r="F168" s="57">
        <v>49613</v>
      </c>
      <c r="G168" s="64">
        <f t="shared" si="9"/>
        <v>0</v>
      </c>
      <c r="H168" s="55" t="str">
        <f t="shared" si="8"/>
        <v>odsetki do 2035-10-31</v>
      </c>
      <c r="I168" s="56"/>
      <c r="J168" s="74">
        <v>49623</v>
      </c>
    </row>
    <row r="169" spans="1:10" s="47" customFormat="1" ht="30" customHeight="1" x14ac:dyDescent="0.2">
      <c r="A169" s="46"/>
      <c r="B169" s="62" t="s">
        <v>172</v>
      </c>
      <c r="C169" s="57">
        <v>49643</v>
      </c>
      <c r="D169" s="58"/>
      <c r="E169" s="58">
        <f t="shared" si="10"/>
        <v>0</v>
      </c>
      <c r="F169" s="57">
        <v>49643</v>
      </c>
      <c r="G169" s="64">
        <f t="shared" si="9"/>
        <v>0</v>
      </c>
      <c r="H169" s="55" t="str">
        <f t="shared" si="8"/>
        <v>odsetki do 2035-11-30</v>
      </c>
      <c r="I169" s="56"/>
      <c r="J169" s="74">
        <v>49653</v>
      </c>
    </row>
    <row r="170" spans="1:10" s="47" customFormat="1" ht="30" customHeight="1" x14ac:dyDescent="0.2">
      <c r="A170" s="46"/>
      <c r="B170" s="62" t="s">
        <v>173</v>
      </c>
      <c r="C170" s="57">
        <v>49674</v>
      </c>
      <c r="D170" s="58"/>
      <c r="E170" s="58">
        <f t="shared" si="10"/>
        <v>0</v>
      </c>
      <c r="F170" s="57">
        <v>49674</v>
      </c>
      <c r="G170" s="64">
        <f t="shared" si="9"/>
        <v>0</v>
      </c>
      <c r="H170" s="55" t="str">
        <f t="shared" si="8"/>
        <v>odsetki do 2035-12-31</v>
      </c>
      <c r="I170" s="56"/>
      <c r="J170" s="74">
        <v>49684</v>
      </c>
    </row>
    <row r="171" spans="1:10" s="47" customFormat="1" ht="30" customHeight="1" x14ac:dyDescent="0.2">
      <c r="A171" s="46"/>
      <c r="B171" s="62" t="s">
        <v>174</v>
      </c>
      <c r="C171" s="57">
        <v>49705</v>
      </c>
      <c r="D171" s="58"/>
      <c r="E171" s="58">
        <f t="shared" si="10"/>
        <v>0</v>
      </c>
      <c r="F171" s="57">
        <v>49705</v>
      </c>
      <c r="G171" s="64">
        <f t="shared" si="9"/>
        <v>0</v>
      </c>
      <c r="H171" s="55" t="str">
        <f t="shared" si="8"/>
        <v>odsetki do 2036-01-31</v>
      </c>
      <c r="I171" s="56"/>
      <c r="J171" s="74">
        <v>49715</v>
      </c>
    </row>
    <row r="172" spans="1:10" s="47" customFormat="1" ht="30" customHeight="1" x14ac:dyDescent="0.2">
      <c r="A172" s="46"/>
      <c r="B172" s="62" t="s">
        <v>175</v>
      </c>
      <c r="C172" s="57">
        <v>49734</v>
      </c>
      <c r="D172" s="58"/>
      <c r="E172" s="58">
        <f t="shared" si="10"/>
        <v>0</v>
      </c>
      <c r="F172" s="57">
        <v>49734</v>
      </c>
      <c r="G172" s="64">
        <f t="shared" si="9"/>
        <v>0</v>
      </c>
      <c r="H172" s="55" t="str">
        <f t="shared" si="8"/>
        <v>odsetki do 2036-02-29</v>
      </c>
      <c r="I172" s="56"/>
      <c r="J172" s="74">
        <v>49744</v>
      </c>
    </row>
    <row r="173" spans="1:10" s="47" customFormat="1" ht="30" customHeight="1" x14ac:dyDescent="0.2">
      <c r="A173" s="46"/>
      <c r="B173" s="62" t="s">
        <v>176</v>
      </c>
      <c r="C173" s="57">
        <v>49765</v>
      </c>
      <c r="D173" s="58"/>
      <c r="E173" s="58">
        <f t="shared" si="10"/>
        <v>0</v>
      </c>
      <c r="F173" s="57">
        <v>49765</v>
      </c>
      <c r="G173" s="64">
        <f t="shared" si="9"/>
        <v>0</v>
      </c>
      <c r="H173" s="55" t="str">
        <f t="shared" si="8"/>
        <v>odsetki do 2036-03-31</v>
      </c>
      <c r="I173" s="56"/>
      <c r="J173" s="74">
        <v>49775</v>
      </c>
    </row>
    <row r="174" spans="1:10" s="47" customFormat="1" ht="30" customHeight="1" x14ac:dyDescent="0.2">
      <c r="A174" s="46"/>
      <c r="B174" s="62" t="s">
        <v>177</v>
      </c>
      <c r="C174" s="57">
        <v>49795</v>
      </c>
      <c r="D174" s="58"/>
      <c r="E174" s="58">
        <f t="shared" si="10"/>
        <v>0</v>
      </c>
      <c r="F174" s="57">
        <v>49795</v>
      </c>
      <c r="G174" s="64">
        <f t="shared" si="9"/>
        <v>0</v>
      </c>
      <c r="H174" s="55" t="str">
        <f t="shared" si="8"/>
        <v>odsetki do 2036-04-30</v>
      </c>
      <c r="I174" s="56"/>
      <c r="J174" s="74">
        <v>49805</v>
      </c>
    </row>
    <row r="175" spans="1:10" s="47" customFormat="1" ht="30" customHeight="1" x14ac:dyDescent="0.2">
      <c r="A175" s="46"/>
      <c r="B175" s="62" t="s">
        <v>178</v>
      </c>
      <c r="C175" s="57">
        <v>49826</v>
      </c>
      <c r="D175" s="58"/>
      <c r="E175" s="58">
        <f t="shared" si="10"/>
        <v>0</v>
      </c>
      <c r="F175" s="57">
        <v>49826</v>
      </c>
      <c r="G175" s="64">
        <f t="shared" si="9"/>
        <v>0</v>
      </c>
      <c r="H175" s="55" t="str">
        <f t="shared" si="8"/>
        <v>odsetki do 2036-05-31</v>
      </c>
      <c r="I175" s="56"/>
      <c r="J175" s="74">
        <v>49836</v>
      </c>
    </row>
    <row r="176" spans="1:10" s="47" customFormat="1" ht="30" customHeight="1" x14ac:dyDescent="0.2">
      <c r="A176" s="46"/>
      <c r="B176" s="62" t="s">
        <v>179</v>
      </c>
      <c r="C176" s="57">
        <v>49856</v>
      </c>
      <c r="D176" s="58"/>
      <c r="E176" s="58">
        <f t="shared" si="10"/>
        <v>0</v>
      </c>
      <c r="F176" s="57">
        <v>49856</v>
      </c>
      <c r="G176" s="64">
        <f t="shared" si="9"/>
        <v>0</v>
      </c>
      <c r="H176" s="55" t="str">
        <f t="shared" si="8"/>
        <v>odsetki do 2036-06-30</v>
      </c>
      <c r="I176" s="56"/>
      <c r="J176" s="74">
        <v>49866</v>
      </c>
    </row>
    <row r="177" spans="1:10" s="47" customFormat="1" ht="30" customHeight="1" x14ac:dyDescent="0.2">
      <c r="A177" s="46"/>
      <c r="B177" s="62" t="s">
        <v>180</v>
      </c>
      <c r="C177" s="57">
        <v>49887</v>
      </c>
      <c r="D177" s="58"/>
      <c r="E177" s="58">
        <f t="shared" si="10"/>
        <v>0</v>
      </c>
      <c r="F177" s="57">
        <v>49887</v>
      </c>
      <c r="G177" s="64">
        <f t="shared" si="9"/>
        <v>0</v>
      </c>
      <c r="H177" s="55" t="str">
        <f t="shared" si="8"/>
        <v>odsetki do 2036-07-31</v>
      </c>
      <c r="I177" s="56"/>
      <c r="J177" s="74">
        <v>49897</v>
      </c>
    </row>
    <row r="178" spans="1:10" s="47" customFormat="1" ht="30" customHeight="1" x14ac:dyDescent="0.2">
      <c r="A178" s="46"/>
      <c r="B178" s="62" t="s">
        <v>181</v>
      </c>
      <c r="C178" s="57">
        <v>49918</v>
      </c>
      <c r="D178" s="58"/>
      <c r="E178" s="58">
        <f t="shared" si="10"/>
        <v>0</v>
      </c>
      <c r="F178" s="57">
        <v>49918</v>
      </c>
      <c r="G178" s="64">
        <f t="shared" si="9"/>
        <v>0</v>
      </c>
      <c r="H178" s="55" t="str">
        <f t="shared" si="8"/>
        <v>odsetki do 2036-08-31</v>
      </c>
      <c r="I178" s="56"/>
      <c r="J178" s="74">
        <v>49928</v>
      </c>
    </row>
    <row r="179" spans="1:10" s="47" customFormat="1" ht="30" customHeight="1" x14ac:dyDescent="0.2">
      <c r="A179" s="46"/>
      <c r="B179" s="62" t="s">
        <v>182</v>
      </c>
      <c r="C179" s="57">
        <v>49948</v>
      </c>
      <c r="D179" s="58"/>
      <c r="E179" s="58">
        <f t="shared" si="10"/>
        <v>0</v>
      </c>
      <c r="F179" s="57">
        <v>49948</v>
      </c>
      <c r="G179" s="64">
        <f t="shared" si="9"/>
        <v>0</v>
      </c>
      <c r="H179" s="55" t="str">
        <f t="shared" si="8"/>
        <v>odsetki do 2036-09-30</v>
      </c>
      <c r="I179" s="56"/>
      <c r="J179" s="74">
        <v>49958</v>
      </c>
    </row>
    <row r="180" spans="1:10" s="47" customFormat="1" ht="30" customHeight="1" x14ac:dyDescent="0.2">
      <c r="A180" s="46"/>
      <c r="B180" s="62" t="s">
        <v>183</v>
      </c>
      <c r="C180" s="57">
        <v>49979</v>
      </c>
      <c r="D180" s="58"/>
      <c r="E180" s="58">
        <f t="shared" si="10"/>
        <v>0</v>
      </c>
      <c r="F180" s="57">
        <v>49979</v>
      </c>
      <c r="G180" s="64">
        <f t="shared" si="9"/>
        <v>0</v>
      </c>
      <c r="H180" s="55" t="str">
        <f t="shared" si="8"/>
        <v>odsetki do 2036-10-31</v>
      </c>
      <c r="I180" s="56"/>
      <c r="J180" s="74">
        <v>49989</v>
      </c>
    </row>
    <row r="181" spans="1:10" s="47" customFormat="1" ht="30" customHeight="1" x14ac:dyDescent="0.2">
      <c r="A181" s="46"/>
      <c r="B181" s="62" t="s">
        <v>184</v>
      </c>
      <c r="C181" s="57">
        <v>50009</v>
      </c>
      <c r="D181" s="58"/>
      <c r="E181" s="58">
        <f t="shared" si="10"/>
        <v>0</v>
      </c>
      <c r="F181" s="57">
        <v>50009</v>
      </c>
      <c r="G181" s="64">
        <f t="shared" si="9"/>
        <v>0</v>
      </c>
      <c r="H181" s="55" t="str">
        <f t="shared" si="8"/>
        <v>odsetki do 2036-11-30</v>
      </c>
      <c r="I181" s="56"/>
      <c r="J181" s="74">
        <v>50019</v>
      </c>
    </row>
    <row r="182" spans="1:10" s="47" customFormat="1" ht="30" customHeight="1" x14ac:dyDescent="0.2">
      <c r="A182" s="46"/>
      <c r="B182" s="62" t="s">
        <v>185</v>
      </c>
      <c r="C182" s="57">
        <v>50040</v>
      </c>
      <c r="D182" s="58"/>
      <c r="E182" s="58">
        <f t="shared" si="10"/>
        <v>0</v>
      </c>
      <c r="F182" s="57">
        <v>50040</v>
      </c>
      <c r="G182" s="64">
        <f t="shared" si="9"/>
        <v>0</v>
      </c>
      <c r="H182" s="55" t="str">
        <f t="shared" si="8"/>
        <v>odsetki do 2036-12-31</v>
      </c>
      <c r="I182" s="56"/>
      <c r="J182" s="74">
        <v>50050</v>
      </c>
    </row>
    <row r="183" spans="1:10" s="47" customFormat="1" ht="30" customHeight="1" x14ac:dyDescent="0.2">
      <c r="A183" s="46"/>
      <c r="B183" s="62" t="s">
        <v>187</v>
      </c>
      <c r="C183" s="57">
        <v>50071</v>
      </c>
      <c r="D183" s="58"/>
      <c r="E183" s="58">
        <f t="shared" si="10"/>
        <v>0</v>
      </c>
      <c r="F183" s="57">
        <v>50071</v>
      </c>
      <c r="G183" s="64">
        <f t="shared" si="9"/>
        <v>0</v>
      </c>
      <c r="H183" s="55" t="str">
        <f t="shared" si="8"/>
        <v>odsetki do 2037-01-31</v>
      </c>
      <c r="I183" s="56"/>
      <c r="J183" s="74">
        <v>50081</v>
      </c>
    </row>
    <row r="184" spans="1:10" s="47" customFormat="1" ht="30" customHeight="1" x14ac:dyDescent="0.2">
      <c r="A184" s="46"/>
      <c r="B184" s="62" t="s">
        <v>188</v>
      </c>
      <c r="C184" s="57">
        <v>50099</v>
      </c>
      <c r="D184" s="58"/>
      <c r="E184" s="58">
        <f t="shared" si="10"/>
        <v>0</v>
      </c>
      <c r="F184" s="57">
        <v>50099</v>
      </c>
      <c r="G184" s="64">
        <f t="shared" si="9"/>
        <v>0</v>
      </c>
      <c r="H184" s="55" t="str">
        <f t="shared" si="8"/>
        <v>odsetki do 2037-02-28</v>
      </c>
      <c r="I184" s="56"/>
      <c r="J184" s="74">
        <v>50109</v>
      </c>
    </row>
    <row r="185" spans="1:10" s="47" customFormat="1" ht="30" customHeight="1" x14ac:dyDescent="0.2">
      <c r="A185" s="46"/>
      <c r="B185" s="62" t="s">
        <v>189</v>
      </c>
      <c r="C185" s="57">
        <v>50130</v>
      </c>
      <c r="D185" s="58"/>
      <c r="E185" s="58">
        <f t="shared" si="10"/>
        <v>0</v>
      </c>
      <c r="F185" s="57">
        <v>50130</v>
      </c>
      <c r="G185" s="64">
        <f t="shared" si="9"/>
        <v>0</v>
      </c>
      <c r="H185" s="55" t="str">
        <f t="shared" si="8"/>
        <v>odsetki do 2037-03-31</v>
      </c>
      <c r="I185" s="56"/>
      <c r="J185" s="74">
        <v>50140</v>
      </c>
    </row>
    <row r="186" spans="1:10" s="47" customFormat="1" ht="30" customHeight="1" x14ac:dyDescent="0.2">
      <c r="A186" s="46"/>
      <c r="B186" s="62" t="s">
        <v>190</v>
      </c>
      <c r="C186" s="57">
        <v>50160</v>
      </c>
      <c r="D186" s="58"/>
      <c r="E186" s="58">
        <f t="shared" si="10"/>
        <v>0</v>
      </c>
      <c r="F186" s="57">
        <v>50160</v>
      </c>
      <c r="G186" s="64">
        <f t="shared" si="9"/>
        <v>0</v>
      </c>
      <c r="H186" s="55" t="str">
        <f t="shared" si="8"/>
        <v>odsetki do 2037-04-30</v>
      </c>
      <c r="I186" s="56"/>
      <c r="J186" s="74">
        <v>50170</v>
      </c>
    </row>
    <row r="187" spans="1:10" s="47" customFormat="1" ht="30" customHeight="1" x14ac:dyDescent="0.2">
      <c r="A187" s="46"/>
      <c r="B187" s="62" t="s">
        <v>191</v>
      </c>
      <c r="C187" s="57">
        <v>50191</v>
      </c>
      <c r="D187" s="58"/>
      <c r="E187" s="58">
        <f t="shared" si="10"/>
        <v>0</v>
      </c>
      <c r="F187" s="57">
        <v>50191</v>
      </c>
      <c r="G187" s="64">
        <f t="shared" si="9"/>
        <v>0</v>
      </c>
      <c r="H187" s="55" t="str">
        <f t="shared" si="8"/>
        <v>odsetki do 2037-05-31</v>
      </c>
      <c r="I187" s="56"/>
      <c r="J187" s="74">
        <v>50201</v>
      </c>
    </row>
    <row r="188" spans="1:10" s="47" customFormat="1" ht="30" customHeight="1" x14ac:dyDescent="0.2">
      <c r="A188" s="46"/>
      <c r="B188" s="62" t="s">
        <v>192</v>
      </c>
      <c r="C188" s="57">
        <v>50221</v>
      </c>
      <c r="D188" s="58"/>
      <c r="E188" s="58">
        <f t="shared" si="10"/>
        <v>0</v>
      </c>
      <c r="F188" s="57">
        <v>50221</v>
      </c>
      <c r="G188" s="64">
        <f t="shared" si="9"/>
        <v>0</v>
      </c>
      <c r="H188" s="55" t="str">
        <f t="shared" si="8"/>
        <v>odsetki do 2037-06-30</v>
      </c>
      <c r="I188" s="56"/>
      <c r="J188" s="74">
        <v>50231</v>
      </c>
    </row>
    <row r="189" spans="1:10" s="47" customFormat="1" ht="30" customHeight="1" x14ac:dyDescent="0.2">
      <c r="A189" s="46"/>
      <c r="B189" s="62" t="s">
        <v>193</v>
      </c>
      <c r="C189" s="57">
        <v>50252</v>
      </c>
      <c r="D189" s="58"/>
      <c r="E189" s="58">
        <f t="shared" si="10"/>
        <v>0</v>
      </c>
      <c r="F189" s="57">
        <v>50252</v>
      </c>
      <c r="G189" s="64">
        <f t="shared" si="9"/>
        <v>0</v>
      </c>
      <c r="H189" s="55" t="str">
        <f t="shared" si="8"/>
        <v>odsetki do 2037-07-31</v>
      </c>
      <c r="I189" s="56"/>
      <c r="J189" s="74">
        <v>50262</v>
      </c>
    </row>
    <row r="190" spans="1:10" s="47" customFormat="1" ht="30" customHeight="1" x14ac:dyDescent="0.2">
      <c r="A190" s="46"/>
      <c r="B190" s="62" t="s">
        <v>194</v>
      </c>
      <c r="C190" s="57">
        <v>50283</v>
      </c>
      <c r="D190" s="58"/>
      <c r="E190" s="58">
        <f t="shared" si="10"/>
        <v>0</v>
      </c>
      <c r="F190" s="57">
        <v>50283</v>
      </c>
      <c r="G190" s="64">
        <f t="shared" si="9"/>
        <v>0</v>
      </c>
      <c r="H190" s="55" t="str">
        <f t="shared" si="8"/>
        <v>odsetki do 2037-08-31</v>
      </c>
      <c r="I190" s="56"/>
      <c r="J190" s="74">
        <v>50293</v>
      </c>
    </row>
    <row r="191" spans="1:10" s="47" customFormat="1" ht="30" customHeight="1" x14ac:dyDescent="0.2">
      <c r="A191" s="46"/>
      <c r="B191" s="62" t="s">
        <v>195</v>
      </c>
      <c r="C191" s="57">
        <v>50313</v>
      </c>
      <c r="D191" s="58"/>
      <c r="E191" s="58">
        <f t="shared" si="10"/>
        <v>0</v>
      </c>
      <c r="F191" s="57">
        <v>50313</v>
      </c>
      <c r="G191" s="64">
        <f t="shared" si="9"/>
        <v>0</v>
      </c>
      <c r="H191" s="55" t="str">
        <f t="shared" si="8"/>
        <v>odsetki do 2037-09-30</v>
      </c>
      <c r="I191" s="56"/>
      <c r="J191" s="74">
        <v>50323</v>
      </c>
    </row>
    <row r="192" spans="1:10" s="47" customFormat="1" ht="30" customHeight="1" x14ac:dyDescent="0.2">
      <c r="A192" s="46"/>
      <c r="B192" s="62" t="s">
        <v>196</v>
      </c>
      <c r="C192" s="57">
        <v>50344</v>
      </c>
      <c r="D192" s="58"/>
      <c r="E192" s="58">
        <f t="shared" si="10"/>
        <v>0</v>
      </c>
      <c r="F192" s="57">
        <v>50344</v>
      </c>
      <c r="G192" s="64">
        <f t="shared" si="9"/>
        <v>0</v>
      </c>
      <c r="H192" s="55" t="str">
        <f t="shared" si="8"/>
        <v>odsetki do 2037-10-31</v>
      </c>
      <c r="I192" s="56"/>
      <c r="J192" s="74">
        <v>50354</v>
      </c>
    </row>
    <row r="193" spans="1:10" s="47" customFormat="1" ht="30" customHeight="1" x14ac:dyDescent="0.2">
      <c r="A193" s="46"/>
      <c r="B193" s="62" t="s">
        <v>197</v>
      </c>
      <c r="C193" s="57">
        <v>50374</v>
      </c>
      <c r="D193" s="58"/>
      <c r="E193" s="58">
        <f t="shared" si="10"/>
        <v>0</v>
      </c>
      <c r="F193" s="57">
        <v>50374</v>
      </c>
      <c r="G193" s="64">
        <f t="shared" si="9"/>
        <v>0</v>
      </c>
      <c r="H193" s="55" t="str">
        <f t="shared" si="8"/>
        <v>odsetki do 2037-11-30</v>
      </c>
      <c r="I193" s="56"/>
      <c r="J193" s="74">
        <v>50384</v>
      </c>
    </row>
    <row r="194" spans="1:10" s="47" customFormat="1" ht="30" customHeight="1" x14ac:dyDescent="0.2">
      <c r="A194" s="46"/>
      <c r="B194" s="62" t="s">
        <v>198</v>
      </c>
      <c r="C194" s="57">
        <v>50405</v>
      </c>
      <c r="D194" s="58"/>
      <c r="E194" s="58">
        <f t="shared" si="10"/>
        <v>0</v>
      </c>
      <c r="F194" s="57">
        <v>50405</v>
      </c>
      <c r="G194" s="64">
        <f t="shared" si="9"/>
        <v>0</v>
      </c>
      <c r="H194" s="55" t="str">
        <f t="shared" si="8"/>
        <v>odsetki do 2037-12-31</v>
      </c>
      <c r="I194" s="56"/>
      <c r="J194" s="74">
        <v>50415</v>
      </c>
    </row>
    <row r="195" spans="1:10" s="47" customFormat="1" ht="30" customHeight="1" x14ac:dyDescent="0.2">
      <c r="A195" s="46"/>
      <c r="B195" s="62" t="s">
        <v>199</v>
      </c>
      <c r="C195" s="57">
        <v>50436</v>
      </c>
      <c r="D195" s="58"/>
      <c r="E195" s="58">
        <f t="shared" si="10"/>
        <v>0</v>
      </c>
      <c r="F195" s="57">
        <v>50436</v>
      </c>
      <c r="G195" s="64">
        <f t="shared" si="9"/>
        <v>0</v>
      </c>
      <c r="H195" s="55" t="str">
        <f t="shared" si="8"/>
        <v>odsetki do 2038-01-31</v>
      </c>
      <c r="I195" s="56"/>
      <c r="J195" s="74">
        <v>50446</v>
      </c>
    </row>
    <row r="196" spans="1:10" s="47" customFormat="1" ht="30" customHeight="1" x14ac:dyDescent="0.2">
      <c r="A196" s="46"/>
      <c r="B196" s="62" t="s">
        <v>200</v>
      </c>
      <c r="C196" s="57">
        <v>50464</v>
      </c>
      <c r="D196" s="58"/>
      <c r="E196" s="58">
        <f t="shared" si="10"/>
        <v>0</v>
      </c>
      <c r="F196" s="57">
        <v>50464</v>
      </c>
      <c r="G196" s="64">
        <f t="shared" si="9"/>
        <v>0</v>
      </c>
      <c r="H196" s="55" t="str">
        <f t="shared" si="8"/>
        <v>odsetki do 2038-02-28</v>
      </c>
      <c r="I196" s="56"/>
      <c r="J196" s="74">
        <v>50474</v>
      </c>
    </row>
    <row r="197" spans="1:10" s="47" customFormat="1" ht="30" customHeight="1" x14ac:dyDescent="0.2">
      <c r="A197" s="46"/>
      <c r="B197" s="62" t="s">
        <v>201</v>
      </c>
      <c r="C197" s="57">
        <v>50495</v>
      </c>
      <c r="D197" s="58"/>
      <c r="E197" s="58">
        <f t="shared" si="10"/>
        <v>0</v>
      </c>
      <c r="F197" s="57">
        <v>50495</v>
      </c>
      <c r="G197" s="64">
        <f t="shared" si="9"/>
        <v>0</v>
      </c>
      <c r="H197" s="55" t="str">
        <f t="shared" si="8"/>
        <v>odsetki do 2038-03-31</v>
      </c>
      <c r="I197" s="56"/>
      <c r="J197" s="74">
        <v>50505</v>
      </c>
    </row>
    <row r="198" spans="1:10" s="47" customFormat="1" ht="30" customHeight="1" x14ac:dyDescent="0.2">
      <c r="A198" s="46"/>
      <c r="B198" s="62" t="s">
        <v>202</v>
      </c>
      <c r="C198" s="57">
        <v>50525</v>
      </c>
      <c r="D198" s="58"/>
      <c r="E198" s="58">
        <f t="shared" si="10"/>
        <v>0</v>
      </c>
      <c r="F198" s="57">
        <v>50525</v>
      </c>
      <c r="G198" s="64">
        <f t="shared" si="9"/>
        <v>0</v>
      </c>
      <c r="H198" s="55" t="str">
        <f t="shared" si="8"/>
        <v>odsetki do 2038-04-30</v>
      </c>
      <c r="I198" s="56"/>
      <c r="J198" s="74">
        <v>50535</v>
      </c>
    </row>
    <row r="199" spans="1:10" s="47" customFormat="1" ht="30" customHeight="1" x14ac:dyDescent="0.2">
      <c r="A199" s="46"/>
      <c r="B199" s="62" t="s">
        <v>203</v>
      </c>
      <c r="C199" s="57">
        <v>50556</v>
      </c>
      <c r="D199" s="58"/>
      <c r="E199" s="58">
        <f t="shared" si="10"/>
        <v>0</v>
      </c>
      <c r="F199" s="57">
        <v>50556</v>
      </c>
      <c r="G199" s="64">
        <f t="shared" si="9"/>
        <v>0</v>
      </c>
      <c r="H199" s="55" t="str">
        <f t="shared" si="8"/>
        <v>odsetki do 2038-05-31</v>
      </c>
      <c r="I199" s="56"/>
      <c r="J199" s="74">
        <v>50566</v>
      </c>
    </row>
    <row r="200" spans="1:10" s="47" customFormat="1" ht="30" customHeight="1" x14ac:dyDescent="0.2">
      <c r="A200" s="46"/>
      <c r="B200" s="62" t="s">
        <v>204</v>
      </c>
      <c r="C200" s="57">
        <v>50586</v>
      </c>
      <c r="D200" s="58"/>
      <c r="E200" s="58">
        <f t="shared" si="10"/>
        <v>0</v>
      </c>
      <c r="F200" s="57">
        <v>50586</v>
      </c>
      <c r="G200" s="64">
        <f t="shared" si="9"/>
        <v>0</v>
      </c>
      <c r="H200" s="55" t="str">
        <f t="shared" si="8"/>
        <v>odsetki do 2038-06-30</v>
      </c>
      <c r="I200" s="56"/>
      <c r="J200" s="74">
        <v>50596</v>
      </c>
    </row>
    <row r="201" spans="1:10" s="47" customFormat="1" ht="30" customHeight="1" x14ac:dyDescent="0.2">
      <c r="A201" s="46"/>
      <c r="B201" s="62" t="s">
        <v>205</v>
      </c>
      <c r="C201" s="57">
        <v>50617</v>
      </c>
      <c r="D201" s="58"/>
      <c r="E201" s="58">
        <f t="shared" si="10"/>
        <v>0</v>
      </c>
      <c r="F201" s="57">
        <v>50617</v>
      </c>
      <c r="G201" s="64">
        <f t="shared" si="9"/>
        <v>0</v>
      </c>
      <c r="H201" s="55" t="str">
        <f t="shared" si="8"/>
        <v>odsetki do 2038-07-31</v>
      </c>
      <c r="I201" s="56"/>
      <c r="J201" s="74">
        <v>50627</v>
      </c>
    </row>
    <row r="202" spans="1:10" s="47" customFormat="1" ht="30" customHeight="1" x14ac:dyDescent="0.2">
      <c r="A202" s="46"/>
      <c r="B202" s="62" t="s">
        <v>206</v>
      </c>
      <c r="C202" s="57">
        <v>50648</v>
      </c>
      <c r="D202" s="58"/>
      <c r="E202" s="58">
        <f t="shared" si="10"/>
        <v>0</v>
      </c>
      <c r="F202" s="57">
        <v>50648</v>
      </c>
      <c r="G202" s="64">
        <f t="shared" si="9"/>
        <v>0</v>
      </c>
      <c r="H202" s="55" t="str">
        <f t="shared" si="8"/>
        <v>odsetki do 2038-08-31</v>
      </c>
      <c r="I202" s="56"/>
      <c r="J202" s="74">
        <v>50658</v>
      </c>
    </row>
    <row r="203" spans="1:10" s="47" customFormat="1" ht="30" customHeight="1" x14ac:dyDescent="0.2">
      <c r="A203" s="46"/>
      <c r="B203" s="62" t="s">
        <v>207</v>
      </c>
      <c r="C203" s="57">
        <v>50678</v>
      </c>
      <c r="D203" s="58"/>
      <c r="E203" s="58">
        <f t="shared" si="10"/>
        <v>0</v>
      </c>
      <c r="F203" s="57">
        <v>50678</v>
      </c>
      <c r="G203" s="64">
        <f t="shared" si="9"/>
        <v>0</v>
      </c>
      <c r="H203" s="55" t="str">
        <f t="shared" si="8"/>
        <v>odsetki do 2038-09-30</v>
      </c>
      <c r="I203" s="56"/>
      <c r="J203" s="74">
        <v>50688</v>
      </c>
    </row>
    <row r="204" spans="1:10" s="47" customFormat="1" ht="30" customHeight="1" x14ac:dyDescent="0.2">
      <c r="A204" s="46"/>
      <c r="B204" s="62" t="s">
        <v>208</v>
      </c>
      <c r="C204" s="57">
        <v>50709</v>
      </c>
      <c r="D204" s="58"/>
      <c r="E204" s="58">
        <f t="shared" si="10"/>
        <v>0</v>
      </c>
      <c r="F204" s="57">
        <v>50709</v>
      </c>
      <c r="G204" s="64">
        <f t="shared" si="9"/>
        <v>0</v>
      </c>
      <c r="H204" s="55" t="str">
        <f t="shared" si="8"/>
        <v>odsetki do 2038-10-31</v>
      </c>
      <c r="I204" s="56"/>
      <c r="J204" s="74">
        <v>50719</v>
      </c>
    </row>
    <row r="205" spans="1:10" s="47" customFormat="1" ht="30" customHeight="1" x14ac:dyDescent="0.2">
      <c r="A205" s="46"/>
      <c r="B205" s="62" t="s">
        <v>209</v>
      </c>
      <c r="C205" s="57">
        <v>50739</v>
      </c>
      <c r="D205" s="58"/>
      <c r="E205" s="58">
        <f t="shared" si="10"/>
        <v>0</v>
      </c>
      <c r="F205" s="57">
        <v>50739</v>
      </c>
      <c r="G205" s="64">
        <f t="shared" si="9"/>
        <v>0</v>
      </c>
      <c r="H205" s="55" t="str">
        <f t="shared" si="8"/>
        <v>odsetki do 2038-11-30</v>
      </c>
      <c r="I205" s="56"/>
      <c r="J205" s="74">
        <v>50749</v>
      </c>
    </row>
    <row r="206" spans="1:10" s="47" customFormat="1" ht="30" customHeight="1" x14ac:dyDescent="0.2">
      <c r="A206" s="46"/>
      <c r="B206" s="62" t="s">
        <v>210</v>
      </c>
      <c r="C206" s="57">
        <v>50770</v>
      </c>
      <c r="D206" s="58"/>
      <c r="E206" s="58">
        <f t="shared" si="10"/>
        <v>0</v>
      </c>
      <c r="F206" s="57">
        <v>50770</v>
      </c>
      <c r="G206" s="64">
        <f t="shared" si="9"/>
        <v>0</v>
      </c>
      <c r="H206" s="55" t="str">
        <f t="shared" si="8"/>
        <v>odsetki do 2038-12-31</v>
      </c>
      <c r="I206" s="56"/>
      <c r="J206" s="74">
        <v>50780</v>
      </c>
    </row>
    <row r="207" spans="1:10" s="47" customFormat="1" ht="30" customHeight="1" x14ac:dyDescent="0.2">
      <c r="A207" s="46"/>
      <c r="B207" s="62" t="s">
        <v>211</v>
      </c>
      <c r="C207" s="57">
        <v>50801</v>
      </c>
      <c r="D207" s="58"/>
      <c r="E207" s="58">
        <f t="shared" si="10"/>
        <v>0</v>
      </c>
      <c r="F207" s="57">
        <v>50801</v>
      </c>
      <c r="G207" s="64">
        <f t="shared" si="9"/>
        <v>0</v>
      </c>
      <c r="H207" s="55" t="str">
        <f t="shared" si="8"/>
        <v>odsetki do 2039-01-31</v>
      </c>
      <c r="I207" s="56"/>
      <c r="J207" s="74">
        <v>50811</v>
      </c>
    </row>
    <row r="208" spans="1:10" s="47" customFormat="1" ht="30" customHeight="1" x14ac:dyDescent="0.2">
      <c r="A208" s="46"/>
      <c r="B208" s="62" t="s">
        <v>212</v>
      </c>
      <c r="C208" s="57">
        <v>50829</v>
      </c>
      <c r="D208" s="58"/>
      <c r="E208" s="58">
        <f t="shared" si="10"/>
        <v>0</v>
      </c>
      <c r="F208" s="57">
        <v>50829</v>
      </c>
      <c r="G208" s="64">
        <f t="shared" ref="G208:G242" si="11">ROUND(E207*I$15*(F208-F207)/365,2)</f>
        <v>0</v>
      </c>
      <c r="H208" s="55" t="str">
        <f t="shared" si="8"/>
        <v>odsetki do 2039-02-28</v>
      </c>
      <c r="I208" s="56"/>
      <c r="J208" s="74">
        <v>50839</v>
      </c>
    </row>
    <row r="209" spans="1:10" s="47" customFormat="1" ht="30" customHeight="1" x14ac:dyDescent="0.2">
      <c r="A209" s="46"/>
      <c r="B209" s="62" t="s">
        <v>213</v>
      </c>
      <c r="C209" s="57">
        <v>50860</v>
      </c>
      <c r="D209" s="58"/>
      <c r="E209" s="58">
        <f t="shared" si="10"/>
        <v>0</v>
      </c>
      <c r="F209" s="57">
        <v>50860</v>
      </c>
      <c r="G209" s="64">
        <f t="shared" si="11"/>
        <v>0</v>
      </c>
      <c r="H209" s="55" t="str">
        <f t="shared" si="8"/>
        <v>odsetki do 2039-03-31</v>
      </c>
      <c r="I209" s="56"/>
      <c r="J209" s="74">
        <v>50870</v>
      </c>
    </row>
    <row r="210" spans="1:10" s="47" customFormat="1" ht="30" customHeight="1" x14ac:dyDescent="0.2">
      <c r="A210" s="46"/>
      <c r="B210" s="62" t="s">
        <v>214</v>
      </c>
      <c r="C210" s="57">
        <v>50890</v>
      </c>
      <c r="D210" s="58"/>
      <c r="E210" s="58">
        <f t="shared" si="10"/>
        <v>0</v>
      </c>
      <c r="F210" s="57">
        <v>50890</v>
      </c>
      <c r="G210" s="64">
        <f t="shared" si="11"/>
        <v>0</v>
      </c>
      <c r="H210" s="55" t="str">
        <f t="shared" si="8"/>
        <v>odsetki do 2039-04-30</v>
      </c>
      <c r="I210" s="56"/>
      <c r="J210" s="74">
        <v>50900</v>
      </c>
    </row>
    <row r="211" spans="1:10" s="47" customFormat="1" ht="30" customHeight="1" x14ac:dyDescent="0.2">
      <c r="A211" s="46"/>
      <c r="B211" s="62" t="s">
        <v>215</v>
      </c>
      <c r="C211" s="57">
        <v>50921</v>
      </c>
      <c r="D211" s="58"/>
      <c r="E211" s="58">
        <f t="shared" si="10"/>
        <v>0</v>
      </c>
      <c r="F211" s="57">
        <v>50921</v>
      </c>
      <c r="G211" s="64">
        <f t="shared" si="11"/>
        <v>0</v>
      </c>
      <c r="H211" s="55" t="str">
        <f t="shared" si="8"/>
        <v>odsetki do 2039-05-31</v>
      </c>
      <c r="I211" s="56"/>
      <c r="J211" s="74">
        <v>50931</v>
      </c>
    </row>
    <row r="212" spans="1:10" s="47" customFormat="1" ht="30" customHeight="1" x14ac:dyDescent="0.2">
      <c r="A212" s="46"/>
      <c r="B212" s="62" t="s">
        <v>216</v>
      </c>
      <c r="C212" s="57">
        <v>50951</v>
      </c>
      <c r="D212" s="58"/>
      <c r="E212" s="58">
        <f t="shared" si="10"/>
        <v>0</v>
      </c>
      <c r="F212" s="57">
        <v>50951</v>
      </c>
      <c r="G212" s="64">
        <f t="shared" si="11"/>
        <v>0</v>
      </c>
      <c r="H212" s="55" t="str">
        <f t="shared" si="8"/>
        <v>odsetki do 2039-06-30</v>
      </c>
      <c r="I212" s="56"/>
      <c r="J212" s="74">
        <v>50961</v>
      </c>
    </row>
    <row r="213" spans="1:10" s="47" customFormat="1" ht="30" customHeight="1" x14ac:dyDescent="0.2">
      <c r="A213" s="46"/>
      <c r="B213" s="62" t="s">
        <v>217</v>
      </c>
      <c r="C213" s="57">
        <v>50982</v>
      </c>
      <c r="D213" s="58"/>
      <c r="E213" s="58">
        <f t="shared" si="10"/>
        <v>0</v>
      </c>
      <c r="F213" s="57">
        <v>50982</v>
      </c>
      <c r="G213" s="64">
        <f t="shared" si="11"/>
        <v>0</v>
      </c>
      <c r="H213" s="55" t="str">
        <f t="shared" si="8"/>
        <v>odsetki do 2039-07-31</v>
      </c>
      <c r="I213" s="56"/>
      <c r="J213" s="74">
        <v>50992</v>
      </c>
    </row>
    <row r="214" spans="1:10" s="47" customFormat="1" ht="30" customHeight="1" x14ac:dyDescent="0.2">
      <c r="A214" s="46"/>
      <c r="B214" s="62" t="s">
        <v>218</v>
      </c>
      <c r="C214" s="57">
        <v>51013</v>
      </c>
      <c r="D214" s="58"/>
      <c r="E214" s="58">
        <f t="shared" si="10"/>
        <v>0</v>
      </c>
      <c r="F214" s="57">
        <v>51013</v>
      </c>
      <c r="G214" s="64">
        <f t="shared" si="11"/>
        <v>0</v>
      </c>
      <c r="H214" s="55" t="str">
        <f t="shared" si="8"/>
        <v>odsetki do 2039-08-31</v>
      </c>
      <c r="I214" s="56"/>
      <c r="J214" s="74">
        <v>51023</v>
      </c>
    </row>
    <row r="215" spans="1:10" s="47" customFormat="1" ht="30" customHeight="1" x14ac:dyDescent="0.2">
      <c r="A215" s="46"/>
      <c r="B215" s="62" t="s">
        <v>219</v>
      </c>
      <c r="C215" s="57">
        <v>51043</v>
      </c>
      <c r="D215" s="58"/>
      <c r="E215" s="58">
        <f t="shared" ref="E215:E242" si="12">E214-D215</f>
        <v>0</v>
      </c>
      <c r="F215" s="57">
        <v>51043</v>
      </c>
      <c r="G215" s="64">
        <f t="shared" si="11"/>
        <v>0</v>
      </c>
      <c r="H215" s="55" t="str">
        <f t="shared" si="8"/>
        <v>odsetki do 2039-09-30</v>
      </c>
      <c r="I215" s="56"/>
      <c r="J215" s="74">
        <v>51053</v>
      </c>
    </row>
    <row r="216" spans="1:10" s="47" customFormat="1" ht="30" customHeight="1" x14ac:dyDescent="0.2">
      <c r="A216" s="46"/>
      <c r="B216" s="62" t="s">
        <v>220</v>
      </c>
      <c r="C216" s="57">
        <v>51074</v>
      </c>
      <c r="D216" s="58"/>
      <c r="E216" s="58">
        <f t="shared" si="12"/>
        <v>0</v>
      </c>
      <c r="F216" s="57">
        <v>51074</v>
      </c>
      <c r="G216" s="64">
        <f t="shared" si="11"/>
        <v>0</v>
      </c>
      <c r="H216" s="55" t="str">
        <f t="shared" ref="H216:H242" si="13">"odsetki do " &amp;TEXT(F216,"rrrr-mm-dd")</f>
        <v>odsetki do 2039-10-31</v>
      </c>
      <c r="I216" s="56"/>
      <c r="J216" s="74">
        <v>51084</v>
      </c>
    </row>
    <row r="217" spans="1:10" s="47" customFormat="1" ht="30" customHeight="1" x14ac:dyDescent="0.2">
      <c r="A217" s="46"/>
      <c r="B217" s="62" t="s">
        <v>221</v>
      </c>
      <c r="C217" s="57">
        <v>51104</v>
      </c>
      <c r="D217" s="58"/>
      <c r="E217" s="58">
        <f t="shared" si="12"/>
        <v>0</v>
      </c>
      <c r="F217" s="57">
        <v>51104</v>
      </c>
      <c r="G217" s="64">
        <f t="shared" si="11"/>
        <v>0</v>
      </c>
      <c r="H217" s="55" t="str">
        <f t="shared" si="13"/>
        <v>odsetki do 2039-11-30</v>
      </c>
      <c r="I217" s="56"/>
      <c r="J217" s="74">
        <v>51114</v>
      </c>
    </row>
    <row r="218" spans="1:10" s="47" customFormat="1" ht="30" customHeight="1" x14ac:dyDescent="0.2">
      <c r="A218" s="46"/>
      <c r="B218" s="62" t="s">
        <v>222</v>
      </c>
      <c r="C218" s="57">
        <v>51135</v>
      </c>
      <c r="D218" s="58"/>
      <c r="E218" s="58">
        <f t="shared" si="12"/>
        <v>0</v>
      </c>
      <c r="F218" s="57">
        <v>51135</v>
      </c>
      <c r="G218" s="64">
        <f t="shared" si="11"/>
        <v>0</v>
      </c>
      <c r="H218" s="55" t="str">
        <f t="shared" si="13"/>
        <v>odsetki do 2039-12-31</v>
      </c>
      <c r="I218" s="56"/>
      <c r="J218" s="74">
        <v>51145</v>
      </c>
    </row>
    <row r="219" spans="1:10" s="47" customFormat="1" ht="30" customHeight="1" x14ac:dyDescent="0.2">
      <c r="A219" s="46"/>
      <c r="B219" s="62" t="s">
        <v>223</v>
      </c>
      <c r="C219" s="57">
        <v>51166</v>
      </c>
      <c r="D219" s="58"/>
      <c r="E219" s="58">
        <f t="shared" si="12"/>
        <v>0</v>
      </c>
      <c r="F219" s="57">
        <v>51166</v>
      </c>
      <c r="G219" s="64">
        <f t="shared" si="11"/>
        <v>0</v>
      </c>
      <c r="H219" s="55" t="str">
        <f t="shared" si="13"/>
        <v>odsetki do 2040-01-31</v>
      </c>
      <c r="I219" s="56"/>
      <c r="J219" s="74">
        <v>51176</v>
      </c>
    </row>
    <row r="220" spans="1:10" s="47" customFormat="1" ht="30" customHeight="1" x14ac:dyDescent="0.2">
      <c r="A220" s="46"/>
      <c r="B220" s="62" t="s">
        <v>224</v>
      </c>
      <c r="C220" s="57">
        <v>51195</v>
      </c>
      <c r="D220" s="58"/>
      <c r="E220" s="58">
        <f t="shared" si="12"/>
        <v>0</v>
      </c>
      <c r="F220" s="57">
        <v>51195</v>
      </c>
      <c r="G220" s="64">
        <f t="shared" si="11"/>
        <v>0</v>
      </c>
      <c r="H220" s="55" t="str">
        <f t="shared" si="13"/>
        <v>odsetki do 2040-02-29</v>
      </c>
      <c r="I220" s="56"/>
      <c r="J220" s="74">
        <v>51205</v>
      </c>
    </row>
    <row r="221" spans="1:10" s="47" customFormat="1" ht="30" customHeight="1" x14ac:dyDescent="0.2">
      <c r="A221" s="46"/>
      <c r="B221" s="62" t="s">
        <v>225</v>
      </c>
      <c r="C221" s="57">
        <v>51226</v>
      </c>
      <c r="D221" s="58"/>
      <c r="E221" s="58">
        <f t="shared" si="12"/>
        <v>0</v>
      </c>
      <c r="F221" s="57">
        <v>51226</v>
      </c>
      <c r="G221" s="64">
        <f t="shared" si="11"/>
        <v>0</v>
      </c>
      <c r="H221" s="55" t="str">
        <f t="shared" si="13"/>
        <v>odsetki do 2040-03-31</v>
      </c>
      <c r="I221" s="56"/>
      <c r="J221" s="74">
        <v>51236</v>
      </c>
    </row>
    <row r="222" spans="1:10" s="47" customFormat="1" ht="30" customHeight="1" x14ac:dyDescent="0.2">
      <c r="A222" s="46"/>
      <c r="B222" s="62" t="s">
        <v>226</v>
      </c>
      <c r="C222" s="57">
        <v>51256</v>
      </c>
      <c r="D222" s="58"/>
      <c r="E222" s="58">
        <f t="shared" si="12"/>
        <v>0</v>
      </c>
      <c r="F222" s="57">
        <v>51256</v>
      </c>
      <c r="G222" s="64">
        <f t="shared" si="11"/>
        <v>0</v>
      </c>
      <c r="H222" s="55" t="str">
        <f t="shared" si="13"/>
        <v>odsetki do 2040-04-30</v>
      </c>
      <c r="I222" s="56"/>
      <c r="J222" s="74">
        <v>51266</v>
      </c>
    </row>
    <row r="223" spans="1:10" s="47" customFormat="1" ht="30" customHeight="1" x14ac:dyDescent="0.2">
      <c r="A223" s="46"/>
      <c r="B223" s="62" t="s">
        <v>227</v>
      </c>
      <c r="C223" s="57">
        <v>51287</v>
      </c>
      <c r="D223" s="58"/>
      <c r="E223" s="58">
        <f t="shared" si="12"/>
        <v>0</v>
      </c>
      <c r="F223" s="57">
        <v>51287</v>
      </c>
      <c r="G223" s="64">
        <f t="shared" si="11"/>
        <v>0</v>
      </c>
      <c r="H223" s="55" t="str">
        <f t="shared" si="13"/>
        <v>odsetki do 2040-05-31</v>
      </c>
      <c r="I223" s="56"/>
      <c r="J223" s="74">
        <v>51297</v>
      </c>
    </row>
    <row r="224" spans="1:10" s="47" customFormat="1" ht="30" customHeight="1" x14ac:dyDescent="0.2">
      <c r="A224" s="46"/>
      <c r="B224" s="62" t="s">
        <v>228</v>
      </c>
      <c r="C224" s="57">
        <v>51317</v>
      </c>
      <c r="D224" s="58"/>
      <c r="E224" s="58">
        <f t="shared" si="12"/>
        <v>0</v>
      </c>
      <c r="F224" s="57">
        <v>51317</v>
      </c>
      <c r="G224" s="64">
        <f t="shared" si="11"/>
        <v>0</v>
      </c>
      <c r="H224" s="55" t="str">
        <f t="shared" si="13"/>
        <v>odsetki do 2040-06-30</v>
      </c>
      <c r="I224" s="56"/>
      <c r="J224" s="74">
        <v>51327</v>
      </c>
    </row>
    <row r="225" spans="1:10" s="47" customFormat="1" ht="30" customHeight="1" x14ac:dyDescent="0.2">
      <c r="A225" s="46"/>
      <c r="B225" s="62" t="s">
        <v>229</v>
      </c>
      <c r="C225" s="57">
        <v>51348</v>
      </c>
      <c r="D225" s="58"/>
      <c r="E225" s="58">
        <f t="shared" si="12"/>
        <v>0</v>
      </c>
      <c r="F225" s="57">
        <v>51348</v>
      </c>
      <c r="G225" s="64">
        <f t="shared" si="11"/>
        <v>0</v>
      </c>
      <c r="H225" s="55" t="str">
        <f t="shared" si="13"/>
        <v>odsetki do 2040-07-31</v>
      </c>
      <c r="I225" s="56"/>
      <c r="J225" s="74">
        <v>51358</v>
      </c>
    </row>
    <row r="226" spans="1:10" s="47" customFormat="1" ht="30" customHeight="1" x14ac:dyDescent="0.2">
      <c r="A226" s="46"/>
      <c r="B226" s="62" t="s">
        <v>230</v>
      </c>
      <c r="C226" s="57">
        <v>51379</v>
      </c>
      <c r="D226" s="58"/>
      <c r="E226" s="58">
        <f t="shared" si="12"/>
        <v>0</v>
      </c>
      <c r="F226" s="57">
        <v>51379</v>
      </c>
      <c r="G226" s="64">
        <f t="shared" si="11"/>
        <v>0</v>
      </c>
      <c r="H226" s="55" t="str">
        <f t="shared" si="13"/>
        <v>odsetki do 2040-08-31</v>
      </c>
      <c r="I226" s="56"/>
      <c r="J226" s="74">
        <v>51389</v>
      </c>
    </row>
    <row r="227" spans="1:10" s="47" customFormat="1" ht="30" customHeight="1" x14ac:dyDescent="0.2">
      <c r="A227" s="46"/>
      <c r="B227" s="62" t="s">
        <v>231</v>
      </c>
      <c r="C227" s="57">
        <v>51409</v>
      </c>
      <c r="D227" s="58"/>
      <c r="E227" s="58">
        <f t="shared" si="12"/>
        <v>0</v>
      </c>
      <c r="F227" s="57">
        <v>51409</v>
      </c>
      <c r="G227" s="64">
        <f t="shared" si="11"/>
        <v>0</v>
      </c>
      <c r="H227" s="55" t="str">
        <f t="shared" si="13"/>
        <v>odsetki do 2040-09-30</v>
      </c>
      <c r="I227" s="56"/>
      <c r="J227" s="74">
        <v>51419</v>
      </c>
    </row>
    <row r="228" spans="1:10" s="47" customFormat="1" ht="30" customHeight="1" x14ac:dyDescent="0.2">
      <c r="A228" s="46"/>
      <c r="B228" s="62" t="s">
        <v>232</v>
      </c>
      <c r="C228" s="57">
        <v>51440</v>
      </c>
      <c r="D228" s="58"/>
      <c r="E228" s="58">
        <f t="shared" si="12"/>
        <v>0</v>
      </c>
      <c r="F228" s="57">
        <v>51440</v>
      </c>
      <c r="G228" s="64">
        <f t="shared" si="11"/>
        <v>0</v>
      </c>
      <c r="H228" s="55" t="str">
        <f t="shared" si="13"/>
        <v>odsetki do 2040-10-31</v>
      </c>
      <c r="I228" s="56"/>
      <c r="J228" s="74">
        <v>51450</v>
      </c>
    </row>
    <row r="229" spans="1:10" s="47" customFormat="1" ht="30" customHeight="1" x14ac:dyDescent="0.2">
      <c r="A229" s="46"/>
      <c r="B229" s="62" t="s">
        <v>233</v>
      </c>
      <c r="C229" s="57">
        <v>51470</v>
      </c>
      <c r="D229" s="58"/>
      <c r="E229" s="58">
        <f t="shared" si="12"/>
        <v>0</v>
      </c>
      <c r="F229" s="57">
        <v>51470</v>
      </c>
      <c r="G229" s="64">
        <f t="shared" si="11"/>
        <v>0</v>
      </c>
      <c r="H229" s="55" t="str">
        <f t="shared" si="13"/>
        <v>odsetki do 2040-11-30</v>
      </c>
      <c r="I229" s="56"/>
      <c r="J229" s="74">
        <v>51480</v>
      </c>
    </row>
    <row r="230" spans="1:10" s="47" customFormat="1" ht="30" customHeight="1" x14ac:dyDescent="0.2">
      <c r="A230" s="46"/>
      <c r="B230" s="62" t="s">
        <v>234</v>
      </c>
      <c r="C230" s="57">
        <v>51501</v>
      </c>
      <c r="D230" s="58"/>
      <c r="E230" s="58">
        <f t="shared" si="12"/>
        <v>0</v>
      </c>
      <c r="F230" s="57">
        <v>51501</v>
      </c>
      <c r="G230" s="64">
        <f t="shared" si="11"/>
        <v>0</v>
      </c>
      <c r="H230" s="55" t="str">
        <f t="shared" si="13"/>
        <v>odsetki do 2040-12-31</v>
      </c>
      <c r="I230" s="56"/>
      <c r="J230" s="74">
        <v>51511</v>
      </c>
    </row>
    <row r="231" spans="1:10" s="47" customFormat="1" ht="30" customHeight="1" x14ac:dyDescent="0.2">
      <c r="A231" s="46"/>
      <c r="B231" s="62" t="s">
        <v>235</v>
      </c>
      <c r="C231" s="57">
        <v>51532</v>
      </c>
      <c r="D231" s="58"/>
      <c r="E231" s="58">
        <f t="shared" si="12"/>
        <v>0</v>
      </c>
      <c r="F231" s="57">
        <v>51532</v>
      </c>
      <c r="G231" s="64">
        <f t="shared" si="11"/>
        <v>0</v>
      </c>
      <c r="H231" s="55" t="str">
        <f t="shared" si="13"/>
        <v>odsetki do 2041-01-31</v>
      </c>
      <c r="I231" s="56"/>
      <c r="J231" s="74">
        <v>51542</v>
      </c>
    </row>
    <row r="232" spans="1:10" s="47" customFormat="1" ht="30" customHeight="1" x14ac:dyDescent="0.2">
      <c r="A232" s="46"/>
      <c r="B232" s="62" t="s">
        <v>236</v>
      </c>
      <c r="C232" s="57">
        <v>51560</v>
      </c>
      <c r="D232" s="58"/>
      <c r="E232" s="58">
        <f t="shared" si="12"/>
        <v>0</v>
      </c>
      <c r="F232" s="57">
        <v>51560</v>
      </c>
      <c r="G232" s="64">
        <f t="shared" si="11"/>
        <v>0</v>
      </c>
      <c r="H232" s="55" t="str">
        <f t="shared" si="13"/>
        <v>odsetki do 2041-02-28</v>
      </c>
      <c r="I232" s="56"/>
      <c r="J232" s="74">
        <v>51570</v>
      </c>
    </row>
    <row r="233" spans="1:10" s="47" customFormat="1" ht="30" customHeight="1" x14ac:dyDescent="0.2">
      <c r="A233" s="46"/>
      <c r="B233" s="62" t="s">
        <v>237</v>
      </c>
      <c r="C233" s="57">
        <v>51591</v>
      </c>
      <c r="D233" s="58"/>
      <c r="E233" s="58">
        <f t="shared" si="12"/>
        <v>0</v>
      </c>
      <c r="F233" s="57">
        <v>51591</v>
      </c>
      <c r="G233" s="64">
        <f t="shared" si="11"/>
        <v>0</v>
      </c>
      <c r="H233" s="55" t="str">
        <f t="shared" si="13"/>
        <v>odsetki do 2041-03-31</v>
      </c>
      <c r="I233" s="56"/>
      <c r="J233" s="74">
        <v>51601</v>
      </c>
    </row>
    <row r="234" spans="1:10" s="47" customFormat="1" ht="30" customHeight="1" x14ac:dyDescent="0.2">
      <c r="A234" s="46"/>
      <c r="B234" s="62" t="s">
        <v>238</v>
      </c>
      <c r="C234" s="57">
        <v>51621</v>
      </c>
      <c r="D234" s="58"/>
      <c r="E234" s="58">
        <f t="shared" si="12"/>
        <v>0</v>
      </c>
      <c r="F234" s="57">
        <v>51621</v>
      </c>
      <c r="G234" s="64">
        <f t="shared" si="11"/>
        <v>0</v>
      </c>
      <c r="H234" s="55" t="str">
        <f t="shared" si="13"/>
        <v>odsetki do 2041-04-30</v>
      </c>
      <c r="I234" s="56"/>
      <c r="J234" s="74">
        <v>51631</v>
      </c>
    </row>
    <row r="235" spans="1:10" s="47" customFormat="1" ht="30" customHeight="1" x14ac:dyDescent="0.2">
      <c r="A235" s="46"/>
      <c r="B235" s="62" t="s">
        <v>239</v>
      </c>
      <c r="C235" s="57">
        <v>51652</v>
      </c>
      <c r="D235" s="58"/>
      <c r="E235" s="58">
        <f t="shared" si="12"/>
        <v>0</v>
      </c>
      <c r="F235" s="57">
        <v>51652</v>
      </c>
      <c r="G235" s="64">
        <f t="shared" si="11"/>
        <v>0</v>
      </c>
      <c r="H235" s="55" t="str">
        <f t="shared" si="13"/>
        <v>odsetki do 2041-05-31</v>
      </c>
      <c r="I235" s="56"/>
      <c r="J235" s="74">
        <v>51662</v>
      </c>
    </row>
    <row r="236" spans="1:10" s="47" customFormat="1" ht="30" customHeight="1" x14ac:dyDescent="0.2">
      <c r="A236" s="46"/>
      <c r="B236" s="62" t="s">
        <v>240</v>
      </c>
      <c r="C236" s="57">
        <v>51682</v>
      </c>
      <c r="D236" s="58"/>
      <c r="E236" s="58">
        <f t="shared" si="12"/>
        <v>0</v>
      </c>
      <c r="F236" s="57">
        <v>51682</v>
      </c>
      <c r="G236" s="64">
        <f t="shared" si="11"/>
        <v>0</v>
      </c>
      <c r="H236" s="55" t="str">
        <f t="shared" si="13"/>
        <v>odsetki do 2041-06-30</v>
      </c>
      <c r="I236" s="56"/>
      <c r="J236" s="74">
        <v>51692</v>
      </c>
    </row>
    <row r="237" spans="1:10" s="47" customFormat="1" ht="30" customHeight="1" x14ac:dyDescent="0.2">
      <c r="A237" s="46"/>
      <c r="B237" s="62" t="s">
        <v>241</v>
      </c>
      <c r="C237" s="57">
        <v>51713</v>
      </c>
      <c r="D237" s="58"/>
      <c r="E237" s="58">
        <f t="shared" si="12"/>
        <v>0</v>
      </c>
      <c r="F237" s="57">
        <v>51713</v>
      </c>
      <c r="G237" s="64">
        <f t="shared" si="11"/>
        <v>0</v>
      </c>
      <c r="H237" s="55" t="str">
        <f t="shared" si="13"/>
        <v>odsetki do 2041-07-31</v>
      </c>
      <c r="I237" s="56"/>
      <c r="J237" s="74">
        <v>51723</v>
      </c>
    </row>
    <row r="238" spans="1:10" s="47" customFormat="1" ht="30" customHeight="1" x14ac:dyDescent="0.2">
      <c r="A238" s="46"/>
      <c r="B238" s="62" t="s">
        <v>242</v>
      </c>
      <c r="C238" s="57">
        <v>51744</v>
      </c>
      <c r="D238" s="58"/>
      <c r="E238" s="58">
        <f t="shared" si="12"/>
        <v>0</v>
      </c>
      <c r="F238" s="57">
        <v>51744</v>
      </c>
      <c r="G238" s="64">
        <f t="shared" si="11"/>
        <v>0</v>
      </c>
      <c r="H238" s="55" t="str">
        <f t="shared" si="13"/>
        <v>odsetki do 2041-08-31</v>
      </c>
      <c r="I238" s="56"/>
      <c r="J238" s="74">
        <v>51754</v>
      </c>
    </row>
    <row r="239" spans="1:10" s="47" customFormat="1" ht="30" customHeight="1" x14ac:dyDescent="0.2">
      <c r="A239" s="46"/>
      <c r="B239" s="62" t="s">
        <v>243</v>
      </c>
      <c r="C239" s="57">
        <v>51774</v>
      </c>
      <c r="D239" s="58"/>
      <c r="E239" s="58">
        <f t="shared" si="12"/>
        <v>0</v>
      </c>
      <c r="F239" s="57">
        <v>51774</v>
      </c>
      <c r="G239" s="64">
        <f t="shared" si="11"/>
        <v>0</v>
      </c>
      <c r="H239" s="55" t="str">
        <f t="shared" si="13"/>
        <v>odsetki do 2041-09-30</v>
      </c>
      <c r="I239" s="56"/>
      <c r="J239" s="74">
        <v>51784</v>
      </c>
    </row>
    <row r="240" spans="1:10" s="47" customFormat="1" ht="30" customHeight="1" x14ac:dyDescent="0.2">
      <c r="A240" s="46"/>
      <c r="B240" s="62" t="s">
        <v>244</v>
      </c>
      <c r="C240" s="57">
        <v>51805</v>
      </c>
      <c r="D240" s="58"/>
      <c r="E240" s="58">
        <f t="shared" si="12"/>
        <v>0</v>
      </c>
      <c r="F240" s="57">
        <v>51805</v>
      </c>
      <c r="G240" s="64">
        <f t="shared" si="11"/>
        <v>0</v>
      </c>
      <c r="H240" s="55" t="str">
        <f t="shared" si="13"/>
        <v>odsetki do 2041-10-31</v>
      </c>
      <c r="I240" s="56"/>
      <c r="J240" s="74">
        <v>51815</v>
      </c>
    </row>
    <row r="241" spans="1:218" s="47" customFormat="1" ht="30" customHeight="1" x14ac:dyDescent="0.2">
      <c r="A241" s="46"/>
      <c r="B241" s="62" t="s">
        <v>245</v>
      </c>
      <c r="C241" s="57">
        <v>51835</v>
      </c>
      <c r="D241" s="58"/>
      <c r="E241" s="58">
        <f t="shared" si="12"/>
        <v>0</v>
      </c>
      <c r="F241" s="57">
        <v>51835</v>
      </c>
      <c r="G241" s="64">
        <f t="shared" si="11"/>
        <v>0</v>
      </c>
      <c r="H241" s="55" t="str">
        <f t="shared" si="13"/>
        <v>odsetki do 2041-11-30</v>
      </c>
      <c r="I241" s="56"/>
      <c r="J241" s="74">
        <v>51845</v>
      </c>
    </row>
    <row r="242" spans="1:218" s="47" customFormat="1" ht="30" customHeight="1" x14ac:dyDescent="0.2">
      <c r="A242" s="46"/>
      <c r="B242" s="62" t="s">
        <v>246</v>
      </c>
      <c r="C242" s="57">
        <v>51866</v>
      </c>
      <c r="D242" s="58"/>
      <c r="E242" s="58">
        <f t="shared" si="12"/>
        <v>0</v>
      </c>
      <c r="F242" s="57">
        <v>51866</v>
      </c>
      <c r="G242" s="64">
        <f t="shared" si="11"/>
        <v>0</v>
      </c>
      <c r="H242" s="55" t="str">
        <f t="shared" si="13"/>
        <v>odsetki do 2041-12-31</v>
      </c>
      <c r="I242" s="56"/>
      <c r="J242" s="74">
        <v>51876</v>
      </c>
    </row>
    <row r="243" spans="1:218" s="47" customFormat="1" ht="30.75" customHeight="1" x14ac:dyDescent="0.2">
      <c r="A243" s="46"/>
      <c r="B243" s="88" t="s">
        <v>6</v>
      </c>
      <c r="C243" s="88"/>
      <c r="D243" s="65">
        <f>SUM(D26:D242)</f>
        <v>17700000</v>
      </c>
      <c r="E243" s="66"/>
      <c r="F243" s="66"/>
      <c r="G243" s="67">
        <f>SUM(G26:G242)</f>
        <v>0</v>
      </c>
      <c r="H243" s="68"/>
      <c r="I243" s="67">
        <f>SUM(I26:I242)</f>
        <v>0</v>
      </c>
      <c r="J243" s="69"/>
    </row>
    <row r="244" spans="1:218" s="5" customFormat="1" ht="13.5" thickBot="1" x14ac:dyDescent="0.25">
      <c r="A244" s="6"/>
      <c r="B244" s="6"/>
      <c r="C244" s="6"/>
      <c r="D244" s="6"/>
      <c r="E244" s="34"/>
      <c r="F244" s="35"/>
      <c r="G244" s="8"/>
      <c r="H244" s="8"/>
      <c r="I244" s="6"/>
      <c r="J244" s="6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  <c r="AC244" s="4"/>
      <c r="AD244" s="4"/>
      <c r="AE244" s="4"/>
      <c r="AF244" s="4"/>
      <c r="AG244" s="4"/>
      <c r="AH244" s="4"/>
      <c r="AI244" s="4"/>
      <c r="AJ244" s="4"/>
      <c r="AK244" s="4"/>
      <c r="AL244" s="4"/>
      <c r="AM244" s="4"/>
      <c r="AN244" s="4"/>
      <c r="AO244" s="4"/>
      <c r="AP244" s="4"/>
      <c r="AQ244" s="4"/>
      <c r="AR244" s="4"/>
      <c r="AS244" s="4"/>
      <c r="AT244" s="4"/>
      <c r="AU244" s="4"/>
      <c r="AV244" s="4"/>
      <c r="AW244" s="4"/>
      <c r="AX244" s="4"/>
      <c r="AY244" s="4"/>
      <c r="AZ244" s="4"/>
      <c r="BA244" s="4"/>
      <c r="BB244" s="4"/>
      <c r="BC244" s="4"/>
      <c r="BD244" s="4"/>
      <c r="BE244" s="4"/>
      <c r="BF244" s="4"/>
      <c r="BG244" s="4"/>
      <c r="BH244" s="4"/>
      <c r="BI244" s="4"/>
      <c r="BJ244" s="4"/>
      <c r="BK244" s="4"/>
      <c r="BL244" s="4"/>
      <c r="BM244" s="4"/>
      <c r="BN244" s="4"/>
      <c r="BO244" s="4"/>
      <c r="BP244" s="4"/>
      <c r="BQ244" s="4"/>
      <c r="BR244" s="4"/>
      <c r="BS244" s="4"/>
      <c r="BT244" s="4"/>
      <c r="BU244" s="4"/>
      <c r="BV244" s="4"/>
      <c r="BW244" s="4"/>
      <c r="BX244" s="4"/>
      <c r="BY244" s="4"/>
      <c r="BZ244" s="4"/>
      <c r="CA244" s="4"/>
      <c r="CB244" s="4"/>
      <c r="CC244" s="4"/>
      <c r="CD244" s="4"/>
      <c r="CE244" s="4"/>
      <c r="CF244" s="4"/>
      <c r="CG244" s="4"/>
      <c r="CH244" s="4"/>
      <c r="CI244" s="4"/>
      <c r="CJ244" s="4"/>
      <c r="CK244" s="4"/>
      <c r="CL244" s="4"/>
      <c r="CM244" s="4"/>
      <c r="CN244" s="4"/>
      <c r="CO244" s="4"/>
      <c r="CP244" s="4"/>
      <c r="CQ244" s="4"/>
      <c r="CR244" s="4"/>
      <c r="CS244" s="4"/>
      <c r="CT244" s="4"/>
      <c r="CU244" s="4"/>
      <c r="CV244" s="4"/>
      <c r="CW244" s="4"/>
      <c r="CX244" s="4"/>
      <c r="CY244" s="4"/>
      <c r="CZ244" s="4"/>
      <c r="DA244" s="4"/>
      <c r="DB244" s="4"/>
      <c r="DC244" s="4"/>
      <c r="DD244" s="4"/>
      <c r="DE244" s="4"/>
      <c r="DF244" s="4"/>
      <c r="DG244" s="4"/>
      <c r="DH244" s="4"/>
      <c r="DI244" s="4"/>
      <c r="DJ244" s="4"/>
      <c r="DK244" s="4"/>
      <c r="DL244" s="4"/>
      <c r="DM244" s="4"/>
      <c r="DN244" s="4"/>
      <c r="DO244" s="4"/>
      <c r="DP244" s="4"/>
      <c r="DQ244" s="4"/>
      <c r="DR244" s="4"/>
      <c r="DS244" s="4"/>
      <c r="DT244" s="4"/>
      <c r="DU244" s="4"/>
      <c r="DV244" s="4"/>
      <c r="DW244" s="4"/>
      <c r="DX244" s="4"/>
      <c r="DY244" s="4"/>
      <c r="DZ244" s="4"/>
      <c r="EA244" s="4"/>
      <c r="EB244" s="4"/>
      <c r="EC244" s="4"/>
      <c r="ED244" s="4"/>
      <c r="EE244" s="4"/>
      <c r="EF244" s="4"/>
      <c r="EG244" s="4"/>
      <c r="EH244" s="4"/>
      <c r="EI244" s="4"/>
      <c r="EJ244" s="4"/>
      <c r="EK244" s="4"/>
      <c r="EL244" s="4"/>
      <c r="EM244" s="4"/>
      <c r="EN244" s="4"/>
      <c r="EO244" s="4"/>
      <c r="EP244" s="4"/>
      <c r="EQ244" s="4"/>
      <c r="ER244" s="4"/>
      <c r="ES244" s="4"/>
      <c r="ET244" s="4"/>
      <c r="EU244" s="4"/>
      <c r="EV244" s="4"/>
      <c r="EW244" s="4"/>
      <c r="EX244" s="4"/>
      <c r="EY244" s="4"/>
      <c r="EZ244" s="4"/>
      <c r="FA244" s="4"/>
      <c r="FB244" s="4"/>
      <c r="FC244" s="4"/>
      <c r="FD244" s="4"/>
      <c r="FE244" s="4"/>
      <c r="FF244" s="4"/>
      <c r="FG244" s="4"/>
      <c r="FH244" s="4"/>
      <c r="FI244" s="4"/>
      <c r="FJ244" s="4"/>
      <c r="FK244" s="4"/>
      <c r="FL244" s="4"/>
      <c r="FM244" s="4"/>
      <c r="FN244" s="4"/>
      <c r="FO244" s="4"/>
      <c r="FP244" s="4"/>
      <c r="FQ244" s="4"/>
      <c r="FR244" s="4"/>
      <c r="FS244" s="4"/>
      <c r="FT244" s="4"/>
      <c r="FU244" s="4"/>
      <c r="FV244" s="4"/>
      <c r="FW244" s="4"/>
      <c r="FX244" s="4"/>
      <c r="FY244" s="4"/>
      <c r="FZ244" s="4"/>
      <c r="GA244" s="4"/>
      <c r="GB244" s="4"/>
      <c r="GC244" s="4"/>
      <c r="GD244" s="4"/>
      <c r="GE244" s="4"/>
      <c r="GF244" s="4"/>
      <c r="GG244" s="4"/>
      <c r="GH244" s="4"/>
      <c r="GI244" s="4"/>
      <c r="GJ244" s="4"/>
      <c r="GK244" s="4"/>
      <c r="GL244" s="4"/>
      <c r="GM244" s="4"/>
      <c r="GN244" s="4"/>
      <c r="GO244" s="4"/>
      <c r="GP244" s="4"/>
      <c r="GQ244" s="4"/>
      <c r="GR244" s="4"/>
      <c r="GS244" s="4"/>
      <c r="GT244" s="4"/>
      <c r="GU244" s="4"/>
      <c r="GV244" s="4"/>
      <c r="GW244" s="4"/>
      <c r="GX244" s="4"/>
      <c r="GY244" s="4"/>
      <c r="GZ244" s="4"/>
      <c r="HA244" s="4"/>
      <c r="HB244" s="4"/>
      <c r="HC244" s="4"/>
      <c r="HD244" s="4"/>
      <c r="HE244" s="4"/>
      <c r="HF244" s="4"/>
      <c r="HG244" s="4"/>
      <c r="HH244" s="4"/>
      <c r="HI244" s="4"/>
      <c r="HJ244" s="4"/>
    </row>
    <row r="245" spans="1:218" s="5" customFormat="1" ht="26.25" customHeight="1" thickBot="1" x14ac:dyDescent="0.25">
      <c r="A245" s="6"/>
      <c r="B245" s="85" t="s">
        <v>31</v>
      </c>
      <c r="C245" s="86"/>
      <c r="D245" s="86"/>
      <c r="E245" s="86"/>
      <c r="F245" s="87"/>
      <c r="G245" s="59">
        <f>I19+G243+I243</f>
        <v>0</v>
      </c>
      <c r="H245" s="6"/>
      <c r="I245" s="6"/>
      <c r="J245" s="6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  <c r="AC245" s="4"/>
      <c r="AD245" s="4"/>
      <c r="AE245" s="4"/>
      <c r="AF245" s="4"/>
      <c r="AG245" s="4"/>
      <c r="AH245" s="4"/>
      <c r="AI245" s="4"/>
      <c r="AJ245" s="4"/>
      <c r="AK245" s="4"/>
      <c r="AL245" s="4"/>
      <c r="AM245" s="4"/>
      <c r="AN245" s="4"/>
      <c r="AO245" s="4"/>
      <c r="AP245" s="4"/>
      <c r="AQ245" s="4"/>
      <c r="AR245" s="4"/>
      <c r="AS245" s="4"/>
      <c r="AT245" s="4"/>
      <c r="AU245" s="4"/>
      <c r="AV245" s="4"/>
      <c r="AW245" s="4"/>
      <c r="AX245" s="4"/>
      <c r="AY245" s="4"/>
      <c r="AZ245" s="4"/>
      <c r="BA245" s="4"/>
      <c r="BB245" s="4"/>
      <c r="BC245" s="4"/>
      <c r="BD245" s="4"/>
      <c r="BE245" s="4"/>
      <c r="BF245" s="4"/>
      <c r="BG245" s="4"/>
      <c r="BH245" s="4"/>
      <c r="BI245" s="4"/>
      <c r="BJ245" s="4"/>
      <c r="BK245" s="4"/>
      <c r="BL245" s="4"/>
      <c r="BM245" s="4"/>
      <c r="BN245" s="4"/>
      <c r="BO245" s="4"/>
      <c r="BP245" s="4"/>
      <c r="BQ245" s="4"/>
      <c r="BR245" s="4"/>
      <c r="BS245" s="4"/>
      <c r="BT245" s="4"/>
      <c r="BU245" s="4"/>
      <c r="BV245" s="4"/>
      <c r="BW245" s="4"/>
      <c r="BX245" s="4"/>
      <c r="BY245" s="4"/>
      <c r="BZ245" s="4"/>
      <c r="CA245" s="4"/>
      <c r="CB245" s="4"/>
      <c r="CC245" s="4"/>
      <c r="CD245" s="4"/>
      <c r="CE245" s="4"/>
      <c r="CF245" s="4"/>
      <c r="CG245" s="4"/>
      <c r="CH245" s="4"/>
      <c r="CI245" s="4"/>
      <c r="CJ245" s="4"/>
      <c r="CK245" s="4"/>
      <c r="CL245" s="4"/>
      <c r="CM245" s="4"/>
      <c r="CN245" s="4"/>
      <c r="CO245" s="4"/>
      <c r="CP245" s="4"/>
      <c r="CQ245" s="4"/>
      <c r="CR245" s="4"/>
      <c r="CS245" s="4"/>
      <c r="CT245" s="4"/>
      <c r="CU245" s="4"/>
      <c r="CV245" s="4"/>
      <c r="CW245" s="4"/>
      <c r="CX245" s="4"/>
      <c r="CY245" s="4"/>
      <c r="CZ245" s="4"/>
      <c r="DA245" s="4"/>
      <c r="DB245" s="4"/>
      <c r="DC245" s="4"/>
      <c r="DD245" s="4"/>
      <c r="DE245" s="4"/>
      <c r="DF245" s="4"/>
      <c r="DG245" s="4"/>
      <c r="DH245" s="4"/>
      <c r="DI245" s="4"/>
      <c r="DJ245" s="4"/>
      <c r="DK245" s="4"/>
      <c r="DL245" s="4"/>
      <c r="DM245" s="4"/>
      <c r="DN245" s="4"/>
      <c r="DO245" s="4"/>
      <c r="DP245" s="4"/>
      <c r="DQ245" s="4"/>
      <c r="DR245" s="4"/>
      <c r="DS245" s="4"/>
      <c r="DT245" s="4"/>
      <c r="DU245" s="4"/>
      <c r="DV245" s="4"/>
      <c r="DW245" s="4"/>
      <c r="DX245" s="4"/>
      <c r="DY245" s="4"/>
      <c r="DZ245" s="4"/>
      <c r="EA245" s="4"/>
      <c r="EB245" s="4"/>
      <c r="EC245" s="4"/>
      <c r="ED245" s="4"/>
      <c r="EE245" s="4"/>
      <c r="EF245" s="4"/>
      <c r="EG245" s="4"/>
      <c r="EH245" s="4"/>
      <c r="EI245" s="4"/>
      <c r="EJ245" s="4"/>
      <c r="EK245" s="4"/>
      <c r="EL245" s="4"/>
      <c r="EM245" s="4"/>
      <c r="EN245" s="4"/>
      <c r="EO245" s="4"/>
      <c r="EP245" s="4"/>
      <c r="EQ245" s="4"/>
      <c r="ER245" s="4"/>
      <c r="ES245" s="4"/>
      <c r="ET245" s="4"/>
      <c r="EU245" s="4"/>
      <c r="EV245" s="4"/>
      <c r="EW245" s="4"/>
      <c r="EX245" s="4"/>
      <c r="EY245" s="4"/>
      <c r="EZ245" s="4"/>
      <c r="FA245" s="4"/>
      <c r="FB245" s="4"/>
      <c r="FC245" s="4"/>
      <c r="FD245" s="4"/>
      <c r="FE245" s="4"/>
      <c r="FF245" s="4"/>
      <c r="FG245" s="4"/>
      <c r="FH245" s="4"/>
      <c r="FI245" s="4"/>
      <c r="FJ245" s="4"/>
      <c r="FK245" s="4"/>
      <c r="FL245" s="4"/>
      <c r="FM245" s="4"/>
      <c r="FN245" s="4"/>
      <c r="FO245" s="4"/>
      <c r="FP245" s="4"/>
      <c r="FQ245" s="4"/>
      <c r="FR245" s="4"/>
      <c r="FS245" s="4"/>
      <c r="FT245" s="4"/>
      <c r="FU245" s="4"/>
      <c r="FV245" s="4"/>
      <c r="FW245" s="4"/>
      <c r="FX245" s="4"/>
      <c r="FY245" s="4"/>
      <c r="FZ245" s="4"/>
      <c r="GA245" s="4"/>
      <c r="GB245" s="4"/>
      <c r="GC245" s="4"/>
      <c r="GD245" s="4"/>
      <c r="GE245" s="4"/>
      <c r="GF245" s="4"/>
      <c r="GG245" s="4"/>
      <c r="GH245" s="4"/>
      <c r="GI245" s="4"/>
      <c r="GJ245" s="4"/>
      <c r="GK245" s="4"/>
      <c r="GL245" s="4"/>
      <c r="GM245" s="4"/>
      <c r="GN245" s="4"/>
      <c r="GO245" s="4"/>
      <c r="GP245" s="4"/>
      <c r="GQ245" s="4"/>
      <c r="GR245" s="4"/>
      <c r="GS245" s="4"/>
      <c r="GT245" s="4"/>
      <c r="GU245" s="4"/>
      <c r="GV245" s="4"/>
      <c r="GW245" s="4"/>
      <c r="GX245" s="4"/>
      <c r="GY245" s="4"/>
      <c r="GZ245" s="4"/>
      <c r="HA245" s="4"/>
      <c r="HB245" s="4"/>
      <c r="HC245" s="4"/>
      <c r="HD245" s="4"/>
      <c r="HE245" s="4"/>
      <c r="HF245" s="4"/>
      <c r="HG245" s="4"/>
      <c r="HH245" s="4"/>
      <c r="HI245" s="4"/>
      <c r="HJ245" s="4"/>
    </row>
    <row r="246" spans="1:218" s="5" customFormat="1" x14ac:dyDescent="0.2">
      <c r="A246" s="6"/>
      <c r="B246" s="6"/>
      <c r="C246" s="7"/>
      <c r="D246" s="6"/>
      <c r="E246" s="6"/>
      <c r="F246" s="13"/>
      <c r="G246" s="8"/>
      <c r="H246" s="8"/>
      <c r="I246" s="6"/>
      <c r="J246" s="6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  <c r="AC246" s="4"/>
      <c r="AD246" s="4"/>
      <c r="AE246" s="4"/>
      <c r="AF246" s="4"/>
      <c r="AG246" s="4"/>
      <c r="AH246" s="4"/>
      <c r="AI246" s="4"/>
      <c r="AJ246" s="4"/>
      <c r="AK246" s="4"/>
      <c r="AL246" s="4"/>
      <c r="AM246" s="4"/>
      <c r="AN246" s="4"/>
      <c r="AO246" s="4"/>
      <c r="AP246" s="4"/>
      <c r="AQ246" s="4"/>
      <c r="AR246" s="4"/>
      <c r="AS246" s="4"/>
      <c r="AT246" s="4"/>
      <c r="AU246" s="4"/>
      <c r="AV246" s="4"/>
      <c r="AW246" s="4"/>
      <c r="AX246" s="4"/>
      <c r="AY246" s="4"/>
      <c r="AZ246" s="4"/>
      <c r="BA246" s="4"/>
      <c r="BB246" s="4"/>
      <c r="BC246" s="4"/>
      <c r="BD246" s="4"/>
      <c r="BE246" s="4"/>
      <c r="BF246" s="4"/>
      <c r="BG246" s="4"/>
      <c r="BH246" s="4"/>
      <c r="BI246" s="4"/>
      <c r="BJ246" s="4"/>
      <c r="BK246" s="4"/>
      <c r="BL246" s="4"/>
      <c r="BM246" s="4"/>
      <c r="BN246" s="4"/>
      <c r="BO246" s="4"/>
      <c r="BP246" s="4"/>
      <c r="BQ246" s="4"/>
      <c r="BR246" s="4"/>
      <c r="BS246" s="4"/>
      <c r="BT246" s="4"/>
      <c r="BU246" s="4"/>
      <c r="BV246" s="4"/>
      <c r="BW246" s="4"/>
      <c r="BX246" s="4"/>
      <c r="BY246" s="4"/>
      <c r="BZ246" s="4"/>
      <c r="CA246" s="4"/>
      <c r="CB246" s="4"/>
      <c r="CC246" s="4"/>
      <c r="CD246" s="4"/>
      <c r="CE246" s="4"/>
      <c r="CF246" s="4"/>
      <c r="CG246" s="4"/>
      <c r="CH246" s="4"/>
      <c r="CI246" s="4"/>
      <c r="CJ246" s="4"/>
      <c r="CK246" s="4"/>
      <c r="CL246" s="4"/>
      <c r="CM246" s="4"/>
      <c r="CN246" s="4"/>
      <c r="CO246" s="4"/>
      <c r="CP246" s="4"/>
      <c r="CQ246" s="4"/>
      <c r="CR246" s="4"/>
      <c r="CS246" s="4"/>
      <c r="CT246" s="4"/>
      <c r="CU246" s="4"/>
      <c r="CV246" s="4"/>
      <c r="CW246" s="4"/>
      <c r="CX246" s="4"/>
      <c r="CY246" s="4"/>
      <c r="CZ246" s="4"/>
      <c r="DA246" s="4"/>
      <c r="DB246" s="4"/>
      <c r="DC246" s="4"/>
      <c r="DD246" s="4"/>
      <c r="DE246" s="4"/>
      <c r="DF246" s="4"/>
      <c r="DG246" s="4"/>
      <c r="DH246" s="4"/>
      <c r="DI246" s="4"/>
      <c r="DJ246" s="4"/>
      <c r="DK246" s="4"/>
      <c r="DL246" s="4"/>
      <c r="DM246" s="4"/>
      <c r="DN246" s="4"/>
      <c r="DO246" s="4"/>
      <c r="DP246" s="4"/>
      <c r="DQ246" s="4"/>
      <c r="DR246" s="4"/>
      <c r="DS246" s="4"/>
      <c r="DT246" s="4"/>
      <c r="DU246" s="4"/>
      <c r="DV246" s="4"/>
      <c r="DW246" s="4"/>
      <c r="DX246" s="4"/>
      <c r="DY246" s="4"/>
      <c r="DZ246" s="4"/>
      <c r="EA246" s="4"/>
      <c r="EB246" s="4"/>
      <c r="EC246" s="4"/>
      <c r="ED246" s="4"/>
      <c r="EE246" s="4"/>
      <c r="EF246" s="4"/>
      <c r="EG246" s="4"/>
      <c r="EH246" s="4"/>
      <c r="EI246" s="4"/>
      <c r="EJ246" s="4"/>
      <c r="EK246" s="4"/>
      <c r="EL246" s="4"/>
      <c r="EM246" s="4"/>
      <c r="EN246" s="4"/>
      <c r="EO246" s="4"/>
      <c r="EP246" s="4"/>
      <c r="EQ246" s="4"/>
      <c r="ER246" s="4"/>
      <c r="ES246" s="4"/>
      <c r="ET246" s="4"/>
      <c r="EU246" s="4"/>
      <c r="EV246" s="4"/>
      <c r="EW246" s="4"/>
      <c r="EX246" s="4"/>
      <c r="EY246" s="4"/>
      <c r="EZ246" s="4"/>
      <c r="FA246" s="4"/>
      <c r="FB246" s="4"/>
      <c r="FC246" s="4"/>
      <c r="FD246" s="4"/>
      <c r="FE246" s="4"/>
      <c r="FF246" s="4"/>
      <c r="FG246" s="4"/>
      <c r="FH246" s="4"/>
      <c r="FI246" s="4"/>
      <c r="FJ246" s="4"/>
      <c r="FK246" s="4"/>
      <c r="FL246" s="4"/>
      <c r="FM246" s="4"/>
      <c r="FN246" s="4"/>
      <c r="FO246" s="4"/>
      <c r="FP246" s="4"/>
      <c r="FQ246" s="4"/>
      <c r="FR246" s="4"/>
      <c r="FS246" s="4"/>
      <c r="FT246" s="4"/>
      <c r="FU246" s="4"/>
      <c r="FV246" s="4"/>
      <c r="FW246" s="4"/>
      <c r="FX246" s="4"/>
      <c r="FY246" s="4"/>
      <c r="FZ246" s="4"/>
      <c r="GA246" s="4"/>
      <c r="GB246" s="4"/>
      <c r="GC246" s="4"/>
      <c r="GD246" s="4"/>
      <c r="GE246" s="4"/>
      <c r="GF246" s="4"/>
      <c r="GG246" s="4"/>
      <c r="GH246" s="4"/>
      <c r="GI246" s="4"/>
      <c r="GJ246" s="4"/>
      <c r="GK246" s="4"/>
      <c r="GL246" s="4"/>
      <c r="GM246" s="4"/>
      <c r="GN246" s="4"/>
      <c r="GO246" s="4"/>
      <c r="GP246" s="4"/>
      <c r="GQ246" s="4"/>
      <c r="GR246" s="4"/>
      <c r="GS246" s="4"/>
      <c r="GT246" s="4"/>
      <c r="GU246" s="4"/>
      <c r="GV246" s="4"/>
      <c r="GW246" s="4"/>
      <c r="GX246" s="4"/>
      <c r="GY246" s="4"/>
      <c r="GZ246" s="4"/>
      <c r="HA246" s="4"/>
      <c r="HB246" s="4"/>
      <c r="HC246" s="4"/>
      <c r="HD246" s="4"/>
      <c r="HE246" s="4"/>
      <c r="HF246" s="4"/>
      <c r="HG246" s="4"/>
      <c r="HH246" s="4"/>
      <c r="HI246" s="4"/>
      <c r="HJ246" s="4"/>
    </row>
    <row r="247" spans="1:218" s="5" customFormat="1" x14ac:dyDescent="0.2">
      <c r="A247" s="6"/>
      <c r="B247" s="6"/>
      <c r="C247" s="12" t="s">
        <v>7</v>
      </c>
      <c r="D247" s="6"/>
      <c r="E247" s="6"/>
      <c r="F247" s="36"/>
      <c r="G247" s="8"/>
      <c r="H247" s="8"/>
      <c r="I247" s="6"/>
      <c r="J247" s="6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  <c r="AC247" s="4"/>
      <c r="AD247" s="4"/>
      <c r="AE247" s="4"/>
      <c r="AF247" s="4"/>
      <c r="AG247" s="4"/>
      <c r="AH247" s="4"/>
      <c r="AI247" s="4"/>
      <c r="AJ247" s="4"/>
      <c r="AK247" s="4"/>
      <c r="AL247" s="4"/>
      <c r="AM247" s="4"/>
      <c r="AN247" s="4"/>
      <c r="AO247" s="4"/>
      <c r="AP247" s="4"/>
      <c r="AQ247" s="4"/>
      <c r="AR247" s="4"/>
      <c r="AS247" s="4"/>
      <c r="AT247" s="4"/>
      <c r="AU247" s="4"/>
      <c r="AV247" s="4"/>
      <c r="AW247" s="4"/>
      <c r="AX247" s="4"/>
      <c r="AY247" s="4"/>
      <c r="AZ247" s="4"/>
      <c r="BA247" s="4"/>
      <c r="BB247" s="4"/>
      <c r="BC247" s="4"/>
      <c r="BD247" s="4"/>
      <c r="BE247" s="4"/>
      <c r="BF247" s="4"/>
      <c r="BG247" s="4"/>
      <c r="BH247" s="4"/>
      <c r="BI247" s="4"/>
      <c r="BJ247" s="4"/>
      <c r="BK247" s="4"/>
      <c r="BL247" s="4"/>
      <c r="BM247" s="4"/>
      <c r="BN247" s="4"/>
      <c r="BO247" s="4"/>
      <c r="BP247" s="4"/>
      <c r="BQ247" s="4"/>
      <c r="BR247" s="4"/>
      <c r="BS247" s="4"/>
      <c r="BT247" s="4"/>
      <c r="BU247" s="4"/>
      <c r="BV247" s="4"/>
      <c r="BW247" s="4"/>
      <c r="BX247" s="4"/>
      <c r="BY247" s="4"/>
      <c r="BZ247" s="4"/>
      <c r="CA247" s="4"/>
      <c r="CB247" s="4"/>
      <c r="CC247" s="4"/>
      <c r="CD247" s="4"/>
      <c r="CE247" s="4"/>
      <c r="CF247" s="4"/>
      <c r="CG247" s="4"/>
      <c r="CH247" s="4"/>
      <c r="CI247" s="4"/>
      <c r="CJ247" s="4"/>
      <c r="CK247" s="4"/>
      <c r="CL247" s="4"/>
      <c r="CM247" s="4"/>
      <c r="CN247" s="4"/>
      <c r="CO247" s="4"/>
      <c r="CP247" s="4"/>
      <c r="CQ247" s="4"/>
      <c r="CR247" s="4"/>
      <c r="CS247" s="4"/>
      <c r="CT247" s="4"/>
      <c r="CU247" s="4"/>
      <c r="CV247" s="4"/>
      <c r="CW247" s="4"/>
      <c r="CX247" s="4"/>
      <c r="CY247" s="4"/>
      <c r="CZ247" s="4"/>
      <c r="DA247" s="4"/>
      <c r="DB247" s="4"/>
      <c r="DC247" s="4"/>
      <c r="DD247" s="4"/>
      <c r="DE247" s="4"/>
      <c r="DF247" s="4"/>
      <c r="DG247" s="4"/>
      <c r="DH247" s="4"/>
      <c r="DI247" s="4"/>
      <c r="DJ247" s="4"/>
      <c r="DK247" s="4"/>
      <c r="DL247" s="4"/>
      <c r="DM247" s="4"/>
      <c r="DN247" s="4"/>
      <c r="DO247" s="4"/>
      <c r="DP247" s="4"/>
      <c r="DQ247" s="4"/>
      <c r="DR247" s="4"/>
      <c r="DS247" s="4"/>
      <c r="DT247" s="4"/>
      <c r="DU247" s="4"/>
      <c r="DV247" s="4"/>
      <c r="DW247" s="4"/>
      <c r="DX247" s="4"/>
      <c r="DY247" s="4"/>
      <c r="DZ247" s="4"/>
      <c r="EA247" s="4"/>
      <c r="EB247" s="4"/>
      <c r="EC247" s="4"/>
      <c r="ED247" s="4"/>
      <c r="EE247" s="4"/>
      <c r="EF247" s="4"/>
      <c r="EG247" s="4"/>
      <c r="EH247" s="4"/>
      <c r="EI247" s="4"/>
      <c r="EJ247" s="4"/>
      <c r="EK247" s="4"/>
      <c r="EL247" s="4"/>
      <c r="EM247" s="4"/>
      <c r="EN247" s="4"/>
      <c r="EO247" s="4"/>
      <c r="EP247" s="4"/>
      <c r="EQ247" s="4"/>
      <c r="ER247" s="4"/>
      <c r="ES247" s="4"/>
      <c r="ET247" s="4"/>
      <c r="EU247" s="4"/>
      <c r="EV247" s="4"/>
      <c r="EW247" s="4"/>
      <c r="EX247" s="4"/>
      <c r="EY247" s="4"/>
      <c r="EZ247" s="4"/>
      <c r="FA247" s="4"/>
      <c r="FB247" s="4"/>
      <c r="FC247" s="4"/>
      <c r="FD247" s="4"/>
      <c r="FE247" s="4"/>
      <c r="FF247" s="4"/>
      <c r="FG247" s="4"/>
      <c r="FH247" s="4"/>
      <c r="FI247" s="4"/>
      <c r="FJ247" s="4"/>
      <c r="FK247" s="4"/>
      <c r="FL247" s="4"/>
      <c r="FM247" s="4"/>
      <c r="FN247" s="4"/>
      <c r="FO247" s="4"/>
      <c r="FP247" s="4"/>
      <c r="FQ247" s="4"/>
      <c r="FR247" s="4"/>
      <c r="FS247" s="4"/>
      <c r="FT247" s="4"/>
      <c r="FU247" s="4"/>
      <c r="FV247" s="4"/>
      <c r="FW247" s="4"/>
      <c r="FX247" s="4"/>
      <c r="FY247" s="4"/>
      <c r="FZ247" s="4"/>
      <c r="GA247" s="4"/>
      <c r="GB247" s="4"/>
      <c r="GC247" s="4"/>
      <c r="GD247" s="4"/>
      <c r="GE247" s="4"/>
      <c r="GF247" s="4"/>
      <c r="GG247" s="4"/>
      <c r="GH247" s="4"/>
      <c r="GI247" s="4"/>
      <c r="GJ247" s="4"/>
      <c r="GK247" s="4"/>
      <c r="GL247" s="4"/>
      <c r="GM247" s="4"/>
      <c r="GN247" s="4"/>
      <c r="GO247" s="4"/>
      <c r="GP247" s="4"/>
      <c r="GQ247" s="4"/>
      <c r="GR247" s="4"/>
      <c r="GS247" s="4"/>
      <c r="GT247" s="4"/>
      <c r="GU247" s="4"/>
      <c r="GV247" s="4"/>
      <c r="GW247" s="4"/>
      <c r="GX247" s="4"/>
      <c r="GY247" s="4"/>
      <c r="GZ247" s="4"/>
      <c r="HA247" s="4"/>
      <c r="HB247" s="4"/>
      <c r="HC247" s="4"/>
      <c r="HD247" s="4"/>
      <c r="HE247" s="4"/>
      <c r="HF247" s="4"/>
      <c r="HG247" s="4"/>
      <c r="HH247" s="4"/>
      <c r="HI247" s="4"/>
      <c r="HJ247" s="4"/>
    </row>
    <row r="248" spans="1:218" s="5" customFormat="1" x14ac:dyDescent="0.2">
      <c r="A248" s="6"/>
      <c r="B248" s="6"/>
      <c r="C248" s="12" t="s">
        <v>8</v>
      </c>
      <c r="D248" s="6"/>
      <c r="E248" s="6"/>
      <c r="F248" s="36"/>
      <c r="G248" s="8"/>
      <c r="H248" s="8"/>
      <c r="I248" s="6"/>
      <c r="J248" s="6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  <c r="AC248" s="4"/>
      <c r="AD248" s="4"/>
      <c r="AE248" s="4"/>
      <c r="AF248" s="4"/>
      <c r="AG248" s="4"/>
      <c r="AH248" s="4"/>
      <c r="AI248" s="4"/>
      <c r="AJ248" s="4"/>
      <c r="AK248" s="4"/>
      <c r="AL248" s="4"/>
      <c r="AM248" s="4"/>
      <c r="AN248" s="4"/>
      <c r="AO248" s="4"/>
      <c r="AP248" s="4"/>
      <c r="AQ248" s="4"/>
      <c r="AR248" s="4"/>
      <c r="AS248" s="4"/>
      <c r="AT248" s="4"/>
      <c r="AU248" s="4"/>
      <c r="AV248" s="4"/>
      <c r="AW248" s="4"/>
      <c r="AX248" s="4"/>
      <c r="AY248" s="4"/>
      <c r="AZ248" s="4"/>
      <c r="BA248" s="4"/>
      <c r="BB248" s="4"/>
      <c r="BC248" s="4"/>
      <c r="BD248" s="4"/>
      <c r="BE248" s="4"/>
      <c r="BF248" s="4"/>
      <c r="BG248" s="4"/>
      <c r="BH248" s="4"/>
      <c r="BI248" s="4"/>
      <c r="BJ248" s="4"/>
      <c r="BK248" s="4"/>
      <c r="BL248" s="4"/>
      <c r="BM248" s="4"/>
      <c r="BN248" s="4"/>
      <c r="BO248" s="4"/>
      <c r="BP248" s="4"/>
      <c r="BQ248" s="4"/>
      <c r="BR248" s="4"/>
      <c r="BS248" s="4"/>
      <c r="BT248" s="4"/>
      <c r="BU248" s="4"/>
      <c r="BV248" s="4"/>
      <c r="BW248" s="4"/>
      <c r="BX248" s="4"/>
      <c r="BY248" s="4"/>
      <c r="BZ248" s="4"/>
      <c r="CA248" s="4"/>
      <c r="CB248" s="4"/>
      <c r="CC248" s="4"/>
      <c r="CD248" s="4"/>
      <c r="CE248" s="4"/>
      <c r="CF248" s="4"/>
      <c r="CG248" s="4"/>
      <c r="CH248" s="4"/>
      <c r="CI248" s="4"/>
      <c r="CJ248" s="4"/>
      <c r="CK248" s="4"/>
      <c r="CL248" s="4"/>
      <c r="CM248" s="4"/>
      <c r="CN248" s="4"/>
      <c r="CO248" s="4"/>
      <c r="CP248" s="4"/>
      <c r="CQ248" s="4"/>
      <c r="CR248" s="4"/>
      <c r="CS248" s="4"/>
      <c r="CT248" s="4"/>
      <c r="CU248" s="4"/>
      <c r="CV248" s="4"/>
      <c r="CW248" s="4"/>
      <c r="CX248" s="4"/>
      <c r="CY248" s="4"/>
      <c r="CZ248" s="4"/>
      <c r="DA248" s="4"/>
      <c r="DB248" s="4"/>
      <c r="DC248" s="4"/>
      <c r="DD248" s="4"/>
      <c r="DE248" s="4"/>
      <c r="DF248" s="4"/>
      <c r="DG248" s="4"/>
      <c r="DH248" s="4"/>
      <c r="DI248" s="4"/>
      <c r="DJ248" s="4"/>
      <c r="DK248" s="4"/>
      <c r="DL248" s="4"/>
      <c r="DM248" s="4"/>
      <c r="DN248" s="4"/>
      <c r="DO248" s="4"/>
      <c r="DP248" s="4"/>
      <c r="DQ248" s="4"/>
      <c r="DR248" s="4"/>
      <c r="DS248" s="4"/>
      <c r="DT248" s="4"/>
      <c r="DU248" s="4"/>
      <c r="DV248" s="4"/>
      <c r="DW248" s="4"/>
      <c r="DX248" s="4"/>
      <c r="DY248" s="4"/>
      <c r="DZ248" s="4"/>
      <c r="EA248" s="4"/>
      <c r="EB248" s="4"/>
      <c r="EC248" s="4"/>
      <c r="ED248" s="4"/>
      <c r="EE248" s="4"/>
      <c r="EF248" s="4"/>
      <c r="EG248" s="4"/>
      <c r="EH248" s="4"/>
      <c r="EI248" s="4"/>
      <c r="EJ248" s="4"/>
      <c r="EK248" s="4"/>
      <c r="EL248" s="4"/>
      <c r="EM248" s="4"/>
      <c r="EN248" s="4"/>
      <c r="EO248" s="4"/>
      <c r="EP248" s="4"/>
      <c r="EQ248" s="4"/>
      <c r="ER248" s="4"/>
      <c r="ES248" s="4"/>
      <c r="ET248" s="4"/>
      <c r="EU248" s="4"/>
      <c r="EV248" s="4"/>
      <c r="EW248" s="4"/>
      <c r="EX248" s="4"/>
      <c r="EY248" s="4"/>
      <c r="EZ248" s="4"/>
      <c r="FA248" s="4"/>
      <c r="FB248" s="4"/>
      <c r="FC248" s="4"/>
      <c r="FD248" s="4"/>
      <c r="FE248" s="4"/>
      <c r="FF248" s="4"/>
      <c r="FG248" s="4"/>
      <c r="FH248" s="4"/>
      <c r="FI248" s="4"/>
      <c r="FJ248" s="4"/>
      <c r="FK248" s="4"/>
      <c r="FL248" s="4"/>
      <c r="FM248" s="4"/>
      <c r="FN248" s="4"/>
      <c r="FO248" s="4"/>
      <c r="FP248" s="4"/>
      <c r="FQ248" s="4"/>
      <c r="FR248" s="4"/>
      <c r="FS248" s="4"/>
      <c r="FT248" s="4"/>
      <c r="FU248" s="4"/>
      <c r="FV248" s="4"/>
      <c r="FW248" s="4"/>
      <c r="FX248" s="4"/>
      <c r="FY248" s="4"/>
      <c r="FZ248" s="4"/>
      <c r="GA248" s="4"/>
      <c r="GB248" s="4"/>
      <c r="GC248" s="4"/>
      <c r="GD248" s="4"/>
      <c r="GE248" s="4"/>
      <c r="GF248" s="4"/>
      <c r="GG248" s="4"/>
      <c r="GH248" s="4"/>
      <c r="GI248" s="4"/>
      <c r="GJ248" s="4"/>
      <c r="GK248" s="4"/>
      <c r="GL248" s="4"/>
      <c r="GM248" s="4"/>
      <c r="GN248" s="4"/>
      <c r="GO248" s="4"/>
      <c r="GP248" s="4"/>
      <c r="GQ248" s="4"/>
      <c r="GR248" s="4"/>
      <c r="GS248" s="4"/>
      <c r="GT248" s="4"/>
      <c r="GU248" s="4"/>
      <c r="GV248" s="4"/>
      <c r="GW248" s="4"/>
      <c r="GX248" s="4"/>
      <c r="GY248" s="4"/>
      <c r="GZ248" s="4"/>
      <c r="HA248" s="4"/>
      <c r="HB248" s="4"/>
      <c r="HC248" s="4"/>
      <c r="HD248" s="4"/>
      <c r="HE248" s="4"/>
      <c r="HF248" s="4"/>
      <c r="HG248" s="4"/>
      <c r="HH248" s="4"/>
      <c r="HI248" s="4"/>
      <c r="HJ248" s="4"/>
    </row>
    <row r="249" spans="1:218" s="5" customFormat="1" x14ac:dyDescent="0.2">
      <c r="A249" s="6"/>
      <c r="B249" s="6"/>
      <c r="C249" s="12"/>
      <c r="D249" s="6"/>
      <c r="E249" s="6"/>
      <c r="F249" s="36"/>
      <c r="G249" s="8"/>
      <c r="H249" s="8"/>
      <c r="I249" s="6"/>
      <c r="J249" s="6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  <c r="AD249" s="4"/>
      <c r="AE249" s="4"/>
      <c r="AF249" s="4"/>
      <c r="AG249" s="4"/>
      <c r="AH249" s="4"/>
      <c r="AI249" s="4"/>
      <c r="AJ249" s="4"/>
      <c r="AK249" s="4"/>
      <c r="AL249" s="4"/>
      <c r="AM249" s="4"/>
      <c r="AN249" s="4"/>
      <c r="AO249" s="4"/>
      <c r="AP249" s="4"/>
      <c r="AQ249" s="4"/>
      <c r="AR249" s="4"/>
      <c r="AS249" s="4"/>
      <c r="AT249" s="4"/>
      <c r="AU249" s="4"/>
      <c r="AV249" s="4"/>
      <c r="AW249" s="4"/>
      <c r="AX249" s="4"/>
      <c r="AY249" s="4"/>
      <c r="AZ249" s="4"/>
      <c r="BA249" s="4"/>
      <c r="BB249" s="4"/>
      <c r="BC249" s="4"/>
      <c r="BD249" s="4"/>
      <c r="BE249" s="4"/>
      <c r="BF249" s="4"/>
      <c r="BG249" s="4"/>
      <c r="BH249" s="4"/>
      <c r="BI249" s="4"/>
      <c r="BJ249" s="4"/>
      <c r="BK249" s="4"/>
      <c r="BL249" s="4"/>
      <c r="BM249" s="4"/>
      <c r="BN249" s="4"/>
      <c r="BO249" s="4"/>
      <c r="BP249" s="4"/>
      <c r="BQ249" s="4"/>
      <c r="BR249" s="4"/>
      <c r="BS249" s="4"/>
      <c r="BT249" s="4"/>
      <c r="BU249" s="4"/>
      <c r="BV249" s="4"/>
      <c r="BW249" s="4"/>
      <c r="BX249" s="4"/>
      <c r="BY249" s="4"/>
      <c r="BZ249" s="4"/>
      <c r="CA249" s="4"/>
      <c r="CB249" s="4"/>
      <c r="CC249" s="4"/>
      <c r="CD249" s="4"/>
      <c r="CE249" s="4"/>
      <c r="CF249" s="4"/>
      <c r="CG249" s="4"/>
      <c r="CH249" s="4"/>
      <c r="CI249" s="4"/>
      <c r="CJ249" s="4"/>
      <c r="CK249" s="4"/>
      <c r="CL249" s="4"/>
      <c r="CM249" s="4"/>
      <c r="CN249" s="4"/>
      <c r="CO249" s="4"/>
      <c r="CP249" s="4"/>
      <c r="CQ249" s="4"/>
      <c r="CR249" s="4"/>
      <c r="CS249" s="4"/>
      <c r="CT249" s="4"/>
      <c r="CU249" s="4"/>
      <c r="CV249" s="4"/>
      <c r="CW249" s="4"/>
      <c r="CX249" s="4"/>
      <c r="CY249" s="4"/>
      <c r="CZ249" s="4"/>
      <c r="DA249" s="4"/>
      <c r="DB249" s="4"/>
      <c r="DC249" s="4"/>
      <c r="DD249" s="4"/>
      <c r="DE249" s="4"/>
      <c r="DF249" s="4"/>
      <c r="DG249" s="4"/>
      <c r="DH249" s="4"/>
      <c r="DI249" s="4"/>
      <c r="DJ249" s="4"/>
      <c r="DK249" s="4"/>
      <c r="DL249" s="4"/>
      <c r="DM249" s="4"/>
      <c r="DN249" s="4"/>
      <c r="DO249" s="4"/>
      <c r="DP249" s="4"/>
      <c r="DQ249" s="4"/>
      <c r="DR249" s="4"/>
      <c r="DS249" s="4"/>
      <c r="DT249" s="4"/>
      <c r="DU249" s="4"/>
      <c r="DV249" s="4"/>
      <c r="DW249" s="4"/>
      <c r="DX249" s="4"/>
      <c r="DY249" s="4"/>
      <c r="DZ249" s="4"/>
      <c r="EA249" s="4"/>
      <c r="EB249" s="4"/>
      <c r="EC249" s="4"/>
      <c r="ED249" s="4"/>
      <c r="EE249" s="4"/>
      <c r="EF249" s="4"/>
      <c r="EG249" s="4"/>
      <c r="EH249" s="4"/>
      <c r="EI249" s="4"/>
      <c r="EJ249" s="4"/>
      <c r="EK249" s="4"/>
      <c r="EL249" s="4"/>
      <c r="EM249" s="4"/>
      <c r="EN249" s="4"/>
      <c r="EO249" s="4"/>
      <c r="EP249" s="4"/>
      <c r="EQ249" s="4"/>
      <c r="ER249" s="4"/>
      <c r="ES249" s="4"/>
      <c r="ET249" s="4"/>
      <c r="EU249" s="4"/>
      <c r="EV249" s="4"/>
      <c r="EW249" s="4"/>
      <c r="EX249" s="4"/>
      <c r="EY249" s="4"/>
      <c r="EZ249" s="4"/>
      <c r="FA249" s="4"/>
      <c r="FB249" s="4"/>
      <c r="FC249" s="4"/>
      <c r="FD249" s="4"/>
      <c r="FE249" s="4"/>
      <c r="FF249" s="4"/>
      <c r="FG249" s="4"/>
      <c r="FH249" s="4"/>
      <c r="FI249" s="4"/>
      <c r="FJ249" s="4"/>
      <c r="FK249" s="4"/>
      <c r="FL249" s="4"/>
      <c r="FM249" s="4"/>
      <c r="FN249" s="4"/>
      <c r="FO249" s="4"/>
      <c r="FP249" s="4"/>
      <c r="FQ249" s="4"/>
      <c r="FR249" s="4"/>
      <c r="FS249" s="4"/>
      <c r="FT249" s="4"/>
      <c r="FU249" s="4"/>
      <c r="FV249" s="4"/>
      <c r="FW249" s="4"/>
      <c r="FX249" s="4"/>
      <c r="FY249" s="4"/>
      <c r="FZ249" s="4"/>
      <c r="GA249" s="4"/>
      <c r="GB249" s="4"/>
      <c r="GC249" s="4"/>
      <c r="GD249" s="4"/>
      <c r="GE249" s="4"/>
      <c r="GF249" s="4"/>
      <c r="GG249" s="4"/>
      <c r="GH249" s="4"/>
      <c r="GI249" s="4"/>
      <c r="GJ249" s="4"/>
      <c r="GK249" s="4"/>
      <c r="GL249" s="4"/>
      <c r="GM249" s="4"/>
      <c r="GN249" s="4"/>
      <c r="GO249" s="4"/>
      <c r="GP249" s="4"/>
      <c r="GQ249" s="4"/>
      <c r="GR249" s="4"/>
      <c r="GS249" s="4"/>
      <c r="GT249" s="4"/>
      <c r="GU249" s="4"/>
      <c r="GV249" s="4"/>
      <c r="GW249" s="4"/>
      <c r="GX249" s="4"/>
      <c r="GY249" s="4"/>
      <c r="GZ249" s="4"/>
      <c r="HA249" s="4"/>
      <c r="HB249" s="4"/>
      <c r="HC249" s="4"/>
      <c r="HD249" s="4"/>
      <c r="HE249" s="4"/>
      <c r="HF249" s="4"/>
      <c r="HG249" s="4"/>
      <c r="HH249" s="4"/>
      <c r="HI249" s="4"/>
      <c r="HJ249" s="4"/>
    </row>
  </sheetData>
  <mergeCells count="22">
    <mergeCell ref="F23:F24"/>
    <mergeCell ref="B245:F245"/>
    <mergeCell ref="B243:C243"/>
    <mergeCell ref="G23:H23"/>
    <mergeCell ref="J23:J24"/>
    <mergeCell ref="F7:H7"/>
    <mergeCell ref="F8:H8"/>
    <mergeCell ref="F9:H9"/>
    <mergeCell ref="B11:E11"/>
    <mergeCell ref="B13:E13"/>
    <mergeCell ref="B15:E15"/>
    <mergeCell ref="B17:E17"/>
    <mergeCell ref="B19:E19"/>
    <mergeCell ref="B23:B24"/>
    <mergeCell ref="C23:C24"/>
    <mergeCell ref="D23:D24"/>
    <mergeCell ref="E23:E24"/>
    <mergeCell ref="A2:E2"/>
    <mergeCell ref="A3:E3"/>
    <mergeCell ref="H2:J2"/>
    <mergeCell ref="H3:J3"/>
    <mergeCell ref="A4:J4"/>
  </mergeCells>
  <phoneticPr fontId="20" type="noConversion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kredyt 17 700 000zł</vt:lpstr>
      <vt:lpstr>'kredyt 17 700 000zł'!Obszar_wydruku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Zdzisław Gorzeliński</dc:creator>
  <cp:lastModifiedBy>Jakub Kosmaczewski</cp:lastModifiedBy>
  <cp:revision>1</cp:revision>
  <cp:lastPrinted>2024-10-16T13:09:04Z</cp:lastPrinted>
  <dcterms:created xsi:type="dcterms:W3CDTF">2005-11-22T21:21:11Z</dcterms:created>
  <dcterms:modified xsi:type="dcterms:W3CDTF">2024-10-29T13:28:31Z</dcterms:modified>
</cp:coreProperties>
</file>