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C2E05C7-41FA-4B69-BA5C-26A3938DC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92" i="1" l="1"/>
  <c r="H91" i="1"/>
  <c r="H92" i="1" s="1"/>
  <c r="G91" i="1"/>
  <c r="H90" i="1"/>
  <c r="G90" i="1"/>
  <c r="C87" i="1"/>
  <c r="F86" i="1"/>
  <c r="F87" i="1" s="1"/>
  <c r="C84" i="1"/>
  <c r="F83" i="1"/>
  <c r="F84" i="1" s="1"/>
  <c r="F80" i="1"/>
  <c r="H80" i="1" s="1"/>
  <c r="H81" i="1" s="1"/>
  <c r="F76" i="1"/>
  <c r="H76" i="1" s="1"/>
  <c r="C74" i="1"/>
  <c r="F73" i="1"/>
  <c r="F74" i="1" s="1"/>
  <c r="F70" i="1"/>
  <c r="G70" i="1" s="1"/>
  <c r="F69" i="1"/>
  <c r="H69" i="1" s="1"/>
  <c r="C67" i="1"/>
  <c r="F66" i="1"/>
  <c r="F67" i="1" s="1"/>
  <c r="C64" i="1"/>
  <c r="H63" i="1"/>
  <c r="F63" i="1"/>
  <c r="G63" i="1" s="1"/>
  <c r="F62" i="1"/>
  <c r="H62" i="1" s="1"/>
  <c r="F61" i="1"/>
  <c r="F60" i="1"/>
  <c r="H60" i="1" s="1"/>
  <c r="F57" i="1"/>
  <c r="F58" i="1" s="1"/>
  <c r="C55" i="1"/>
  <c r="F54" i="1"/>
  <c r="H54" i="1" s="1"/>
  <c r="F53" i="1"/>
  <c r="H53" i="1" s="1"/>
  <c r="C51" i="1"/>
  <c r="F50" i="1"/>
  <c r="F51" i="1" s="1"/>
  <c r="H47" i="1"/>
  <c r="F47" i="1"/>
  <c r="G47" i="1" s="1"/>
  <c r="F46" i="1"/>
  <c r="H46" i="1" s="1"/>
  <c r="C44" i="1"/>
  <c r="F43" i="1"/>
  <c r="H43" i="1" s="1"/>
  <c r="F42" i="1"/>
  <c r="G42" i="1" s="1"/>
  <c r="F41" i="1"/>
  <c r="G41" i="1" s="1"/>
  <c r="C39" i="1"/>
  <c r="F38" i="1"/>
  <c r="H38" i="1" s="1"/>
  <c r="F37" i="1"/>
  <c r="H37" i="1" s="1"/>
  <c r="F36" i="1"/>
  <c r="G36" i="1" s="1"/>
  <c r="C34" i="1"/>
  <c r="F33" i="1"/>
  <c r="H33" i="1" s="1"/>
  <c r="H34" i="1" s="1"/>
  <c r="C31" i="1"/>
  <c r="F30" i="1"/>
  <c r="H30" i="1" s="1"/>
  <c r="H31" i="1" s="1"/>
  <c r="C28" i="1"/>
  <c r="H27" i="1"/>
  <c r="H28" i="1" s="1"/>
  <c r="G27" i="1"/>
  <c r="G28" i="1" s="1"/>
  <c r="F27" i="1"/>
  <c r="F28" i="1" s="1"/>
  <c r="F24" i="1"/>
  <c r="H24" i="1" s="1"/>
  <c r="H25" i="1" s="1"/>
  <c r="C22" i="1"/>
  <c r="F21" i="1"/>
  <c r="H21" i="1" s="1"/>
  <c r="H20" i="1"/>
  <c r="F20" i="1"/>
  <c r="G20" i="1" s="1"/>
  <c r="F19" i="1"/>
  <c r="G19" i="1" s="1"/>
  <c r="F18" i="1"/>
  <c r="H18" i="1" s="1"/>
  <c r="C16" i="1"/>
  <c r="F15" i="1"/>
  <c r="H15" i="1" s="1"/>
  <c r="H16" i="1" s="1"/>
  <c r="C13" i="1"/>
  <c r="F12" i="1"/>
  <c r="F13" i="1" s="1"/>
  <c r="C10" i="1"/>
  <c r="F9" i="1"/>
  <c r="G9" i="1" s="1"/>
  <c r="G8" i="1"/>
  <c r="F8" i="1"/>
  <c r="H8" i="1" s="1"/>
  <c r="F7" i="1"/>
  <c r="H7" i="1" s="1"/>
  <c r="F6" i="1"/>
  <c r="H70" i="1" l="1"/>
  <c r="H71" i="1" s="1"/>
  <c r="F10" i="1"/>
  <c r="H83" i="1"/>
  <c r="H84" i="1" s="1"/>
  <c r="G92" i="1"/>
  <c r="G86" i="1"/>
  <c r="G87" i="1" s="1"/>
  <c r="G76" i="1"/>
  <c r="H73" i="1"/>
  <c r="G66" i="1"/>
  <c r="G67" i="1" s="1"/>
  <c r="G62" i="1"/>
  <c r="G60" i="1"/>
  <c r="F64" i="1"/>
  <c r="G57" i="1"/>
  <c r="G58" i="1" s="1"/>
  <c r="H57" i="1"/>
  <c r="H58" i="1" s="1"/>
  <c r="G53" i="1"/>
  <c r="H50" i="1"/>
  <c r="H51" i="1" s="1"/>
  <c r="H48" i="1"/>
  <c r="H42" i="1"/>
  <c r="H19" i="1"/>
  <c r="H22" i="1" s="1"/>
  <c r="F25" i="1"/>
  <c r="G33" i="1"/>
  <c r="G34" i="1" s="1"/>
  <c r="G37" i="1"/>
  <c r="G43" i="1"/>
  <c r="G44" i="1" s="1"/>
  <c r="G24" i="1"/>
  <c r="G25" i="1" s="1"/>
  <c r="H36" i="1"/>
  <c r="F44" i="1"/>
  <c r="G18" i="1"/>
  <c r="G12" i="1"/>
  <c r="G13" i="1" s="1"/>
  <c r="H12" i="1"/>
  <c r="H13" i="1" s="1"/>
  <c r="H9" i="1"/>
  <c r="H55" i="1"/>
  <c r="H39" i="1"/>
  <c r="G74" i="1"/>
  <c r="H74" i="1"/>
  <c r="F16" i="1"/>
  <c r="F39" i="1"/>
  <c r="F55" i="1"/>
  <c r="G6" i="1"/>
  <c r="H6" i="1"/>
  <c r="H10" i="1" s="1"/>
  <c r="F34" i="1"/>
  <c r="F48" i="1"/>
  <c r="G50" i="1"/>
  <c r="G51" i="1" s="1"/>
  <c r="H66" i="1"/>
  <c r="H67" i="1" s="1"/>
  <c r="F71" i="1"/>
  <c r="G73" i="1"/>
  <c r="F81" i="1"/>
  <c r="G83" i="1"/>
  <c r="G84" i="1" s="1"/>
  <c r="H86" i="1"/>
  <c r="H87" i="1" s="1"/>
  <c r="G7" i="1"/>
  <c r="G15" i="1"/>
  <c r="G16" i="1" s="1"/>
  <c r="G21" i="1"/>
  <c r="G30" i="1"/>
  <c r="G31" i="1" s="1"/>
  <c r="G38" i="1"/>
  <c r="G39" i="1" s="1"/>
  <c r="H41" i="1"/>
  <c r="G46" i="1"/>
  <c r="G48" i="1" s="1"/>
  <c r="G54" i="1"/>
  <c r="G61" i="1"/>
  <c r="G64" i="1" s="1"/>
  <c r="G69" i="1"/>
  <c r="G71" i="1" s="1"/>
  <c r="G80" i="1"/>
  <c r="G81" i="1" s="1"/>
  <c r="F22" i="1"/>
  <c r="F31" i="1"/>
  <c r="H61" i="1"/>
  <c r="H64" i="1" s="1"/>
  <c r="G55" i="1" l="1"/>
  <c r="H44" i="1"/>
  <c r="H94" i="1" s="1"/>
  <c r="G22" i="1"/>
  <c r="F94" i="1"/>
  <c r="G94" i="1" s="1"/>
  <c r="G10" i="1"/>
  <c r="C48" i="1"/>
  <c r="C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5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Wilczomlecz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Kocanka włochata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0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Kocanka włochata</t>
        </r>
      </text>
    </comment>
  </commentList>
</comments>
</file>

<file path=xl/sharedStrings.xml><?xml version="1.0" encoding="utf-8"?>
<sst xmlns="http://schemas.openxmlformats.org/spreadsheetml/2006/main" count="111" uniqueCount="55">
  <si>
    <t>Kalkulacja cenowa "Urządzenie, pielęgnacja i utrzymanie ukwiecenia na terenie Miasta i Gminy Uzdrowiskowej Muszyna w roku 2024”
Zadanie nr 1
Obsada donic, wież kwiatowych oraz gazonów.</t>
  </si>
  <si>
    <t>Lp.</t>
  </si>
  <si>
    <t>Ilość</t>
  </si>
  <si>
    <t>J.m.</t>
  </si>
  <si>
    <t>Cena jedn.
 netto.</t>
  </si>
  <si>
    <t>Wartość 
netto zł.</t>
  </si>
  <si>
    <t>Podatek VAT</t>
  </si>
  <si>
    <t>Wartość 
brutto zł.</t>
  </si>
  <si>
    <t>Muszyna</t>
  </si>
  <si>
    <t>Begonia dragon</t>
  </si>
  <si>
    <t>szt.</t>
  </si>
  <si>
    <t>Begonia bulwiasta</t>
  </si>
  <si>
    <t>Ipomea w odmianach</t>
  </si>
  <si>
    <t>szt</t>
  </si>
  <si>
    <t>Supertunia vista</t>
  </si>
  <si>
    <t>Donice wiszące ul. Kościelna - 32 szt.</t>
  </si>
  <si>
    <t>Begonia odm. Pendula</t>
  </si>
  <si>
    <t>Donice wiszące ul. Piłsudskiego - 8 szt.</t>
  </si>
  <si>
    <t xml:space="preserve">Pelargonia bluszczolistna  </t>
  </si>
  <si>
    <t>Wieże kwiatowe ul. Rynek 4 szt.</t>
  </si>
  <si>
    <t>Canna</t>
  </si>
  <si>
    <t>Ipomeea w odmianach</t>
  </si>
  <si>
    <t>Supertunia</t>
  </si>
  <si>
    <t>Podłużne donice przy Ratuszu</t>
  </si>
  <si>
    <t>Donice wiszące na Rynku -  25 szt.</t>
  </si>
  <si>
    <r>
      <t xml:space="preserve">Skrzynki balkonowe UMiGU Muszyna - 5 szt
</t>
    </r>
    <r>
      <rPr>
        <b/>
        <sz val="11"/>
        <color rgb="FFFF0000"/>
        <rFont val="Arial"/>
        <family val="2"/>
        <charset val="238"/>
      </rPr>
      <t>Nie podlegają pielegnacji</t>
    </r>
  </si>
  <si>
    <t>Begonia odm. pendula ciemna</t>
  </si>
  <si>
    <r>
      <t xml:space="preserve">Skrzynki balkonowe Ratusz - 46 szt.
</t>
    </r>
    <r>
      <rPr>
        <b/>
        <sz val="11"/>
        <color rgb="FFFF0000"/>
        <rFont val="Arial"/>
        <family val="2"/>
        <charset val="238"/>
      </rPr>
      <t>Nie podlegają pielegnacji</t>
    </r>
  </si>
  <si>
    <t>Begonia odm. pendula</t>
  </si>
  <si>
    <t>Kamenne donice na Rynku - 34 szt.</t>
  </si>
  <si>
    <t>Donice Dwór Starostów - 2 szt</t>
  </si>
  <si>
    <t>Plektrantus</t>
  </si>
  <si>
    <t>Kwietniki na rowerach -  20 szt.</t>
  </si>
  <si>
    <t>Ipomea</t>
  </si>
  <si>
    <t xml:space="preserve">Donice wiszące na moście - 5 szt. </t>
  </si>
  <si>
    <t xml:space="preserve">Wazy w Ogrodzie antycznym </t>
  </si>
  <si>
    <t>Euphorbia diamond</t>
  </si>
  <si>
    <t>Wazy w ogrodzie nowoczesnym - 2 szt</t>
  </si>
  <si>
    <t>Penisetum Vertigo</t>
  </si>
  <si>
    <t>Ogród Miłosci donice kamienne - 2 szt.</t>
  </si>
  <si>
    <t>Helichrysum silver</t>
  </si>
  <si>
    <t>Euforbia diamond</t>
  </si>
  <si>
    <t>Ogród sensoryczne - beczki - 2 szt.</t>
  </si>
  <si>
    <t>Donice Powroźnik - 6 szt.</t>
  </si>
  <si>
    <t xml:space="preserve">Begonia semperflorens w odmianach </t>
  </si>
  <si>
    <t xml:space="preserve">Ziemia ogrodnicza do kwiatów kwitnacych </t>
  </si>
  <si>
    <t>l</t>
  </si>
  <si>
    <t>Nasadzenia wczesnowiosenne</t>
  </si>
  <si>
    <t>Viola tricolor w odmianach</t>
  </si>
  <si>
    <t>Wieże kwiatowe ul. Kościelna - 12 szt.</t>
  </si>
  <si>
    <t>Podsumowanie kosztów:  Zadanie nr 1</t>
  </si>
  <si>
    <t xml:space="preserve">Zadanie nr 1 - całosezenowa pielęgnacja </t>
  </si>
  <si>
    <t>Zadanie nr 1 - likwidacja nasadzeń</t>
  </si>
  <si>
    <t>Wartość zadania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</si>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</sst>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1" applyFont="1" applyBorder="1" applyAlignment="1" applyProtection="1">
      <alignment horizontal="left" vertical="center" wrapText="1"/>
    </xf>
    <xf numFmtId="164" fontId="2" fillId="0" borderId="12" xfId="1" applyFont="1" applyBorder="1" applyAlignment="1" applyProtection="1">
      <alignment vertical="center" wrapText="1"/>
    </xf>
    <xf numFmtId="0" fontId="2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Border="1" applyAlignment="1" applyProtection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1" applyFont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1" applyFont="1" applyBorder="1" applyAlignment="1" applyProtection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4" fontId="2" fillId="0" borderId="38" xfId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1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1" applyFont="1" applyFill="1" applyBorder="1" applyAlignment="1" applyProtection="1">
      <alignment horizontal="left" vertical="center" wrapText="1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vertical="center" wrapText="1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3" fontId="5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2" fillId="0" borderId="4" xfId="1" applyNumberFormat="1" applyFont="1" applyBorder="1" applyAlignment="1" applyProtection="1">
      <alignment vertical="center" wrapText="1"/>
    </xf>
    <xf numFmtId="165" fontId="2" fillId="0" borderId="5" xfId="1" applyNumberFormat="1" applyFont="1" applyBorder="1" applyAlignment="1" applyProtection="1">
      <alignment vertical="center" wrapText="1"/>
    </xf>
    <xf numFmtId="165" fontId="2" fillId="0" borderId="16" xfId="1" applyNumberFormat="1" applyFont="1" applyBorder="1" applyAlignment="1" applyProtection="1">
      <alignment vertical="center" wrapText="1"/>
    </xf>
    <xf numFmtId="165" fontId="2" fillId="0" borderId="17" xfId="1" applyNumberFormat="1" applyFont="1" applyBorder="1" applyAlignment="1" applyProtection="1">
      <alignment vertical="center" wrapText="1"/>
    </xf>
    <xf numFmtId="165" fontId="2" fillId="0" borderId="9" xfId="1" applyNumberFormat="1" applyFont="1" applyBorder="1" applyAlignment="1" applyProtection="1">
      <alignment vertical="center" wrapText="1"/>
    </xf>
    <xf numFmtId="165" fontId="2" fillId="0" borderId="10" xfId="1" applyNumberFormat="1" applyFont="1" applyBorder="1" applyAlignment="1" applyProtection="1">
      <alignment vertical="center" wrapText="1"/>
    </xf>
    <xf numFmtId="165" fontId="5" fillId="0" borderId="22" xfId="1" applyNumberFormat="1" applyFont="1" applyBorder="1" applyAlignment="1" applyProtection="1">
      <alignment vertical="center" wrapText="1"/>
    </xf>
    <xf numFmtId="165" fontId="5" fillId="0" borderId="23" xfId="0" applyNumberFormat="1" applyFont="1" applyBorder="1" applyAlignment="1">
      <alignment vertical="center" wrapText="1"/>
    </xf>
    <xf numFmtId="165" fontId="2" fillId="0" borderId="26" xfId="1" applyNumberFormat="1" applyFont="1" applyBorder="1" applyAlignment="1" applyProtection="1">
      <alignment vertical="center" wrapText="1"/>
    </xf>
    <xf numFmtId="165" fontId="2" fillId="0" borderId="27" xfId="1" applyNumberFormat="1" applyFont="1" applyBorder="1" applyAlignment="1" applyProtection="1">
      <alignment vertical="center" wrapText="1"/>
    </xf>
    <xf numFmtId="165" fontId="2" fillId="0" borderId="22" xfId="1" applyNumberFormat="1" applyFont="1" applyBorder="1" applyAlignment="1" applyProtection="1">
      <alignment vertical="center" wrapText="1"/>
    </xf>
    <xf numFmtId="165" fontId="2" fillId="0" borderId="23" xfId="1" applyNumberFormat="1" applyFont="1" applyBorder="1" applyAlignment="1" applyProtection="1">
      <alignment vertical="center" wrapText="1"/>
    </xf>
    <xf numFmtId="165" fontId="5" fillId="0" borderId="25" xfId="1" applyNumberFormat="1" applyFont="1" applyBorder="1" applyAlignment="1" applyProtection="1">
      <alignment vertical="center" wrapText="1"/>
    </xf>
    <xf numFmtId="165" fontId="5" fillId="0" borderId="27" xfId="1" applyNumberFormat="1" applyFont="1" applyBorder="1" applyAlignment="1" applyProtection="1">
      <alignment vertical="center" wrapText="1"/>
    </xf>
    <xf numFmtId="165" fontId="2" fillId="0" borderId="7" xfId="1" applyNumberFormat="1" applyFont="1" applyBorder="1" applyAlignment="1" applyProtection="1">
      <alignment vertical="center" wrapText="1"/>
    </xf>
    <xf numFmtId="165" fontId="2" fillId="0" borderId="2" xfId="1" applyNumberFormat="1" applyFont="1" applyBorder="1" applyAlignment="1" applyProtection="1">
      <alignment vertical="center" wrapText="1"/>
    </xf>
    <xf numFmtId="165" fontId="2" fillId="0" borderId="30" xfId="1" applyNumberFormat="1" applyFont="1" applyBorder="1" applyAlignment="1" applyProtection="1">
      <alignment vertical="center" wrapText="1"/>
    </xf>
    <xf numFmtId="165" fontId="2" fillId="0" borderId="31" xfId="1" applyNumberFormat="1" applyFont="1" applyBorder="1" applyAlignment="1" applyProtection="1">
      <alignment vertical="center" wrapText="1"/>
    </xf>
    <xf numFmtId="165" fontId="5" fillId="0" borderId="23" xfId="1" applyNumberFormat="1" applyFont="1" applyBorder="1" applyAlignment="1" applyProtection="1">
      <alignment vertical="center" wrapText="1"/>
    </xf>
    <xf numFmtId="165" fontId="2" fillId="0" borderId="35" xfId="1" applyNumberFormat="1" applyFont="1" applyBorder="1" applyAlignment="1" applyProtection="1">
      <alignment vertical="center" wrapText="1"/>
    </xf>
    <xf numFmtId="165" fontId="2" fillId="0" borderId="36" xfId="1" applyNumberFormat="1" applyFont="1" applyBorder="1" applyAlignment="1" applyProtection="1">
      <alignment vertical="center" wrapText="1"/>
    </xf>
    <xf numFmtId="165" fontId="5" fillId="0" borderId="26" xfId="1" applyNumberFormat="1" applyFont="1" applyBorder="1" applyAlignment="1" applyProtection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9" xfId="1" applyNumberFormat="1" applyFont="1" applyBorder="1" applyAlignment="1" applyProtection="1">
      <alignment vertical="center" wrapText="1"/>
    </xf>
    <xf numFmtId="165" fontId="5" fillId="0" borderId="31" xfId="1" applyNumberFormat="1" applyFont="1" applyBorder="1" applyAlignment="1" applyProtection="1">
      <alignment vertical="center" wrapText="1"/>
    </xf>
    <xf numFmtId="165" fontId="2" fillId="0" borderId="42" xfId="1" applyNumberFormat="1" applyFont="1" applyBorder="1" applyAlignment="1" applyProtection="1">
      <alignment vertical="center" wrapText="1"/>
    </xf>
    <xf numFmtId="165" fontId="2" fillId="0" borderId="43" xfId="1" applyNumberFormat="1" applyFont="1" applyBorder="1" applyAlignment="1" applyProtection="1">
      <alignment vertical="center" wrapText="1"/>
    </xf>
    <xf numFmtId="165" fontId="5" fillId="0" borderId="30" xfId="1" applyNumberFormat="1" applyFont="1" applyBorder="1" applyAlignment="1" applyProtection="1">
      <alignment vertical="center" wrapText="1"/>
    </xf>
    <xf numFmtId="165" fontId="2" fillId="0" borderId="36" xfId="0" applyNumberFormat="1" applyFont="1" applyBorder="1" applyAlignment="1">
      <alignment vertical="center" wrapText="1"/>
    </xf>
    <xf numFmtId="165" fontId="5" fillId="0" borderId="43" xfId="1" applyNumberFormat="1" applyFont="1" applyBorder="1" applyAlignment="1" applyProtection="1">
      <alignment vertical="center" wrapText="1"/>
    </xf>
    <xf numFmtId="165" fontId="5" fillId="0" borderId="0" xfId="1" applyNumberFormat="1" applyFont="1" applyBorder="1" applyAlignment="1" applyProtection="1">
      <alignment vertical="center" wrapText="1"/>
    </xf>
    <xf numFmtId="165" fontId="5" fillId="0" borderId="24" xfId="1" applyNumberFormat="1" applyFont="1" applyBorder="1" applyAlignment="1" applyProtection="1">
      <alignment vertical="center" wrapText="1"/>
    </xf>
    <xf numFmtId="165" fontId="2" fillId="0" borderId="38" xfId="1" applyNumberFormat="1" applyFont="1" applyBorder="1" applyAlignment="1" applyProtection="1">
      <alignment vertical="center" wrapText="1"/>
    </xf>
    <xf numFmtId="165" fontId="2" fillId="0" borderId="54" xfId="1" applyNumberFormat="1" applyFont="1" applyBorder="1" applyAlignment="1" applyProtection="1">
      <alignment vertical="center" wrapText="1"/>
    </xf>
    <xf numFmtId="165" fontId="5" fillId="0" borderId="42" xfId="1" applyNumberFormat="1" applyFont="1" applyBorder="1" applyAlignment="1" applyProtection="1">
      <alignment vertical="center" wrapText="1"/>
    </xf>
    <xf numFmtId="165" fontId="2" fillId="0" borderId="0" xfId="1" applyNumberFormat="1" applyFont="1" applyBorder="1" applyAlignment="1" applyProtection="1">
      <alignment vertical="center" wrapText="1"/>
    </xf>
    <xf numFmtId="165" fontId="5" fillId="0" borderId="31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55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5" fontId="3" fillId="0" borderId="32" xfId="1" applyNumberFormat="1" applyFont="1" applyBorder="1" applyAlignment="1" applyProtection="1">
      <alignment vertical="center" wrapText="1"/>
    </xf>
    <xf numFmtId="165" fontId="3" fillId="0" borderId="2" xfId="1" applyNumberFormat="1" applyFont="1" applyBorder="1" applyAlignment="1" applyProtection="1">
      <alignment vertical="center" wrapText="1"/>
    </xf>
    <xf numFmtId="165" fontId="9" fillId="0" borderId="32" xfId="2" applyNumberFormat="1" applyFont="1" applyBorder="1" applyAlignment="1" applyProtection="1">
      <alignment vertical="center"/>
    </xf>
    <xf numFmtId="165" fontId="9" fillId="0" borderId="32" xfId="1" applyNumberFormat="1" applyFont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4" fontId="2" fillId="3" borderId="4" xfId="1" applyFont="1" applyFill="1" applyBorder="1" applyAlignment="1" applyProtection="1">
      <alignment horizontal="left" vertical="center" wrapText="1"/>
      <protection locked="0"/>
    </xf>
    <xf numFmtId="164" fontId="2" fillId="3" borderId="16" xfId="1" applyFont="1" applyFill="1" applyBorder="1" applyAlignment="1" applyProtection="1">
      <alignment horizontal="left" vertical="center" wrapText="1"/>
      <protection locked="0"/>
    </xf>
    <xf numFmtId="164" fontId="2" fillId="3" borderId="9" xfId="1" applyFont="1" applyFill="1" applyBorder="1" applyAlignment="1" applyProtection="1">
      <alignment horizontal="left" vertical="center" wrapText="1"/>
      <protection locked="0"/>
    </xf>
    <xf numFmtId="164" fontId="2" fillId="3" borderId="22" xfId="1" applyFont="1" applyFill="1" applyBorder="1" applyAlignment="1" applyProtection="1">
      <alignment horizontal="left" vertical="center" wrapText="1"/>
      <protection locked="0"/>
    </xf>
    <xf numFmtId="164" fontId="2" fillId="3" borderId="30" xfId="1" applyFont="1" applyFill="1" applyBorder="1" applyAlignment="1" applyProtection="1">
      <alignment horizontal="left" vertical="center" wrapText="1"/>
      <protection locked="0"/>
    </xf>
    <xf numFmtId="164" fontId="2" fillId="3" borderId="35" xfId="1" applyFont="1" applyFill="1" applyBorder="1" applyAlignment="1" applyProtection="1">
      <alignment horizontal="left" vertical="center" wrapText="1"/>
      <protection locked="0"/>
    </xf>
    <xf numFmtId="164" fontId="5" fillId="3" borderId="22" xfId="1" applyFont="1" applyFill="1" applyBorder="1" applyAlignment="1" applyProtection="1">
      <alignment horizontal="left" vertical="center" wrapText="1"/>
      <protection locked="0"/>
    </xf>
    <xf numFmtId="164" fontId="2" fillId="3" borderId="52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4" fillId="0" borderId="0" xfId="0" applyFont="1" applyAlignment="1">
      <alignment vertical="center"/>
    </xf>
    <xf numFmtId="9" fontId="2" fillId="0" borderId="0" xfId="0" applyNumberFormat="1" applyFont="1"/>
    <xf numFmtId="0" fontId="2" fillId="2" borderId="2" xfId="0" applyFont="1" applyFill="1" applyBorder="1"/>
    <xf numFmtId="0" fontId="2" fillId="2" borderId="7" xfId="0" applyFont="1" applyFill="1" applyBorder="1"/>
    <xf numFmtId="0" fontId="2" fillId="0" borderId="1" xfId="0" applyFont="1" applyBorder="1" applyAlignment="1">
      <alignment vertical="center"/>
    </xf>
    <xf numFmtId="0" fontId="5" fillId="2" borderId="11" xfId="0" applyFont="1" applyFill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20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19" xfId="0" applyFont="1" applyBorder="1"/>
    <xf numFmtId="0" fontId="2" fillId="0" borderId="12" xfId="0" applyFont="1" applyBorder="1"/>
    <xf numFmtId="0" fontId="5" fillId="0" borderId="20" xfId="0" applyFont="1" applyBorder="1"/>
    <xf numFmtId="0" fontId="5" fillId="0" borderId="11" xfId="0" applyFont="1" applyBorder="1"/>
    <xf numFmtId="0" fontId="2" fillId="0" borderId="44" xfId="0" applyFont="1" applyBorder="1"/>
    <xf numFmtId="0" fontId="2" fillId="0" borderId="47" xfId="0" applyFont="1" applyBorder="1"/>
    <xf numFmtId="0" fontId="5" fillId="0" borderId="2" xfId="0" applyFont="1" applyBorder="1" applyAlignment="1">
      <alignment vertical="center"/>
    </xf>
    <xf numFmtId="0" fontId="2" fillId="0" borderId="7" xfId="0" applyFont="1" applyBorder="1"/>
    <xf numFmtId="165" fontId="2" fillId="0" borderId="0" xfId="0" applyNumberFormat="1" applyFont="1"/>
    <xf numFmtId="0" fontId="5" fillId="0" borderId="11" xfId="0" applyFont="1" applyBorder="1" applyAlignment="1">
      <alignment vertical="center"/>
    </xf>
    <xf numFmtId="0" fontId="2" fillId="0" borderId="52" xfId="0" applyFont="1" applyBorder="1"/>
    <xf numFmtId="0" fontId="7" fillId="0" borderId="0" xfId="0" applyFont="1"/>
    <xf numFmtId="0" fontId="8" fillId="0" borderId="28" xfId="0" applyFont="1" applyBorder="1" applyAlignment="1">
      <alignment vertical="center"/>
    </xf>
    <xf numFmtId="0" fontId="2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vertical="center"/>
    </xf>
    <xf numFmtId="44" fontId="2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2" fillId="0" borderId="12" xfId="1" applyFont="1" applyBorder="1" applyAlignment="1" applyProtection="1">
      <alignment horizontal="right" vertical="center" wrapText="1"/>
    </xf>
    <xf numFmtId="165" fontId="2" fillId="0" borderId="4" xfId="1" applyNumberFormat="1" applyFont="1" applyBorder="1" applyAlignment="1" applyProtection="1">
      <alignment horizontal="right" vertical="center" wrapText="1"/>
    </xf>
    <xf numFmtId="165" fontId="2" fillId="0" borderId="16" xfId="1" applyNumberFormat="1" applyFont="1" applyBorder="1" applyAlignment="1" applyProtection="1">
      <alignment horizontal="right" vertical="center" wrapText="1"/>
    </xf>
    <xf numFmtId="165" fontId="2" fillId="0" borderId="9" xfId="1" applyNumberFormat="1" applyFont="1" applyBorder="1" applyAlignment="1" applyProtection="1">
      <alignment horizontal="right" vertical="center" wrapText="1"/>
    </xf>
    <xf numFmtId="165" fontId="5" fillId="0" borderId="21" xfId="1" applyNumberFormat="1" applyFont="1" applyBorder="1" applyAlignment="1" applyProtection="1">
      <alignment horizontal="right" vertical="center" wrapText="1"/>
    </xf>
    <xf numFmtId="165" fontId="2" fillId="0" borderId="25" xfId="1" applyNumberFormat="1" applyFont="1" applyBorder="1" applyAlignment="1" applyProtection="1">
      <alignment horizontal="right" vertical="center" wrapText="1"/>
    </xf>
    <xf numFmtId="165" fontId="2" fillId="0" borderId="22" xfId="1" applyNumberFormat="1" applyFont="1" applyBorder="1" applyAlignment="1" applyProtection="1">
      <alignment horizontal="right" vertical="center" wrapText="1"/>
    </xf>
    <xf numFmtId="165" fontId="5" fillId="0" borderId="1" xfId="1" applyNumberFormat="1" applyFont="1" applyBorder="1" applyAlignment="1" applyProtection="1">
      <alignment horizontal="right" vertical="center" wrapText="1"/>
    </xf>
    <xf numFmtId="165" fontId="2" fillId="0" borderId="7" xfId="1" applyNumberFormat="1" applyFont="1" applyBorder="1" applyAlignment="1" applyProtection="1">
      <alignment horizontal="right" vertical="center" wrapText="1"/>
    </xf>
    <xf numFmtId="165" fontId="2" fillId="0" borderId="30" xfId="1" applyNumberFormat="1" applyFont="1" applyBorder="1" applyAlignment="1" applyProtection="1">
      <alignment horizontal="right" vertical="center" wrapText="1"/>
    </xf>
    <xf numFmtId="165" fontId="2" fillId="0" borderId="34" xfId="1" applyNumberFormat="1" applyFont="1" applyBorder="1" applyAlignment="1" applyProtection="1">
      <alignment horizontal="right" vertical="center" wrapText="1"/>
    </xf>
    <xf numFmtId="165" fontId="5" fillId="0" borderId="25" xfId="1" applyNumberFormat="1" applyFont="1" applyBorder="1" applyAlignment="1" applyProtection="1">
      <alignment horizontal="right" vertical="center" wrapText="1"/>
    </xf>
    <xf numFmtId="165" fontId="5" fillId="0" borderId="32" xfId="1" applyNumberFormat="1" applyFont="1" applyBorder="1" applyAlignment="1" applyProtection="1">
      <alignment horizontal="right" vertical="center" wrapText="1"/>
    </xf>
    <xf numFmtId="165" fontId="5" fillId="0" borderId="41" xfId="1" applyNumberFormat="1" applyFont="1" applyBorder="1" applyAlignment="1" applyProtection="1">
      <alignment horizontal="right" vertical="center" wrapText="1"/>
    </xf>
    <xf numFmtId="165" fontId="5" fillId="0" borderId="29" xfId="1" applyNumberFormat="1" applyFont="1" applyBorder="1" applyAlignment="1" applyProtection="1">
      <alignment horizontal="right" vertical="center" wrapText="1"/>
    </xf>
    <xf numFmtId="165" fontId="5" fillId="0" borderId="12" xfId="1" applyNumberFormat="1" applyFont="1" applyBorder="1" applyAlignment="1" applyProtection="1">
      <alignment horizontal="right" vertical="center" wrapText="1"/>
    </xf>
    <xf numFmtId="165" fontId="2" fillId="0" borderId="42" xfId="1" applyNumberFormat="1" applyFont="1" applyBorder="1" applyAlignment="1" applyProtection="1">
      <alignment horizontal="right" vertical="center" wrapText="1"/>
    </xf>
    <xf numFmtId="165" fontId="2" fillId="0" borderId="0" xfId="0" applyNumberFormat="1" applyFont="1" applyAlignment="1">
      <alignment horizontal="right"/>
    </xf>
    <xf numFmtId="165" fontId="2" fillId="0" borderId="35" xfId="1" applyNumberFormat="1" applyFont="1" applyBorder="1" applyAlignment="1" applyProtection="1">
      <alignment horizontal="right" vertical="center" wrapText="1"/>
    </xf>
    <xf numFmtId="165" fontId="5" fillId="0" borderId="0" xfId="1" applyNumberFormat="1" applyFont="1" applyBorder="1" applyAlignment="1" applyProtection="1">
      <alignment horizontal="right" vertical="center" wrapText="1"/>
    </xf>
    <xf numFmtId="165" fontId="5" fillId="0" borderId="22" xfId="1" applyNumberFormat="1" applyFont="1" applyBorder="1" applyAlignment="1" applyProtection="1">
      <alignment horizontal="right" vertical="center" wrapText="1"/>
    </xf>
    <xf numFmtId="165" fontId="2" fillId="0" borderId="0" xfId="1" applyNumberFormat="1" applyFont="1" applyBorder="1" applyAlignment="1" applyProtection="1">
      <alignment horizontal="right" vertical="center" wrapText="1"/>
    </xf>
    <xf numFmtId="165" fontId="2" fillId="2" borderId="22" xfId="1" applyNumberFormat="1" applyFont="1" applyFill="1" applyBorder="1" applyAlignment="1" applyProtection="1">
      <alignment horizontal="right" vertical="center" wrapText="1"/>
    </xf>
    <xf numFmtId="165" fontId="5" fillId="2" borderId="21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0" xfId="1" applyNumberFormat="1" applyFont="1" applyFill="1" applyBorder="1" applyAlignment="1" applyProtection="1">
      <alignment horizontal="right" vertical="center" wrapText="1"/>
    </xf>
    <xf numFmtId="165" fontId="5" fillId="2" borderId="29" xfId="1" applyNumberFormat="1" applyFont="1" applyFill="1" applyBorder="1" applyAlignment="1" applyProtection="1">
      <alignment horizontal="right" vertical="center" wrapText="1"/>
    </xf>
    <xf numFmtId="165" fontId="2" fillId="2" borderId="0" xfId="1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Alignment="1">
      <alignment horizontal="right"/>
    </xf>
    <xf numFmtId="165" fontId="5" fillId="3" borderId="32" xfId="1" applyNumberFormat="1" applyFont="1" applyFill="1" applyBorder="1" applyAlignment="1" applyProtection="1">
      <alignment horizontal="right" vertical="center"/>
      <protection locked="0"/>
    </xf>
    <xf numFmtId="165" fontId="5" fillId="3" borderId="12" xfId="1" applyNumberFormat="1" applyFont="1" applyFill="1" applyBorder="1" applyAlignment="1" applyProtection="1">
      <alignment horizontal="right" vertical="center"/>
      <protection locked="0"/>
    </xf>
    <xf numFmtId="165" fontId="3" fillId="2" borderId="28" xfId="1" applyNumberFormat="1" applyFont="1" applyFill="1" applyBorder="1" applyAlignment="1" applyProtection="1">
      <alignment horizontal="right" vertical="center" wrapText="1"/>
    </xf>
    <xf numFmtId="165" fontId="9" fillId="0" borderId="32" xfId="2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4" xfId="1" applyFont="1" applyBorder="1" applyAlignment="1" applyProtection="1">
      <alignment horizontal="right" vertical="center" wrapText="1"/>
    </xf>
    <xf numFmtId="164" fontId="5" fillId="0" borderId="9" xfId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topLeftCell="A67" zoomScaleNormal="100" workbookViewId="0">
      <selection activeCell="B78" sqref="B78:D87"/>
    </sheetView>
  </sheetViews>
  <sheetFormatPr defaultColWidth="19.140625" defaultRowHeight="14.25" x14ac:dyDescent="0.2"/>
  <cols>
    <col min="1" max="1" width="7" style="174" customWidth="1"/>
    <col min="2" max="2" width="46.28515625" style="174" customWidth="1"/>
    <col min="3" max="3" width="11.140625" style="174" customWidth="1"/>
    <col min="4" max="4" width="8.28515625" style="202" customWidth="1"/>
    <col min="5" max="5" width="13.5703125" style="174" customWidth="1"/>
    <col min="6" max="6" width="20.28515625" style="238" customWidth="1"/>
    <col min="7" max="7" width="17.7109375" style="174" customWidth="1"/>
    <col min="8" max="8" width="20" style="174" customWidth="1"/>
    <col min="9" max="9" width="19.140625" style="174"/>
    <col min="10" max="10" width="19.140625" style="174" customWidth="1"/>
    <col min="11" max="11" width="19" style="174" customWidth="1"/>
    <col min="12" max="256" width="19.140625" style="174"/>
    <col min="257" max="257" width="7" style="174" customWidth="1"/>
    <col min="258" max="258" width="46.28515625" style="174" customWidth="1"/>
    <col min="259" max="259" width="11.140625" style="174" customWidth="1"/>
    <col min="260" max="260" width="8.28515625" style="174" customWidth="1"/>
    <col min="261" max="261" width="13.5703125" style="174" customWidth="1"/>
    <col min="262" max="262" width="17.7109375" style="174" customWidth="1"/>
    <col min="263" max="263" width="17.5703125" style="174" customWidth="1"/>
    <col min="264" max="264" width="20.28515625" style="174" customWidth="1"/>
    <col min="265" max="512" width="19.140625" style="174"/>
    <col min="513" max="513" width="7" style="174" customWidth="1"/>
    <col min="514" max="514" width="46.28515625" style="174" customWidth="1"/>
    <col min="515" max="515" width="11.140625" style="174" customWidth="1"/>
    <col min="516" max="516" width="8.28515625" style="174" customWidth="1"/>
    <col min="517" max="517" width="13.5703125" style="174" customWidth="1"/>
    <col min="518" max="518" width="17.7109375" style="174" customWidth="1"/>
    <col min="519" max="519" width="17.5703125" style="174" customWidth="1"/>
    <col min="520" max="520" width="20.28515625" style="174" customWidth="1"/>
    <col min="521" max="768" width="19.140625" style="174"/>
    <col min="769" max="769" width="7" style="174" customWidth="1"/>
    <col min="770" max="770" width="46.28515625" style="174" customWidth="1"/>
    <col min="771" max="771" width="11.140625" style="174" customWidth="1"/>
    <col min="772" max="772" width="8.28515625" style="174" customWidth="1"/>
    <col min="773" max="773" width="13.5703125" style="174" customWidth="1"/>
    <col min="774" max="774" width="17.7109375" style="174" customWidth="1"/>
    <col min="775" max="775" width="17.5703125" style="174" customWidth="1"/>
    <col min="776" max="776" width="20.28515625" style="174" customWidth="1"/>
    <col min="777" max="1024" width="19.140625" style="174"/>
    <col min="1025" max="1025" width="7" style="174" customWidth="1"/>
    <col min="1026" max="1026" width="46.28515625" style="174" customWidth="1"/>
    <col min="1027" max="1027" width="11.140625" style="174" customWidth="1"/>
    <col min="1028" max="1028" width="8.28515625" style="174" customWidth="1"/>
    <col min="1029" max="1029" width="13.5703125" style="174" customWidth="1"/>
    <col min="1030" max="1030" width="17.7109375" style="174" customWidth="1"/>
    <col min="1031" max="1031" width="17.5703125" style="174" customWidth="1"/>
    <col min="1032" max="1032" width="20.28515625" style="174" customWidth="1"/>
    <col min="1033" max="1280" width="19.140625" style="174"/>
    <col min="1281" max="1281" width="7" style="174" customWidth="1"/>
    <col min="1282" max="1282" width="46.28515625" style="174" customWidth="1"/>
    <col min="1283" max="1283" width="11.140625" style="174" customWidth="1"/>
    <col min="1284" max="1284" width="8.28515625" style="174" customWidth="1"/>
    <col min="1285" max="1285" width="13.5703125" style="174" customWidth="1"/>
    <col min="1286" max="1286" width="17.7109375" style="174" customWidth="1"/>
    <col min="1287" max="1287" width="17.5703125" style="174" customWidth="1"/>
    <col min="1288" max="1288" width="20.28515625" style="174" customWidth="1"/>
    <col min="1289" max="1536" width="19.140625" style="174"/>
    <col min="1537" max="1537" width="7" style="174" customWidth="1"/>
    <col min="1538" max="1538" width="46.28515625" style="174" customWidth="1"/>
    <col min="1539" max="1539" width="11.140625" style="174" customWidth="1"/>
    <col min="1540" max="1540" width="8.28515625" style="174" customWidth="1"/>
    <col min="1541" max="1541" width="13.5703125" style="174" customWidth="1"/>
    <col min="1542" max="1542" width="17.7109375" style="174" customWidth="1"/>
    <col min="1543" max="1543" width="17.5703125" style="174" customWidth="1"/>
    <col min="1544" max="1544" width="20.28515625" style="174" customWidth="1"/>
    <col min="1545" max="1792" width="19.140625" style="174"/>
    <col min="1793" max="1793" width="7" style="174" customWidth="1"/>
    <col min="1794" max="1794" width="46.28515625" style="174" customWidth="1"/>
    <col min="1795" max="1795" width="11.140625" style="174" customWidth="1"/>
    <col min="1796" max="1796" width="8.28515625" style="174" customWidth="1"/>
    <col min="1797" max="1797" width="13.5703125" style="174" customWidth="1"/>
    <col min="1798" max="1798" width="17.7109375" style="174" customWidth="1"/>
    <col min="1799" max="1799" width="17.5703125" style="174" customWidth="1"/>
    <col min="1800" max="1800" width="20.28515625" style="174" customWidth="1"/>
    <col min="1801" max="2048" width="19.140625" style="174"/>
    <col min="2049" max="2049" width="7" style="174" customWidth="1"/>
    <col min="2050" max="2050" width="46.28515625" style="174" customWidth="1"/>
    <col min="2051" max="2051" width="11.140625" style="174" customWidth="1"/>
    <col min="2052" max="2052" width="8.28515625" style="174" customWidth="1"/>
    <col min="2053" max="2053" width="13.5703125" style="174" customWidth="1"/>
    <col min="2054" max="2054" width="17.7109375" style="174" customWidth="1"/>
    <col min="2055" max="2055" width="17.5703125" style="174" customWidth="1"/>
    <col min="2056" max="2056" width="20.28515625" style="174" customWidth="1"/>
    <col min="2057" max="2304" width="19.140625" style="174"/>
    <col min="2305" max="2305" width="7" style="174" customWidth="1"/>
    <col min="2306" max="2306" width="46.28515625" style="174" customWidth="1"/>
    <col min="2307" max="2307" width="11.140625" style="174" customWidth="1"/>
    <col min="2308" max="2308" width="8.28515625" style="174" customWidth="1"/>
    <col min="2309" max="2309" width="13.5703125" style="174" customWidth="1"/>
    <col min="2310" max="2310" width="17.7109375" style="174" customWidth="1"/>
    <col min="2311" max="2311" width="17.5703125" style="174" customWidth="1"/>
    <col min="2312" max="2312" width="20.28515625" style="174" customWidth="1"/>
    <col min="2313" max="2560" width="19.140625" style="174"/>
    <col min="2561" max="2561" width="7" style="174" customWidth="1"/>
    <col min="2562" max="2562" width="46.28515625" style="174" customWidth="1"/>
    <col min="2563" max="2563" width="11.140625" style="174" customWidth="1"/>
    <col min="2564" max="2564" width="8.28515625" style="174" customWidth="1"/>
    <col min="2565" max="2565" width="13.5703125" style="174" customWidth="1"/>
    <col min="2566" max="2566" width="17.7109375" style="174" customWidth="1"/>
    <col min="2567" max="2567" width="17.5703125" style="174" customWidth="1"/>
    <col min="2568" max="2568" width="20.28515625" style="174" customWidth="1"/>
    <col min="2569" max="2816" width="19.140625" style="174"/>
    <col min="2817" max="2817" width="7" style="174" customWidth="1"/>
    <col min="2818" max="2818" width="46.28515625" style="174" customWidth="1"/>
    <col min="2819" max="2819" width="11.140625" style="174" customWidth="1"/>
    <col min="2820" max="2820" width="8.28515625" style="174" customWidth="1"/>
    <col min="2821" max="2821" width="13.5703125" style="174" customWidth="1"/>
    <col min="2822" max="2822" width="17.7109375" style="174" customWidth="1"/>
    <col min="2823" max="2823" width="17.5703125" style="174" customWidth="1"/>
    <col min="2824" max="2824" width="20.28515625" style="174" customWidth="1"/>
    <col min="2825" max="3072" width="19.140625" style="174"/>
    <col min="3073" max="3073" width="7" style="174" customWidth="1"/>
    <col min="3074" max="3074" width="46.28515625" style="174" customWidth="1"/>
    <col min="3075" max="3075" width="11.140625" style="174" customWidth="1"/>
    <col min="3076" max="3076" width="8.28515625" style="174" customWidth="1"/>
    <col min="3077" max="3077" width="13.5703125" style="174" customWidth="1"/>
    <col min="3078" max="3078" width="17.7109375" style="174" customWidth="1"/>
    <col min="3079" max="3079" width="17.5703125" style="174" customWidth="1"/>
    <col min="3080" max="3080" width="20.28515625" style="174" customWidth="1"/>
    <col min="3081" max="3328" width="19.140625" style="174"/>
    <col min="3329" max="3329" width="7" style="174" customWidth="1"/>
    <col min="3330" max="3330" width="46.28515625" style="174" customWidth="1"/>
    <col min="3331" max="3331" width="11.140625" style="174" customWidth="1"/>
    <col min="3332" max="3332" width="8.28515625" style="174" customWidth="1"/>
    <col min="3333" max="3333" width="13.5703125" style="174" customWidth="1"/>
    <col min="3334" max="3334" width="17.7109375" style="174" customWidth="1"/>
    <col min="3335" max="3335" width="17.5703125" style="174" customWidth="1"/>
    <col min="3336" max="3336" width="20.28515625" style="174" customWidth="1"/>
    <col min="3337" max="3584" width="19.140625" style="174"/>
    <col min="3585" max="3585" width="7" style="174" customWidth="1"/>
    <col min="3586" max="3586" width="46.28515625" style="174" customWidth="1"/>
    <col min="3587" max="3587" width="11.140625" style="174" customWidth="1"/>
    <col min="3588" max="3588" width="8.28515625" style="174" customWidth="1"/>
    <col min="3589" max="3589" width="13.5703125" style="174" customWidth="1"/>
    <col min="3590" max="3590" width="17.7109375" style="174" customWidth="1"/>
    <col min="3591" max="3591" width="17.5703125" style="174" customWidth="1"/>
    <col min="3592" max="3592" width="20.28515625" style="174" customWidth="1"/>
    <col min="3593" max="3840" width="19.140625" style="174"/>
    <col min="3841" max="3841" width="7" style="174" customWidth="1"/>
    <col min="3842" max="3842" width="46.28515625" style="174" customWidth="1"/>
    <col min="3843" max="3843" width="11.140625" style="174" customWidth="1"/>
    <col min="3844" max="3844" width="8.28515625" style="174" customWidth="1"/>
    <col min="3845" max="3845" width="13.5703125" style="174" customWidth="1"/>
    <col min="3846" max="3846" width="17.7109375" style="174" customWidth="1"/>
    <col min="3847" max="3847" width="17.5703125" style="174" customWidth="1"/>
    <col min="3848" max="3848" width="20.28515625" style="174" customWidth="1"/>
    <col min="3849" max="4096" width="19.140625" style="174"/>
    <col min="4097" max="4097" width="7" style="174" customWidth="1"/>
    <col min="4098" max="4098" width="46.28515625" style="174" customWidth="1"/>
    <col min="4099" max="4099" width="11.140625" style="174" customWidth="1"/>
    <col min="4100" max="4100" width="8.28515625" style="174" customWidth="1"/>
    <col min="4101" max="4101" width="13.5703125" style="174" customWidth="1"/>
    <col min="4102" max="4102" width="17.7109375" style="174" customWidth="1"/>
    <col min="4103" max="4103" width="17.5703125" style="174" customWidth="1"/>
    <col min="4104" max="4104" width="20.28515625" style="174" customWidth="1"/>
    <col min="4105" max="4352" width="19.140625" style="174"/>
    <col min="4353" max="4353" width="7" style="174" customWidth="1"/>
    <col min="4354" max="4354" width="46.28515625" style="174" customWidth="1"/>
    <col min="4355" max="4355" width="11.140625" style="174" customWidth="1"/>
    <col min="4356" max="4356" width="8.28515625" style="174" customWidth="1"/>
    <col min="4357" max="4357" width="13.5703125" style="174" customWidth="1"/>
    <col min="4358" max="4358" width="17.7109375" style="174" customWidth="1"/>
    <col min="4359" max="4359" width="17.5703125" style="174" customWidth="1"/>
    <col min="4360" max="4360" width="20.28515625" style="174" customWidth="1"/>
    <col min="4361" max="4608" width="19.140625" style="174"/>
    <col min="4609" max="4609" width="7" style="174" customWidth="1"/>
    <col min="4610" max="4610" width="46.28515625" style="174" customWidth="1"/>
    <col min="4611" max="4611" width="11.140625" style="174" customWidth="1"/>
    <col min="4612" max="4612" width="8.28515625" style="174" customWidth="1"/>
    <col min="4613" max="4613" width="13.5703125" style="174" customWidth="1"/>
    <col min="4614" max="4614" width="17.7109375" style="174" customWidth="1"/>
    <col min="4615" max="4615" width="17.5703125" style="174" customWidth="1"/>
    <col min="4616" max="4616" width="20.28515625" style="174" customWidth="1"/>
    <col min="4617" max="4864" width="19.140625" style="174"/>
    <col min="4865" max="4865" width="7" style="174" customWidth="1"/>
    <col min="4866" max="4866" width="46.28515625" style="174" customWidth="1"/>
    <col min="4867" max="4867" width="11.140625" style="174" customWidth="1"/>
    <col min="4868" max="4868" width="8.28515625" style="174" customWidth="1"/>
    <col min="4869" max="4869" width="13.5703125" style="174" customWidth="1"/>
    <col min="4870" max="4870" width="17.7109375" style="174" customWidth="1"/>
    <col min="4871" max="4871" width="17.5703125" style="174" customWidth="1"/>
    <col min="4872" max="4872" width="20.28515625" style="174" customWidth="1"/>
    <col min="4873" max="5120" width="19.140625" style="174"/>
    <col min="5121" max="5121" width="7" style="174" customWidth="1"/>
    <col min="5122" max="5122" width="46.28515625" style="174" customWidth="1"/>
    <col min="5123" max="5123" width="11.140625" style="174" customWidth="1"/>
    <col min="5124" max="5124" width="8.28515625" style="174" customWidth="1"/>
    <col min="5125" max="5125" width="13.5703125" style="174" customWidth="1"/>
    <col min="5126" max="5126" width="17.7109375" style="174" customWidth="1"/>
    <col min="5127" max="5127" width="17.5703125" style="174" customWidth="1"/>
    <col min="5128" max="5128" width="20.28515625" style="174" customWidth="1"/>
    <col min="5129" max="5376" width="19.140625" style="174"/>
    <col min="5377" max="5377" width="7" style="174" customWidth="1"/>
    <col min="5378" max="5378" width="46.28515625" style="174" customWidth="1"/>
    <col min="5379" max="5379" width="11.140625" style="174" customWidth="1"/>
    <col min="5380" max="5380" width="8.28515625" style="174" customWidth="1"/>
    <col min="5381" max="5381" width="13.5703125" style="174" customWidth="1"/>
    <col min="5382" max="5382" width="17.7109375" style="174" customWidth="1"/>
    <col min="5383" max="5383" width="17.5703125" style="174" customWidth="1"/>
    <col min="5384" max="5384" width="20.28515625" style="174" customWidth="1"/>
    <col min="5385" max="5632" width="19.140625" style="174"/>
    <col min="5633" max="5633" width="7" style="174" customWidth="1"/>
    <col min="5634" max="5634" width="46.28515625" style="174" customWidth="1"/>
    <col min="5635" max="5635" width="11.140625" style="174" customWidth="1"/>
    <col min="5636" max="5636" width="8.28515625" style="174" customWidth="1"/>
    <col min="5637" max="5637" width="13.5703125" style="174" customWidth="1"/>
    <col min="5638" max="5638" width="17.7109375" style="174" customWidth="1"/>
    <col min="5639" max="5639" width="17.5703125" style="174" customWidth="1"/>
    <col min="5640" max="5640" width="20.28515625" style="174" customWidth="1"/>
    <col min="5641" max="5888" width="19.140625" style="174"/>
    <col min="5889" max="5889" width="7" style="174" customWidth="1"/>
    <col min="5890" max="5890" width="46.28515625" style="174" customWidth="1"/>
    <col min="5891" max="5891" width="11.140625" style="174" customWidth="1"/>
    <col min="5892" max="5892" width="8.28515625" style="174" customWidth="1"/>
    <col min="5893" max="5893" width="13.5703125" style="174" customWidth="1"/>
    <col min="5894" max="5894" width="17.7109375" style="174" customWidth="1"/>
    <col min="5895" max="5895" width="17.5703125" style="174" customWidth="1"/>
    <col min="5896" max="5896" width="20.28515625" style="174" customWidth="1"/>
    <col min="5897" max="6144" width="19.140625" style="174"/>
    <col min="6145" max="6145" width="7" style="174" customWidth="1"/>
    <col min="6146" max="6146" width="46.28515625" style="174" customWidth="1"/>
    <col min="6147" max="6147" width="11.140625" style="174" customWidth="1"/>
    <col min="6148" max="6148" width="8.28515625" style="174" customWidth="1"/>
    <col min="6149" max="6149" width="13.5703125" style="174" customWidth="1"/>
    <col min="6150" max="6150" width="17.7109375" style="174" customWidth="1"/>
    <col min="6151" max="6151" width="17.5703125" style="174" customWidth="1"/>
    <col min="6152" max="6152" width="20.28515625" style="174" customWidth="1"/>
    <col min="6153" max="6400" width="19.140625" style="174"/>
    <col min="6401" max="6401" width="7" style="174" customWidth="1"/>
    <col min="6402" max="6402" width="46.28515625" style="174" customWidth="1"/>
    <col min="6403" max="6403" width="11.140625" style="174" customWidth="1"/>
    <col min="6404" max="6404" width="8.28515625" style="174" customWidth="1"/>
    <col min="6405" max="6405" width="13.5703125" style="174" customWidth="1"/>
    <col min="6406" max="6406" width="17.7109375" style="174" customWidth="1"/>
    <col min="6407" max="6407" width="17.5703125" style="174" customWidth="1"/>
    <col min="6408" max="6408" width="20.28515625" style="174" customWidth="1"/>
    <col min="6409" max="6656" width="19.140625" style="174"/>
    <col min="6657" max="6657" width="7" style="174" customWidth="1"/>
    <col min="6658" max="6658" width="46.28515625" style="174" customWidth="1"/>
    <col min="6659" max="6659" width="11.140625" style="174" customWidth="1"/>
    <col min="6660" max="6660" width="8.28515625" style="174" customWidth="1"/>
    <col min="6661" max="6661" width="13.5703125" style="174" customWidth="1"/>
    <col min="6662" max="6662" width="17.7109375" style="174" customWidth="1"/>
    <col min="6663" max="6663" width="17.5703125" style="174" customWidth="1"/>
    <col min="6664" max="6664" width="20.28515625" style="174" customWidth="1"/>
    <col min="6665" max="6912" width="19.140625" style="174"/>
    <col min="6913" max="6913" width="7" style="174" customWidth="1"/>
    <col min="6914" max="6914" width="46.28515625" style="174" customWidth="1"/>
    <col min="6915" max="6915" width="11.140625" style="174" customWidth="1"/>
    <col min="6916" max="6916" width="8.28515625" style="174" customWidth="1"/>
    <col min="6917" max="6917" width="13.5703125" style="174" customWidth="1"/>
    <col min="6918" max="6918" width="17.7109375" style="174" customWidth="1"/>
    <col min="6919" max="6919" width="17.5703125" style="174" customWidth="1"/>
    <col min="6920" max="6920" width="20.28515625" style="174" customWidth="1"/>
    <col min="6921" max="7168" width="19.140625" style="174"/>
    <col min="7169" max="7169" width="7" style="174" customWidth="1"/>
    <col min="7170" max="7170" width="46.28515625" style="174" customWidth="1"/>
    <col min="7171" max="7171" width="11.140625" style="174" customWidth="1"/>
    <col min="7172" max="7172" width="8.28515625" style="174" customWidth="1"/>
    <col min="7173" max="7173" width="13.5703125" style="174" customWidth="1"/>
    <col min="7174" max="7174" width="17.7109375" style="174" customWidth="1"/>
    <col min="7175" max="7175" width="17.5703125" style="174" customWidth="1"/>
    <col min="7176" max="7176" width="20.28515625" style="174" customWidth="1"/>
    <col min="7177" max="7424" width="19.140625" style="174"/>
    <col min="7425" max="7425" width="7" style="174" customWidth="1"/>
    <col min="7426" max="7426" width="46.28515625" style="174" customWidth="1"/>
    <col min="7427" max="7427" width="11.140625" style="174" customWidth="1"/>
    <col min="7428" max="7428" width="8.28515625" style="174" customWidth="1"/>
    <col min="7429" max="7429" width="13.5703125" style="174" customWidth="1"/>
    <col min="7430" max="7430" width="17.7109375" style="174" customWidth="1"/>
    <col min="7431" max="7431" width="17.5703125" style="174" customWidth="1"/>
    <col min="7432" max="7432" width="20.28515625" style="174" customWidth="1"/>
    <col min="7433" max="7680" width="19.140625" style="174"/>
    <col min="7681" max="7681" width="7" style="174" customWidth="1"/>
    <col min="7682" max="7682" width="46.28515625" style="174" customWidth="1"/>
    <col min="7683" max="7683" width="11.140625" style="174" customWidth="1"/>
    <col min="7684" max="7684" width="8.28515625" style="174" customWidth="1"/>
    <col min="7685" max="7685" width="13.5703125" style="174" customWidth="1"/>
    <col min="7686" max="7686" width="17.7109375" style="174" customWidth="1"/>
    <col min="7687" max="7687" width="17.5703125" style="174" customWidth="1"/>
    <col min="7688" max="7688" width="20.28515625" style="174" customWidth="1"/>
    <col min="7689" max="7936" width="19.140625" style="174"/>
    <col min="7937" max="7937" width="7" style="174" customWidth="1"/>
    <col min="7938" max="7938" width="46.28515625" style="174" customWidth="1"/>
    <col min="7939" max="7939" width="11.140625" style="174" customWidth="1"/>
    <col min="7940" max="7940" width="8.28515625" style="174" customWidth="1"/>
    <col min="7941" max="7941" width="13.5703125" style="174" customWidth="1"/>
    <col min="7942" max="7942" width="17.7109375" style="174" customWidth="1"/>
    <col min="7943" max="7943" width="17.5703125" style="174" customWidth="1"/>
    <col min="7944" max="7944" width="20.28515625" style="174" customWidth="1"/>
    <col min="7945" max="8192" width="19.140625" style="174"/>
    <col min="8193" max="8193" width="7" style="174" customWidth="1"/>
    <col min="8194" max="8194" width="46.28515625" style="174" customWidth="1"/>
    <col min="8195" max="8195" width="11.140625" style="174" customWidth="1"/>
    <col min="8196" max="8196" width="8.28515625" style="174" customWidth="1"/>
    <col min="8197" max="8197" width="13.5703125" style="174" customWidth="1"/>
    <col min="8198" max="8198" width="17.7109375" style="174" customWidth="1"/>
    <col min="8199" max="8199" width="17.5703125" style="174" customWidth="1"/>
    <col min="8200" max="8200" width="20.28515625" style="174" customWidth="1"/>
    <col min="8201" max="8448" width="19.140625" style="174"/>
    <col min="8449" max="8449" width="7" style="174" customWidth="1"/>
    <col min="8450" max="8450" width="46.28515625" style="174" customWidth="1"/>
    <col min="8451" max="8451" width="11.140625" style="174" customWidth="1"/>
    <col min="8452" max="8452" width="8.28515625" style="174" customWidth="1"/>
    <col min="8453" max="8453" width="13.5703125" style="174" customWidth="1"/>
    <col min="8454" max="8454" width="17.7109375" style="174" customWidth="1"/>
    <col min="8455" max="8455" width="17.5703125" style="174" customWidth="1"/>
    <col min="8456" max="8456" width="20.28515625" style="174" customWidth="1"/>
    <col min="8457" max="8704" width="19.140625" style="174"/>
    <col min="8705" max="8705" width="7" style="174" customWidth="1"/>
    <col min="8706" max="8706" width="46.28515625" style="174" customWidth="1"/>
    <col min="8707" max="8707" width="11.140625" style="174" customWidth="1"/>
    <col min="8708" max="8708" width="8.28515625" style="174" customWidth="1"/>
    <col min="8709" max="8709" width="13.5703125" style="174" customWidth="1"/>
    <col min="8710" max="8710" width="17.7109375" style="174" customWidth="1"/>
    <col min="8711" max="8711" width="17.5703125" style="174" customWidth="1"/>
    <col min="8712" max="8712" width="20.28515625" style="174" customWidth="1"/>
    <col min="8713" max="8960" width="19.140625" style="174"/>
    <col min="8961" max="8961" width="7" style="174" customWidth="1"/>
    <col min="8962" max="8962" width="46.28515625" style="174" customWidth="1"/>
    <col min="8963" max="8963" width="11.140625" style="174" customWidth="1"/>
    <col min="8964" max="8964" width="8.28515625" style="174" customWidth="1"/>
    <col min="8965" max="8965" width="13.5703125" style="174" customWidth="1"/>
    <col min="8966" max="8966" width="17.7109375" style="174" customWidth="1"/>
    <col min="8967" max="8967" width="17.5703125" style="174" customWidth="1"/>
    <col min="8968" max="8968" width="20.28515625" style="174" customWidth="1"/>
    <col min="8969" max="9216" width="19.140625" style="174"/>
    <col min="9217" max="9217" width="7" style="174" customWidth="1"/>
    <col min="9218" max="9218" width="46.28515625" style="174" customWidth="1"/>
    <col min="9219" max="9219" width="11.140625" style="174" customWidth="1"/>
    <col min="9220" max="9220" width="8.28515625" style="174" customWidth="1"/>
    <col min="9221" max="9221" width="13.5703125" style="174" customWidth="1"/>
    <col min="9222" max="9222" width="17.7109375" style="174" customWidth="1"/>
    <col min="9223" max="9223" width="17.5703125" style="174" customWidth="1"/>
    <col min="9224" max="9224" width="20.28515625" style="174" customWidth="1"/>
    <col min="9225" max="9472" width="19.140625" style="174"/>
    <col min="9473" max="9473" width="7" style="174" customWidth="1"/>
    <col min="9474" max="9474" width="46.28515625" style="174" customWidth="1"/>
    <col min="9475" max="9475" width="11.140625" style="174" customWidth="1"/>
    <col min="9476" max="9476" width="8.28515625" style="174" customWidth="1"/>
    <col min="9477" max="9477" width="13.5703125" style="174" customWidth="1"/>
    <col min="9478" max="9478" width="17.7109375" style="174" customWidth="1"/>
    <col min="9479" max="9479" width="17.5703125" style="174" customWidth="1"/>
    <col min="9480" max="9480" width="20.28515625" style="174" customWidth="1"/>
    <col min="9481" max="9728" width="19.140625" style="174"/>
    <col min="9729" max="9729" width="7" style="174" customWidth="1"/>
    <col min="9730" max="9730" width="46.28515625" style="174" customWidth="1"/>
    <col min="9731" max="9731" width="11.140625" style="174" customWidth="1"/>
    <col min="9732" max="9732" width="8.28515625" style="174" customWidth="1"/>
    <col min="9733" max="9733" width="13.5703125" style="174" customWidth="1"/>
    <col min="9734" max="9734" width="17.7109375" style="174" customWidth="1"/>
    <col min="9735" max="9735" width="17.5703125" style="174" customWidth="1"/>
    <col min="9736" max="9736" width="20.28515625" style="174" customWidth="1"/>
    <col min="9737" max="9984" width="19.140625" style="174"/>
    <col min="9985" max="9985" width="7" style="174" customWidth="1"/>
    <col min="9986" max="9986" width="46.28515625" style="174" customWidth="1"/>
    <col min="9987" max="9987" width="11.140625" style="174" customWidth="1"/>
    <col min="9988" max="9988" width="8.28515625" style="174" customWidth="1"/>
    <col min="9989" max="9989" width="13.5703125" style="174" customWidth="1"/>
    <col min="9990" max="9990" width="17.7109375" style="174" customWidth="1"/>
    <col min="9991" max="9991" width="17.5703125" style="174" customWidth="1"/>
    <col min="9992" max="9992" width="20.28515625" style="174" customWidth="1"/>
    <col min="9993" max="10240" width="19.140625" style="174"/>
    <col min="10241" max="10241" width="7" style="174" customWidth="1"/>
    <col min="10242" max="10242" width="46.28515625" style="174" customWidth="1"/>
    <col min="10243" max="10243" width="11.140625" style="174" customWidth="1"/>
    <col min="10244" max="10244" width="8.28515625" style="174" customWidth="1"/>
    <col min="10245" max="10245" width="13.5703125" style="174" customWidth="1"/>
    <col min="10246" max="10246" width="17.7109375" style="174" customWidth="1"/>
    <col min="10247" max="10247" width="17.5703125" style="174" customWidth="1"/>
    <col min="10248" max="10248" width="20.28515625" style="174" customWidth="1"/>
    <col min="10249" max="10496" width="19.140625" style="174"/>
    <col min="10497" max="10497" width="7" style="174" customWidth="1"/>
    <col min="10498" max="10498" width="46.28515625" style="174" customWidth="1"/>
    <col min="10499" max="10499" width="11.140625" style="174" customWidth="1"/>
    <col min="10500" max="10500" width="8.28515625" style="174" customWidth="1"/>
    <col min="10501" max="10501" width="13.5703125" style="174" customWidth="1"/>
    <col min="10502" max="10502" width="17.7109375" style="174" customWidth="1"/>
    <col min="10503" max="10503" width="17.5703125" style="174" customWidth="1"/>
    <col min="10504" max="10504" width="20.28515625" style="174" customWidth="1"/>
    <col min="10505" max="10752" width="19.140625" style="174"/>
    <col min="10753" max="10753" width="7" style="174" customWidth="1"/>
    <col min="10754" max="10754" width="46.28515625" style="174" customWidth="1"/>
    <col min="10755" max="10755" width="11.140625" style="174" customWidth="1"/>
    <col min="10756" max="10756" width="8.28515625" style="174" customWidth="1"/>
    <col min="10757" max="10757" width="13.5703125" style="174" customWidth="1"/>
    <col min="10758" max="10758" width="17.7109375" style="174" customWidth="1"/>
    <col min="10759" max="10759" width="17.5703125" style="174" customWidth="1"/>
    <col min="10760" max="10760" width="20.28515625" style="174" customWidth="1"/>
    <col min="10761" max="11008" width="19.140625" style="174"/>
    <col min="11009" max="11009" width="7" style="174" customWidth="1"/>
    <col min="11010" max="11010" width="46.28515625" style="174" customWidth="1"/>
    <col min="11011" max="11011" width="11.140625" style="174" customWidth="1"/>
    <col min="11012" max="11012" width="8.28515625" style="174" customWidth="1"/>
    <col min="11013" max="11013" width="13.5703125" style="174" customWidth="1"/>
    <col min="11014" max="11014" width="17.7109375" style="174" customWidth="1"/>
    <col min="11015" max="11015" width="17.5703125" style="174" customWidth="1"/>
    <col min="11016" max="11016" width="20.28515625" style="174" customWidth="1"/>
    <col min="11017" max="11264" width="19.140625" style="174"/>
    <col min="11265" max="11265" width="7" style="174" customWidth="1"/>
    <col min="11266" max="11266" width="46.28515625" style="174" customWidth="1"/>
    <col min="11267" max="11267" width="11.140625" style="174" customWidth="1"/>
    <col min="11268" max="11268" width="8.28515625" style="174" customWidth="1"/>
    <col min="11269" max="11269" width="13.5703125" style="174" customWidth="1"/>
    <col min="11270" max="11270" width="17.7109375" style="174" customWidth="1"/>
    <col min="11271" max="11271" width="17.5703125" style="174" customWidth="1"/>
    <col min="11272" max="11272" width="20.28515625" style="174" customWidth="1"/>
    <col min="11273" max="11520" width="19.140625" style="174"/>
    <col min="11521" max="11521" width="7" style="174" customWidth="1"/>
    <col min="11522" max="11522" width="46.28515625" style="174" customWidth="1"/>
    <col min="11523" max="11523" width="11.140625" style="174" customWidth="1"/>
    <col min="11524" max="11524" width="8.28515625" style="174" customWidth="1"/>
    <col min="11525" max="11525" width="13.5703125" style="174" customWidth="1"/>
    <col min="11526" max="11526" width="17.7109375" style="174" customWidth="1"/>
    <col min="11527" max="11527" width="17.5703125" style="174" customWidth="1"/>
    <col min="11528" max="11528" width="20.28515625" style="174" customWidth="1"/>
    <col min="11529" max="11776" width="19.140625" style="174"/>
    <col min="11777" max="11777" width="7" style="174" customWidth="1"/>
    <col min="11778" max="11778" width="46.28515625" style="174" customWidth="1"/>
    <col min="11779" max="11779" width="11.140625" style="174" customWidth="1"/>
    <col min="11780" max="11780" width="8.28515625" style="174" customWidth="1"/>
    <col min="11781" max="11781" width="13.5703125" style="174" customWidth="1"/>
    <col min="11782" max="11782" width="17.7109375" style="174" customWidth="1"/>
    <col min="11783" max="11783" width="17.5703125" style="174" customWidth="1"/>
    <col min="11784" max="11784" width="20.28515625" style="174" customWidth="1"/>
    <col min="11785" max="12032" width="19.140625" style="174"/>
    <col min="12033" max="12033" width="7" style="174" customWidth="1"/>
    <col min="12034" max="12034" width="46.28515625" style="174" customWidth="1"/>
    <col min="12035" max="12035" width="11.140625" style="174" customWidth="1"/>
    <col min="12036" max="12036" width="8.28515625" style="174" customWidth="1"/>
    <col min="12037" max="12037" width="13.5703125" style="174" customWidth="1"/>
    <col min="12038" max="12038" width="17.7109375" style="174" customWidth="1"/>
    <col min="12039" max="12039" width="17.5703125" style="174" customWidth="1"/>
    <col min="12040" max="12040" width="20.28515625" style="174" customWidth="1"/>
    <col min="12041" max="12288" width="19.140625" style="174"/>
    <col min="12289" max="12289" width="7" style="174" customWidth="1"/>
    <col min="12290" max="12290" width="46.28515625" style="174" customWidth="1"/>
    <col min="12291" max="12291" width="11.140625" style="174" customWidth="1"/>
    <col min="12292" max="12292" width="8.28515625" style="174" customWidth="1"/>
    <col min="12293" max="12293" width="13.5703125" style="174" customWidth="1"/>
    <col min="12294" max="12294" width="17.7109375" style="174" customWidth="1"/>
    <col min="12295" max="12295" width="17.5703125" style="174" customWidth="1"/>
    <col min="12296" max="12296" width="20.28515625" style="174" customWidth="1"/>
    <col min="12297" max="12544" width="19.140625" style="174"/>
    <col min="12545" max="12545" width="7" style="174" customWidth="1"/>
    <col min="12546" max="12546" width="46.28515625" style="174" customWidth="1"/>
    <col min="12547" max="12547" width="11.140625" style="174" customWidth="1"/>
    <col min="12548" max="12548" width="8.28515625" style="174" customWidth="1"/>
    <col min="12549" max="12549" width="13.5703125" style="174" customWidth="1"/>
    <col min="12550" max="12550" width="17.7109375" style="174" customWidth="1"/>
    <col min="12551" max="12551" width="17.5703125" style="174" customWidth="1"/>
    <col min="12552" max="12552" width="20.28515625" style="174" customWidth="1"/>
    <col min="12553" max="12800" width="19.140625" style="174"/>
    <col min="12801" max="12801" width="7" style="174" customWidth="1"/>
    <col min="12802" max="12802" width="46.28515625" style="174" customWidth="1"/>
    <col min="12803" max="12803" width="11.140625" style="174" customWidth="1"/>
    <col min="12804" max="12804" width="8.28515625" style="174" customWidth="1"/>
    <col min="12805" max="12805" width="13.5703125" style="174" customWidth="1"/>
    <col min="12806" max="12806" width="17.7109375" style="174" customWidth="1"/>
    <col min="12807" max="12807" width="17.5703125" style="174" customWidth="1"/>
    <col min="12808" max="12808" width="20.28515625" style="174" customWidth="1"/>
    <col min="12809" max="13056" width="19.140625" style="174"/>
    <col min="13057" max="13057" width="7" style="174" customWidth="1"/>
    <col min="13058" max="13058" width="46.28515625" style="174" customWidth="1"/>
    <col min="13059" max="13059" width="11.140625" style="174" customWidth="1"/>
    <col min="13060" max="13060" width="8.28515625" style="174" customWidth="1"/>
    <col min="13061" max="13061" width="13.5703125" style="174" customWidth="1"/>
    <col min="13062" max="13062" width="17.7109375" style="174" customWidth="1"/>
    <col min="13063" max="13063" width="17.5703125" style="174" customWidth="1"/>
    <col min="13064" max="13064" width="20.28515625" style="174" customWidth="1"/>
    <col min="13065" max="13312" width="19.140625" style="174"/>
    <col min="13313" max="13313" width="7" style="174" customWidth="1"/>
    <col min="13314" max="13314" width="46.28515625" style="174" customWidth="1"/>
    <col min="13315" max="13315" width="11.140625" style="174" customWidth="1"/>
    <col min="13316" max="13316" width="8.28515625" style="174" customWidth="1"/>
    <col min="13317" max="13317" width="13.5703125" style="174" customWidth="1"/>
    <col min="13318" max="13318" width="17.7109375" style="174" customWidth="1"/>
    <col min="13319" max="13319" width="17.5703125" style="174" customWidth="1"/>
    <col min="13320" max="13320" width="20.28515625" style="174" customWidth="1"/>
    <col min="13321" max="13568" width="19.140625" style="174"/>
    <col min="13569" max="13569" width="7" style="174" customWidth="1"/>
    <col min="13570" max="13570" width="46.28515625" style="174" customWidth="1"/>
    <col min="13571" max="13571" width="11.140625" style="174" customWidth="1"/>
    <col min="13572" max="13572" width="8.28515625" style="174" customWidth="1"/>
    <col min="13573" max="13573" width="13.5703125" style="174" customWidth="1"/>
    <col min="13574" max="13574" width="17.7109375" style="174" customWidth="1"/>
    <col min="13575" max="13575" width="17.5703125" style="174" customWidth="1"/>
    <col min="13576" max="13576" width="20.28515625" style="174" customWidth="1"/>
    <col min="13577" max="13824" width="19.140625" style="174"/>
    <col min="13825" max="13825" width="7" style="174" customWidth="1"/>
    <col min="13826" max="13826" width="46.28515625" style="174" customWidth="1"/>
    <col min="13827" max="13827" width="11.140625" style="174" customWidth="1"/>
    <col min="13828" max="13828" width="8.28515625" style="174" customWidth="1"/>
    <col min="13829" max="13829" width="13.5703125" style="174" customWidth="1"/>
    <col min="13830" max="13830" width="17.7109375" style="174" customWidth="1"/>
    <col min="13831" max="13831" width="17.5703125" style="174" customWidth="1"/>
    <col min="13832" max="13832" width="20.28515625" style="174" customWidth="1"/>
    <col min="13833" max="14080" width="19.140625" style="174"/>
    <col min="14081" max="14081" width="7" style="174" customWidth="1"/>
    <col min="14082" max="14082" width="46.28515625" style="174" customWidth="1"/>
    <col min="14083" max="14083" width="11.140625" style="174" customWidth="1"/>
    <col min="14084" max="14084" width="8.28515625" style="174" customWidth="1"/>
    <col min="14085" max="14085" width="13.5703125" style="174" customWidth="1"/>
    <col min="14086" max="14086" width="17.7109375" style="174" customWidth="1"/>
    <col min="14087" max="14087" width="17.5703125" style="174" customWidth="1"/>
    <col min="14088" max="14088" width="20.28515625" style="174" customWidth="1"/>
    <col min="14089" max="14336" width="19.140625" style="174"/>
    <col min="14337" max="14337" width="7" style="174" customWidth="1"/>
    <col min="14338" max="14338" width="46.28515625" style="174" customWidth="1"/>
    <col min="14339" max="14339" width="11.140625" style="174" customWidth="1"/>
    <col min="14340" max="14340" width="8.28515625" style="174" customWidth="1"/>
    <col min="14341" max="14341" width="13.5703125" style="174" customWidth="1"/>
    <col min="14342" max="14342" width="17.7109375" style="174" customWidth="1"/>
    <col min="14343" max="14343" width="17.5703125" style="174" customWidth="1"/>
    <col min="14344" max="14344" width="20.28515625" style="174" customWidth="1"/>
    <col min="14345" max="14592" width="19.140625" style="174"/>
    <col min="14593" max="14593" width="7" style="174" customWidth="1"/>
    <col min="14594" max="14594" width="46.28515625" style="174" customWidth="1"/>
    <col min="14595" max="14595" width="11.140625" style="174" customWidth="1"/>
    <col min="14596" max="14596" width="8.28515625" style="174" customWidth="1"/>
    <col min="14597" max="14597" width="13.5703125" style="174" customWidth="1"/>
    <col min="14598" max="14598" width="17.7109375" style="174" customWidth="1"/>
    <col min="14599" max="14599" width="17.5703125" style="174" customWidth="1"/>
    <col min="14600" max="14600" width="20.28515625" style="174" customWidth="1"/>
    <col min="14601" max="14848" width="19.140625" style="174"/>
    <col min="14849" max="14849" width="7" style="174" customWidth="1"/>
    <col min="14850" max="14850" width="46.28515625" style="174" customWidth="1"/>
    <col min="14851" max="14851" width="11.140625" style="174" customWidth="1"/>
    <col min="14852" max="14852" width="8.28515625" style="174" customWidth="1"/>
    <col min="14853" max="14853" width="13.5703125" style="174" customWidth="1"/>
    <col min="14854" max="14854" width="17.7109375" style="174" customWidth="1"/>
    <col min="14855" max="14855" width="17.5703125" style="174" customWidth="1"/>
    <col min="14856" max="14856" width="20.28515625" style="174" customWidth="1"/>
    <col min="14857" max="15104" width="19.140625" style="174"/>
    <col min="15105" max="15105" width="7" style="174" customWidth="1"/>
    <col min="15106" max="15106" width="46.28515625" style="174" customWidth="1"/>
    <col min="15107" max="15107" width="11.140625" style="174" customWidth="1"/>
    <col min="15108" max="15108" width="8.28515625" style="174" customWidth="1"/>
    <col min="15109" max="15109" width="13.5703125" style="174" customWidth="1"/>
    <col min="15110" max="15110" width="17.7109375" style="174" customWidth="1"/>
    <col min="15111" max="15111" width="17.5703125" style="174" customWidth="1"/>
    <col min="15112" max="15112" width="20.28515625" style="174" customWidth="1"/>
    <col min="15113" max="15360" width="19.140625" style="174"/>
    <col min="15361" max="15361" width="7" style="174" customWidth="1"/>
    <col min="15362" max="15362" width="46.28515625" style="174" customWidth="1"/>
    <col min="15363" max="15363" width="11.140625" style="174" customWidth="1"/>
    <col min="15364" max="15364" width="8.28515625" style="174" customWidth="1"/>
    <col min="15365" max="15365" width="13.5703125" style="174" customWidth="1"/>
    <col min="15366" max="15366" width="17.7109375" style="174" customWidth="1"/>
    <col min="15367" max="15367" width="17.5703125" style="174" customWidth="1"/>
    <col min="15368" max="15368" width="20.28515625" style="174" customWidth="1"/>
    <col min="15369" max="15616" width="19.140625" style="174"/>
    <col min="15617" max="15617" width="7" style="174" customWidth="1"/>
    <col min="15618" max="15618" width="46.28515625" style="174" customWidth="1"/>
    <col min="15619" max="15619" width="11.140625" style="174" customWidth="1"/>
    <col min="15620" max="15620" width="8.28515625" style="174" customWidth="1"/>
    <col min="15621" max="15621" width="13.5703125" style="174" customWidth="1"/>
    <col min="15622" max="15622" width="17.7109375" style="174" customWidth="1"/>
    <col min="15623" max="15623" width="17.5703125" style="174" customWidth="1"/>
    <col min="15624" max="15624" width="20.28515625" style="174" customWidth="1"/>
    <col min="15625" max="15872" width="19.140625" style="174"/>
    <col min="15873" max="15873" width="7" style="174" customWidth="1"/>
    <col min="15874" max="15874" width="46.28515625" style="174" customWidth="1"/>
    <col min="15875" max="15875" width="11.140625" style="174" customWidth="1"/>
    <col min="15876" max="15876" width="8.28515625" style="174" customWidth="1"/>
    <col min="15877" max="15877" width="13.5703125" style="174" customWidth="1"/>
    <col min="15878" max="15878" width="17.7109375" style="174" customWidth="1"/>
    <col min="15879" max="15879" width="17.5703125" style="174" customWidth="1"/>
    <col min="15880" max="15880" width="20.28515625" style="174" customWidth="1"/>
    <col min="15881" max="16128" width="19.140625" style="174"/>
    <col min="16129" max="16129" width="7" style="174" customWidth="1"/>
    <col min="16130" max="16130" width="46.28515625" style="174" customWidth="1"/>
    <col min="16131" max="16131" width="11.140625" style="174" customWidth="1"/>
    <col min="16132" max="16132" width="8.28515625" style="174" customWidth="1"/>
    <col min="16133" max="16133" width="13.5703125" style="174" customWidth="1"/>
    <col min="16134" max="16134" width="17.7109375" style="174" customWidth="1"/>
    <col min="16135" max="16135" width="17.5703125" style="174" customWidth="1"/>
    <col min="16136" max="16136" width="20.28515625" style="174" customWidth="1"/>
    <col min="16137" max="16384" width="19.140625" style="174"/>
  </cols>
  <sheetData>
    <row r="1" spans="1:9" ht="28.5" customHeight="1" x14ac:dyDescent="0.2">
      <c r="B1" s="1"/>
      <c r="C1" s="1"/>
      <c r="D1" s="1"/>
      <c r="E1" s="1"/>
      <c r="F1" s="205"/>
      <c r="G1" s="175" t="s">
        <v>54</v>
      </c>
    </row>
    <row r="2" spans="1:9" ht="48.75" customHeight="1" thickBot="1" x14ac:dyDescent="0.25">
      <c r="A2" s="239" t="s">
        <v>0</v>
      </c>
      <c r="B2" s="240"/>
      <c r="C2" s="240"/>
      <c r="D2" s="240"/>
      <c r="E2" s="240"/>
      <c r="F2" s="240"/>
      <c r="G2" s="240"/>
      <c r="H2" s="240"/>
    </row>
    <row r="3" spans="1:9" ht="15" customHeight="1" thickBot="1" x14ac:dyDescent="0.25">
      <c r="A3" s="241" t="s">
        <v>1</v>
      </c>
      <c r="B3" s="2">
        <v>2024</v>
      </c>
      <c r="C3" s="243" t="s">
        <v>2</v>
      </c>
      <c r="D3" s="245" t="s">
        <v>3</v>
      </c>
      <c r="E3" s="245" t="s">
        <v>4</v>
      </c>
      <c r="F3" s="247" t="s">
        <v>5</v>
      </c>
      <c r="G3" s="245" t="s">
        <v>6</v>
      </c>
      <c r="H3" s="249" t="s">
        <v>7</v>
      </c>
    </row>
    <row r="4" spans="1:9" ht="16.5" thickBot="1" x14ac:dyDescent="0.25">
      <c r="A4" s="242"/>
      <c r="B4" s="3" t="s">
        <v>8</v>
      </c>
      <c r="C4" s="244"/>
      <c r="D4" s="246"/>
      <c r="E4" s="246"/>
      <c r="F4" s="248"/>
      <c r="G4" s="246"/>
      <c r="H4" s="250"/>
      <c r="I4" s="176"/>
    </row>
    <row r="5" spans="1:9" ht="15.75" thickBot="1" x14ac:dyDescent="0.25">
      <c r="A5" s="4"/>
      <c r="B5" s="5" t="s">
        <v>49</v>
      </c>
      <c r="C5" s="6"/>
      <c r="D5" s="6"/>
      <c r="E5" s="7"/>
      <c r="F5" s="206"/>
      <c r="G5" s="8"/>
      <c r="H5" s="8"/>
    </row>
    <row r="6" spans="1:9" ht="15" x14ac:dyDescent="0.2">
      <c r="A6" s="9"/>
      <c r="B6" s="10" t="s">
        <v>9</v>
      </c>
      <c r="C6" s="11">
        <v>60</v>
      </c>
      <c r="D6" s="12" t="s">
        <v>10</v>
      </c>
      <c r="E6" s="166"/>
      <c r="F6" s="207">
        <f>C6*E6</f>
        <v>0</v>
      </c>
      <c r="G6" s="120">
        <f>F6*0.08</f>
        <v>0</v>
      </c>
      <c r="H6" s="121">
        <f>F6*1.08</f>
        <v>0</v>
      </c>
    </row>
    <row r="7" spans="1:9" x14ac:dyDescent="0.2">
      <c r="A7" s="51">
        <v>1</v>
      </c>
      <c r="B7" s="13" t="s">
        <v>11</v>
      </c>
      <c r="C7" s="14">
        <v>368</v>
      </c>
      <c r="D7" s="15" t="s">
        <v>10</v>
      </c>
      <c r="E7" s="167"/>
      <c r="F7" s="208">
        <f>C7*E7</f>
        <v>0</v>
      </c>
      <c r="G7" s="122">
        <f>F7*0.08</f>
        <v>0</v>
      </c>
      <c r="H7" s="123">
        <f>F7*1.08</f>
        <v>0</v>
      </c>
    </row>
    <row r="8" spans="1:9" x14ac:dyDescent="0.2">
      <c r="A8" s="9"/>
      <c r="B8" s="16" t="s">
        <v>12</v>
      </c>
      <c r="C8" s="14">
        <v>220</v>
      </c>
      <c r="D8" s="15" t="s">
        <v>13</v>
      </c>
      <c r="E8" s="167"/>
      <c r="F8" s="208">
        <f>C8*E8</f>
        <v>0</v>
      </c>
      <c r="G8" s="122">
        <f>F8*0.08</f>
        <v>0</v>
      </c>
      <c r="H8" s="123">
        <f>F8*1.08</f>
        <v>0</v>
      </c>
    </row>
    <row r="9" spans="1:9" ht="15" thickBot="1" x14ac:dyDescent="0.25">
      <c r="A9" s="9"/>
      <c r="B9" s="17" t="s">
        <v>14</v>
      </c>
      <c r="C9" s="18">
        <v>120</v>
      </c>
      <c r="D9" s="19" t="s">
        <v>10</v>
      </c>
      <c r="E9" s="168"/>
      <c r="F9" s="209">
        <f>C9*E9</f>
        <v>0</v>
      </c>
      <c r="G9" s="124">
        <f>F9*0.08</f>
        <v>0</v>
      </c>
      <c r="H9" s="125">
        <f>F9*1.08</f>
        <v>0</v>
      </c>
    </row>
    <row r="10" spans="1:9" ht="15.75" thickBot="1" x14ac:dyDescent="0.25">
      <c r="A10" s="20"/>
      <c r="B10" s="21"/>
      <c r="C10" s="22">
        <f>SUM(C6:C9)</f>
        <v>768</v>
      </c>
      <c r="D10" s="23"/>
      <c r="E10" s="24"/>
      <c r="F10" s="210">
        <f>SUM(F6:F9)</f>
        <v>0</v>
      </c>
      <c r="G10" s="126">
        <f>SUM(G6:G9)</f>
        <v>0</v>
      </c>
      <c r="H10" s="127">
        <f>SUM(H6:H9)</f>
        <v>0</v>
      </c>
    </row>
    <row r="11" spans="1:9" ht="15.75" thickBot="1" x14ac:dyDescent="0.25">
      <c r="A11" s="4"/>
      <c r="B11" s="25" t="s">
        <v>15</v>
      </c>
      <c r="C11" s="23"/>
      <c r="D11" s="23"/>
      <c r="E11" s="24"/>
      <c r="F11" s="211"/>
      <c r="G11" s="128"/>
      <c r="H11" s="129"/>
    </row>
    <row r="12" spans="1:9" ht="15" thickBot="1" x14ac:dyDescent="0.25">
      <c r="A12" s="9">
        <v>2</v>
      </c>
      <c r="B12" s="177" t="s">
        <v>16</v>
      </c>
      <c r="C12" s="26">
        <v>640</v>
      </c>
      <c r="D12" s="27" t="s">
        <v>10</v>
      </c>
      <c r="E12" s="169"/>
      <c r="F12" s="212">
        <f>C12*E12</f>
        <v>0</v>
      </c>
      <c r="G12" s="130">
        <f>F12*0.08</f>
        <v>0</v>
      </c>
      <c r="H12" s="131">
        <f>F12*1.08</f>
        <v>0</v>
      </c>
    </row>
    <row r="13" spans="1:9" ht="15.75" thickBot="1" x14ac:dyDescent="0.25">
      <c r="A13" s="20"/>
      <c r="B13" s="28"/>
      <c r="C13" s="29">
        <f>SUM(C12)</f>
        <v>640</v>
      </c>
      <c r="D13" s="30"/>
      <c r="E13" s="31"/>
      <c r="F13" s="213">
        <f>SUM(F12)</f>
        <v>0</v>
      </c>
      <c r="G13" s="132">
        <f>SUM(G12)</f>
        <v>0</v>
      </c>
      <c r="H13" s="133">
        <f>SUM(H12:H12)</f>
        <v>0</v>
      </c>
    </row>
    <row r="14" spans="1:9" ht="15.75" thickBot="1" x14ac:dyDescent="0.25">
      <c r="A14" s="4"/>
      <c r="B14" s="32" t="s">
        <v>17</v>
      </c>
      <c r="C14" s="33"/>
      <c r="D14" s="34"/>
      <c r="E14" s="35"/>
      <c r="F14" s="214"/>
      <c r="G14" s="134"/>
      <c r="H14" s="135"/>
    </row>
    <row r="15" spans="1:9" ht="15" thickBot="1" x14ac:dyDescent="0.25">
      <c r="A15" s="9">
        <v>3</v>
      </c>
      <c r="B15" s="28" t="s">
        <v>18</v>
      </c>
      <c r="C15" s="36">
        <v>160</v>
      </c>
      <c r="D15" s="37" t="s">
        <v>10</v>
      </c>
      <c r="E15" s="170"/>
      <c r="F15" s="215">
        <f>C15*E15</f>
        <v>0</v>
      </c>
      <c r="G15" s="136">
        <f>F15*0.08</f>
        <v>0</v>
      </c>
      <c r="H15" s="137">
        <f>F15*1.08</f>
        <v>0</v>
      </c>
    </row>
    <row r="16" spans="1:9" ht="15.75" thickBot="1" x14ac:dyDescent="0.25">
      <c r="A16" s="9"/>
      <c r="B16" s="38"/>
      <c r="C16" s="39">
        <f>SUM(C15)</f>
        <v>160</v>
      </c>
      <c r="D16" s="30"/>
      <c r="E16" s="31"/>
      <c r="F16" s="210">
        <f>SUM(F15)</f>
        <v>0</v>
      </c>
      <c r="G16" s="126">
        <f>SUM(G15)</f>
        <v>0</v>
      </c>
      <c r="H16" s="138">
        <f>SUM(H15:H15)</f>
        <v>0</v>
      </c>
    </row>
    <row r="17" spans="1:8" ht="15.75" thickBot="1" x14ac:dyDescent="0.25">
      <c r="A17" s="4"/>
      <c r="B17" s="40" t="s">
        <v>19</v>
      </c>
      <c r="C17" s="41"/>
      <c r="D17" s="23"/>
      <c r="E17" s="24"/>
      <c r="F17" s="216"/>
      <c r="G17" s="139"/>
      <c r="H17" s="140"/>
    </row>
    <row r="18" spans="1:8" x14ac:dyDescent="0.2">
      <c r="A18" s="9"/>
      <c r="B18" s="42" t="s">
        <v>20</v>
      </c>
      <c r="C18" s="11">
        <v>12</v>
      </c>
      <c r="D18" s="12" t="s">
        <v>10</v>
      </c>
      <c r="E18" s="166"/>
      <c r="F18" s="207">
        <f>C18*E18</f>
        <v>0</v>
      </c>
      <c r="G18" s="120">
        <f>F18*0.08</f>
        <v>0</v>
      </c>
      <c r="H18" s="121">
        <f>F18*1.08</f>
        <v>0</v>
      </c>
    </row>
    <row r="19" spans="1:8" ht="19.5" customHeight="1" x14ac:dyDescent="0.2">
      <c r="A19" s="51">
        <v>4</v>
      </c>
      <c r="B19" s="13" t="s">
        <v>11</v>
      </c>
      <c r="C19" s="14">
        <v>380</v>
      </c>
      <c r="D19" s="15" t="s">
        <v>10</v>
      </c>
      <c r="E19" s="167"/>
      <c r="F19" s="208">
        <f>C19*E19</f>
        <v>0</v>
      </c>
      <c r="G19" s="122">
        <f>F19*0.08</f>
        <v>0</v>
      </c>
      <c r="H19" s="123">
        <f>F19*1.08</f>
        <v>0</v>
      </c>
    </row>
    <row r="20" spans="1:8" x14ac:dyDescent="0.2">
      <c r="A20" s="9"/>
      <c r="B20" s="16" t="s">
        <v>21</v>
      </c>
      <c r="C20" s="14">
        <v>320</v>
      </c>
      <c r="D20" s="15" t="s">
        <v>13</v>
      </c>
      <c r="E20" s="167"/>
      <c r="F20" s="208">
        <f>C20*E20</f>
        <v>0</v>
      </c>
      <c r="G20" s="122">
        <f>F20*0.08</f>
        <v>0</v>
      </c>
      <c r="H20" s="123">
        <f>F20*1.08</f>
        <v>0</v>
      </c>
    </row>
    <row r="21" spans="1:8" ht="15" thickBot="1" x14ac:dyDescent="0.25">
      <c r="A21" s="9"/>
      <c r="B21" s="43" t="s">
        <v>22</v>
      </c>
      <c r="C21" s="18">
        <v>40</v>
      </c>
      <c r="D21" s="19" t="s">
        <v>10</v>
      </c>
      <c r="E21" s="168"/>
      <c r="F21" s="209">
        <f>C21*E21</f>
        <v>0</v>
      </c>
      <c r="G21" s="124">
        <f>F21*0.08</f>
        <v>0</v>
      </c>
      <c r="H21" s="125">
        <f>F21*1.08</f>
        <v>0</v>
      </c>
    </row>
    <row r="22" spans="1:8" ht="15.75" thickBot="1" x14ac:dyDescent="0.25">
      <c r="A22" s="20"/>
      <c r="B22" s="38"/>
      <c r="C22" s="39">
        <f>SUM(C18:C21)</f>
        <v>752</v>
      </c>
      <c r="D22" s="23"/>
      <c r="E22" s="24"/>
      <c r="F22" s="210">
        <f>SUM(F18:F21)</f>
        <v>0</v>
      </c>
      <c r="G22" s="126">
        <f>SUM(G18:G21)</f>
        <v>0</v>
      </c>
      <c r="H22" s="127">
        <f>SUM(H18:H21)</f>
        <v>0</v>
      </c>
    </row>
    <row r="23" spans="1:8" ht="15.75" thickBot="1" x14ac:dyDescent="0.25">
      <c r="A23" s="9"/>
      <c r="B23" s="5" t="s">
        <v>23</v>
      </c>
      <c r="C23" s="30"/>
      <c r="D23" s="23"/>
      <c r="E23" s="24"/>
      <c r="F23" s="217"/>
      <c r="G23" s="141"/>
      <c r="H23" s="142"/>
    </row>
    <row r="24" spans="1:8" ht="15" thickBot="1" x14ac:dyDescent="0.25">
      <c r="A24" s="9"/>
      <c r="B24" s="44" t="s">
        <v>22</v>
      </c>
      <c r="C24" s="26">
        <v>50</v>
      </c>
      <c r="D24" s="27" t="s">
        <v>10</v>
      </c>
      <c r="E24" s="169"/>
      <c r="F24" s="212">
        <f>C24*E24</f>
        <v>0</v>
      </c>
      <c r="G24" s="130">
        <f>F24*0.08</f>
        <v>0</v>
      </c>
      <c r="H24" s="131">
        <f>F24*1.08</f>
        <v>0</v>
      </c>
    </row>
    <row r="25" spans="1:8" ht="15.75" thickBot="1" x14ac:dyDescent="0.25">
      <c r="A25" s="9">
        <v>5</v>
      </c>
      <c r="B25" s="45"/>
      <c r="C25" s="46"/>
      <c r="D25" s="47"/>
      <c r="E25" s="48"/>
      <c r="F25" s="210">
        <f>SUM(F24)</f>
        <v>0</v>
      </c>
      <c r="G25" s="126">
        <f>SUM(G24)</f>
        <v>0</v>
      </c>
      <c r="H25" s="127">
        <f>SUM(H24)</f>
        <v>0</v>
      </c>
    </row>
    <row r="26" spans="1:8" ht="15.75" thickBot="1" x14ac:dyDescent="0.25">
      <c r="A26" s="9"/>
      <c r="B26" s="32" t="s">
        <v>24</v>
      </c>
      <c r="C26" s="23"/>
      <c r="D26" s="23"/>
      <c r="E26" s="24"/>
      <c r="F26" s="211"/>
      <c r="G26" s="128"/>
      <c r="H26" s="129"/>
    </row>
    <row r="27" spans="1:8" ht="15" thickBot="1" x14ac:dyDescent="0.25">
      <c r="A27" s="9"/>
      <c r="B27" s="178" t="s">
        <v>9</v>
      </c>
      <c r="C27" s="26">
        <v>660</v>
      </c>
      <c r="D27" s="27" t="s">
        <v>10</v>
      </c>
      <c r="E27" s="169"/>
      <c r="F27" s="212">
        <f>C27*E27</f>
        <v>0</v>
      </c>
      <c r="G27" s="130">
        <f>F27*0.08</f>
        <v>0</v>
      </c>
      <c r="H27" s="131">
        <f>F27*1.08</f>
        <v>0</v>
      </c>
    </row>
    <row r="28" spans="1:8" ht="15.75" thickBot="1" x14ac:dyDescent="0.25">
      <c r="A28" s="20"/>
      <c r="B28" s="38"/>
      <c r="C28" s="39">
        <f>SUM(C212)</f>
        <v>0</v>
      </c>
      <c r="D28" s="30"/>
      <c r="E28" s="31"/>
      <c r="F28" s="210">
        <f>SUM(F27)</f>
        <v>0</v>
      </c>
      <c r="G28" s="126">
        <f>SUM(G27)</f>
        <v>0</v>
      </c>
      <c r="H28" s="127">
        <f>SUM(H27)</f>
        <v>0</v>
      </c>
    </row>
    <row r="29" spans="1:8" ht="30.75" thickBot="1" x14ac:dyDescent="0.25">
      <c r="A29" s="49"/>
      <c r="B29" s="50" t="s">
        <v>25</v>
      </c>
      <c r="C29" s="23"/>
      <c r="D29" s="23"/>
      <c r="E29" s="24"/>
      <c r="F29" s="211"/>
      <c r="G29" s="128"/>
      <c r="H29" s="129"/>
    </row>
    <row r="30" spans="1:8" ht="15" thickBot="1" x14ac:dyDescent="0.25">
      <c r="A30" s="51">
        <v>6</v>
      </c>
      <c r="B30" s="177" t="s">
        <v>26</v>
      </c>
      <c r="C30" s="26">
        <v>28</v>
      </c>
      <c r="D30" s="27" t="s">
        <v>10</v>
      </c>
      <c r="E30" s="169"/>
      <c r="F30" s="212">
        <f>C30*E30</f>
        <v>0</v>
      </c>
      <c r="G30" s="130">
        <f>F30*0.08</f>
        <v>0</v>
      </c>
      <c r="H30" s="131">
        <f>F30*1.08</f>
        <v>0</v>
      </c>
    </row>
    <row r="31" spans="1:8" ht="15.75" thickBot="1" x14ac:dyDescent="0.25">
      <c r="A31" s="51"/>
      <c r="B31" s="52"/>
      <c r="C31" s="39">
        <f>SUM(C30)</f>
        <v>28</v>
      </c>
      <c r="D31" s="23"/>
      <c r="E31" s="24"/>
      <c r="F31" s="218">
        <f>SUM(F30)</f>
        <v>0</v>
      </c>
      <c r="G31" s="143">
        <f>SUM(G30)</f>
        <v>0</v>
      </c>
      <c r="H31" s="144">
        <f>SUM(H30:H30)</f>
        <v>0</v>
      </c>
    </row>
    <row r="32" spans="1:8" ht="30.75" thickBot="1" x14ac:dyDescent="0.3">
      <c r="A32" s="179"/>
      <c r="B32" s="180" t="s">
        <v>27</v>
      </c>
      <c r="C32" s="53"/>
      <c r="D32" s="54"/>
      <c r="E32" s="55"/>
      <c r="F32" s="219"/>
      <c r="G32" s="145"/>
      <c r="H32" s="146"/>
    </row>
    <row r="33" spans="1:8" ht="15" thickBot="1" x14ac:dyDescent="0.25">
      <c r="A33" s="51">
        <v>7</v>
      </c>
      <c r="B33" s="177" t="s">
        <v>28</v>
      </c>
      <c r="C33" s="26">
        <v>230</v>
      </c>
      <c r="D33" s="56" t="s">
        <v>13</v>
      </c>
      <c r="E33" s="169"/>
      <c r="F33" s="212">
        <f>C33*E33</f>
        <v>0</v>
      </c>
      <c r="G33" s="130">
        <f>F33*0.08</f>
        <v>0</v>
      </c>
      <c r="H33" s="131">
        <f>F33*1.08</f>
        <v>0</v>
      </c>
    </row>
    <row r="34" spans="1:8" ht="15.75" thickBot="1" x14ac:dyDescent="0.25">
      <c r="A34" s="181"/>
      <c r="B34" s="182"/>
      <c r="C34" s="39">
        <f>SUM(C33)</f>
        <v>230</v>
      </c>
      <c r="D34" s="57"/>
      <c r="E34" s="58"/>
      <c r="F34" s="220">
        <f>SUM(F33)</f>
        <v>0</v>
      </c>
      <c r="G34" s="147">
        <f>SUM(G33)</f>
        <v>0</v>
      </c>
      <c r="H34" s="144">
        <f>SUM(H33:H33)</f>
        <v>0</v>
      </c>
    </row>
    <row r="35" spans="1:8" ht="15.75" thickBot="1" x14ac:dyDescent="0.25">
      <c r="A35" s="183"/>
      <c r="B35" s="59" t="s">
        <v>29</v>
      </c>
      <c r="C35" s="30"/>
      <c r="D35" s="57"/>
      <c r="E35" s="58"/>
      <c r="F35" s="219"/>
      <c r="G35" s="145"/>
      <c r="H35" s="146"/>
    </row>
    <row r="36" spans="1:8" x14ac:dyDescent="0.2">
      <c r="A36" s="51"/>
      <c r="B36" s="60" t="s">
        <v>20</v>
      </c>
      <c r="C36" s="11">
        <v>34</v>
      </c>
      <c r="D36" s="61" t="s">
        <v>10</v>
      </c>
      <c r="E36" s="166"/>
      <c r="F36" s="207">
        <f>C36*E36</f>
        <v>0</v>
      </c>
      <c r="G36" s="120">
        <f>F36*0.08</f>
        <v>0</v>
      </c>
      <c r="H36" s="121">
        <f>F36*1.08</f>
        <v>0</v>
      </c>
    </row>
    <row r="37" spans="1:8" x14ac:dyDescent="0.2">
      <c r="A37" s="51">
        <v>8</v>
      </c>
      <c r="B37" s="16" t="s">
        <v>12</v>
      </c>
      <c r="C37" s="14">
        <v>170</v>
      </c>
      <c r="D37" s="62" t="s">
        <v>10</v>
      </c>
      <c r="E37" s="167"/>
      <c r="F37" s="208">
        <f>C37*E37</f>
        <v>0</v>
      </c>
      <c r="G37" s="122">
        <f>F37*0.08</f>
        <v>0</v>
      </c>
      <c r="H37" s="123">
        <f>F37*1.08</f>
        <v>0</v>
      </c>
    </row>
    <row r="38" spans="1:8" ht="15" thickBot="1" x14ac:dyDescent="0.25">
      <c r="A38" s="51"/>
      <c r="B38" s="17" t="s">
        <v>9</v>
      </c>
      <c r="C38" s="18">
        <v>170</v>
      </c>
      <c r="D38" s="63" t="s">
        <v>10</v>
      </c>
      <c r="E38" s="168"/>
      <c r="F38" s="209">
        <f>C38*E38</f>
        <v>0</v>
      </c>
      <c r="G38" s="124">
        <f>F38*0.08</f>
        <v>0</v>
      </c>
      <c r="H38" s="125">
        <f>F38*1.08</f>
        <v>0</v>
      </c>
    </row>
    <row r="39" spans="1:8" ht="15.75" thickBot="1" x14ac:dyDescent="0.25">
      <c r="A39" s="51"/>
      <c r="B39" s="64"/>
      <c r="C39" s="22">
        <f>SUM(C36:C38)</f>
        <v>374</v>
      </c>
      <c r="D39" s="57"/>
      <c r="E39" s="58"/>
      <c r="F39" s="220">
        <f>SUM(F36:F38)</f>
        <v>0</v>
      </c>
      <c r="G39" s="147">
        <f>SUM(G36:G38)</f>
        <v>0</v>
      </c>
      <c r="H39" s="144">
        <f>SUM(H36:H38)</f>
        <v>0</v>
      </c>
    </row>
    <row r="40" spans="1:8" ht="15.75" thickBot="1" x14ac:dyDescent="0.25">
      <c r="A40" s="51"/>
      <c r="B40" s="65" t="s">
        <v>30</v>
      </c>
      <c r="C40" s="30"/>
      <c r="D40" s="57"/>
      <c r="E40" s="58"/>
      <c r="F40" s="217"/>
      <c r="G40" s="141"/>
      <c r="H40" s="133"/>
    </row>
    <row r="41" spans="1:8" ht="15" x14ac:dyDescent="0.2">
      <c r="A41" s="51"/>
      <c r="B41" s="66" t="s">
        <v>20</v>
      </c>
      <c r="C41" s="67">
        <v>2</v>
      </c>
      <c r="D41" s="61" t="s">
        <v>10</v>
      </c>
      <c r="E41" s="166"/>
      <c r="F41" s="207">
        <f>C41*E41</f>
        <v>0</v>
      </c>
      <c r="G41" s="120">
        <f>F41*0.08</f>
        <v>0</v>
      </c>
      <c r="H41" s="121">
        <f>F41*1.08</f>
        <v>0</v>
      </c>
    </row>
    <row r="42" spans="1:8" ht="15" x14ac:dyDescent="0.2">
      <c r="A42" s="51"/>
      <c r="B42" s="68" t="s">
        <v>11</v>
      </c>
      <c r="C42" s="69">
        <v>10</v>
      </c>
      <c r="D42" s="62" t="s">
        <v>10</v>
      </c>
      <c r="E42" s="167"/>
      <c r="F42" s="208">
        <f>C42*E42</f>
        <v>0</v>
      </c>
      <c r="G42" s="122">
        <f t="shared" ref="G42:G43" si="0">F42*0.08</f>
        <v>0</v>
      </c>
      <c r="H42" s="123">
        <f t="shared" ref="H42:H43" si="1">F42*1.08</f>
        <v>0</v>
      </c>
    </row>
    <row r="43" spans="1:8" ht="15.75" thickBot="1" x14ac:dyDescent="0.25">
      <c r="A43" s="51"/>
      <c r="B43" s="70" t="s">
        <v>31</v>
      </c>
      <c r="C43" s="71">
        <v>10</v>
      </c>
      <c r="D43" s="63" t="s">
        <v>10</v>
      </c>
      <c r="E43" s="168"/>
      <c r="F43" s="209">
        <f>C43*E43</f>
        <v>0</v>
      </c>
      <c r="G43" s="124">
        <f t="shared" si="0"/>
        <v>0</v>
      </c>
      <c r="H43" s="125">
        <f t="shared" si="1"/>
        <v>0</v>
      </c>
    </row>
    <row r="44" spans="1:8" ht="15.75" thickBot="1" x14ac:dyDescent="0.25">
      <c r="A44" s="51"/>
      <c r="B44" s="72"/>
      <c r="C44" s="22">
        <f>SUM(C41:C43)</f>
        <v>22</v>
      </c>
      <c r="D44" s="57"/>
      <c r="E44" s="58"/>
      <c r="F44" s="210">
        <f>SUM(F41:F43)</f>
        <v>0</v>
      </c>
      <c r="G44" s="126">
        <f>SUM(G41:G43)</f>
        <v>0</v>
      </c>
      <c r="H44" s="138">
        <f>SUM(H41:H43)</f>
        <v>0</v>
      </c>
    </row>
    <row r="45" spans="1:8" ht="15.75" thickBot="1" x14ac:dyDescent="0.25">
      <c r="A45" s="184"/>
      <c r="B45" s="65" t="s">
        <v>32</v>
      </c>
      <c r="C45" s="73"/>
      <c r="D45" s="74"/>
      <c r="E45" s="58"/>
      <c r="F45" s="217"/>
      <c r="G45" s="128"/>
      <c r="H45" s="129"/>
    </row>
    <row r="46" spans="1:8" x14ac:dyDescent="0.2">
      <c r="A46" s="51">
        <v>9</v>
      </c>
      <c r="B46" s="66" t="s">
        <v>11</v>
      </c>
      <c r="C46" s="11">
        <v>60</v>
      </c>
      <c r="D46" s="61" t="s">
        <v>10</v>
      </c>
      <c r="E46" s="166"/>
      <c r="F46" s="207">
        <f>C46*E46</f>
        <v>0</v>
      </c>
      <c r="G46" s="120">
        <f>F46*0.08</f>
        <v>0</v>
      </c>
      <c r="H46" s="121">
        <f>F46*1.08</f>
        <v>0</v>
      </c>
    </row>
    <row r="47" spans="1:8" ht="15" thickBot="1" x14ac:dyDescent="0.25">
      <c r="A47" s="183"/>
      <c r="B47" s="185" t="s">
        <v>33</v>
      </c>
      <c r="C47" s="18">
        <v>60</v>
      </c>
      <c r="D47" s="63" t="s">
        <v>10</v>
      </c>
      <c r="E47" s="168"/>
      <c r="F47" s="209">
        <f>C47*E47</f>
        <v>0</v>
      </c>
      <c r="G47" s="124">
        <f>F47*0.08</f>
        <v>0</v>
      </c>
      <c r="H47" s="125">
        <f>F47*1.08</f>
        <v>0</v>
      </c>
    </row>
    <row r="48" spans="1:8" ht="15.75" thickBot="1" x14ac:dyDescent="0.3">
      <c r="A48" s="186"/>
      <c r="B48" s="187"/>
      <c r="C48" s="22">
        <f ca="1">SUM(C46:C412)</f>
        <v>0</v>
      </c>
      <c r="D48" s="54"/>
      <c r="E48" s="55"/>
      <c r="F48" s="220">
        <f>SUM(F46:F47)</f>
        <v>0</v>
      </c>
      <c r="G48" s="147">
        <f>SUM(G46:G47)</f>
        <v>0</v>
      </c>
      <c r="H48" s="144">
        <f>SUM(H46:H47)</f>
        <v>0</v>
      </c>
    </row>
    <row r="49" spans="1:8" ht="15.75" thickBot="1" x14ac:dyDescent="0.25">
      <c r="A49" s="4"/>
      <c r="B49" s="50" t="s">
        <v>34</v>
      </c>
      <c r="C49" s="41"/>
      <c r="D49" s="23"/>
      <c r="E49" s="24"/>
      <c r="F49" s="216"/>
      <c r="G49" s="139"/>
      <c r="H49" s="148"/>
    </row>
    <row r="50" spans="1:8" ht="15" thickBot="1" x14ac:dyDescent="0.25">
      <c r="A50" s="9">
        <v>10</v>
      </c>
      <c r="B50" s="38" t="s">
        <v>18</v>
      </c>
      <c r="C50" s="26">
        <v>50</v>
      </c>
      <c r="D50" s="27" t="s">
        <v>10</v>
      </c>
      <c r="E50" s="169"/>
      <c r="F50" s="212">
        <f>C50*E50</f>
        <v>0</v>
      </c>
      <c r="G50" s="130">
        <f>F50*0.08</f>
        <v>0</v>
      </c>
      <c r="H50" s="131">
        <f>F50*1.08</f>
        <v>0</v>
      </c>
    </row>
    <row r="51" spans="1:8" ht="15.75" thickBot="1" x14ac:dyDescent="0.25">
      <c r="A51" s="20"/>
      <c r="B51" s="75"/>
      <c r="C51" s="22">
        <f>SUM(C50:C50)</f>
        <v>50</v>
      </c>
      <c r="D51" s="30"/>
      <c r="E51" s="31"/>
      <c r="F51" s="220">
        <f>SUM(F50:F50)</f>
        <v>0</v>
      </c>
      <c r="G51" s="147">
        <f>SUM(G50:G50)</f>
        <v>0</v>
      </c>
      <c r="H51" s="144">
        <f>SUM(H50:H50)</f>
        <v>0</v>
      </c>
    </row>
    <row r="52" spans="1:8" ht="15.75" thickBot="1" x14ac:dyDescent="0.3">
      <c r="A52" s="76"/>
      <c r="B52" s="188" t="s">
        <v>35</v>
      </c>
      <c r="C52" s="53"/>
      <c r="D52" s="57"/>
      <c r="E52" s="58"/>
      <c r="F52" s="219"/>
      <c r="G52" s="145"/>
      <c r="H52" s="149"/>
    </row>
    <row r="53" spans="1:8" x14ac:dyDescent="0.2">
      <c r="A53" s="9">
        <v>11</v>
      </c>
      <c r="B53" s="189" t="s">
        <v>9</v>
      </c>
      <c r="C53" s="77">
        <v>84</v>
      </c>
      <c r="D53" s="61" t="s">
        <v>13</v>
      </c>
      <c r="E53" s="166"/>
      <c r="F53" s="207">
        <f>C53*E53</f>
        <v>0</v>
      </c>
      <c r="G53" s="120">
        <f>F53*0.08</f>
        <v>0</v>
      </c>
      <c r="H53" s="121">
        <f>F53*1.08</f>
        <v>0</v>
      </c>
    </row>
    <row r="54" spans="1:8" ht="15" thickBot="1" x14ac:dyDescent="0.25">
      <c r="A54" s="9"/>
      <c r="B54" s="190" t="s">
        <v>36</v>
      </c>
      <c r="C54" s="78">
        <v>28</v>
      </c>
      <c r="D54" s="63" t="s">
        <v>13</v>
      </c>
      <c r="E54" s="168"/>
      <c r="F54" s="209">
        <f>C54*E54</f>
        <v>0</v>
      </c>
      <c r="G54" s="124">
        <f>F54*0.08</f>
        <v>0</v>
      </c>
      <c r="H54" s="125">
        <f>F54*1.08</f>
        <v>0</v>
      </c>
    </row>
    <row r="55" spans="1:8" ht="15.75" thickBot="1" x14ac:dyDescent="0.25">
      <c r="A55" s="9"/>
      <c r="B55" s="182"/>
      <c r="C55" s="6">
        <f>SUM(C53:C54)</f>
        <v>112</v>
      </c>
      <c r="D55" s="57"/>
      <c r="E55" s="58"/>
      <c r="F55" s="221">
        <f>SUM(F53:F54)</f>
        <v>0</v>
      </c>
      <c r="G55" s="132">
        <f>SUM(G53:G54)</f>
        <v>0</v>
      </c>
      <c r="H55" s="133">
        <f>SUM(H53:H54)</f>
        <v>0</v>
      </c>
    </row>
    <row r="56" spans="1:8" ht="21.75" customHeight="1" thickBot="1" x14ac:dyDescent="0.25">
      <c r="A56" s="4"/>
      <c r="B56" s="191" t="s">
        <v>37</v>
      </c>
      <c r="D56" s="57"/>
      <c r="E56" s="58"/>
      <c r="F56" s="219"/>
      <c r="G56" s="145"/>
      <c r="H56" s="149"/>
    </row>
    <row r="57" spans="1:8" ht="15" thickBot="1" x14ac:dyDescent="0.25">
      <c r="A57" s="9">
        <v>12</v>
      </c>
      <c r="B57" s="192" t="s">
        <v>38</v>
      </c>
      <c r="C57" s="26">
        <v>2</v>
      </c>
      <c r="D57" s="56" t="s">
        <v>13</v>
      </c>
      <c r="E57" s="169"/>
      <c r="F57" s="222">
        <f>C57*E57</f>
        <v>0</v>
      </c>
      <c r="G57" s="145">
        <f>F57*0.08</f>
        <v>0</v>
      </c>
      <c r="H57" s="146">
        <f>F57*1.08</f>
        <v>0</v>
      </c>
    </row>
    <row r="58" spans="1:8" ht="15.75" thickBot="1" x14ac:dyDescent="0.25">
      <c r="A58" s="9"/>
      <c r="B58" s="192"/>
      <c r="C58" s="79">
        <v>2</v>
      </c>
      <c r="D58" s="57"/>
      <c r="E58" s="58"/>
      <c r="F58" s="210">
        <f>F57</f>
        <v>0</v>
      </c>
      <c r="G58" s="130">
        <f>G57</f>
        <v>0</v>
      </c>
      <c r="H58" s="131">
        <f>H57</f>
        <v>0</v>
      </c>
    </row>
    <row r="59" spans="1:8" ht="19.5" customHeight="1" thickBot="1" x14ac:dyDescent="0.25">
      <c r="A59" s="4"/>
      <c r="B59" s="32" t="s">
        <v>39</v>
      </c>
      <c r="C59" s="30"/>
      <c r="D59" s="30"/>
      <c r="E59" s="31"/>
      <c r="F59" s="223"/>
      <c r="G59" s="150"/>
      <c r="H59" s="151"/>
    </row>
    <row r="60" spans="1:8" ht="15" x14ac:dyDescent="0.2">
      <c r="A60" s="9"/>
      <c r="B60" s="60" t="s">
        <v>20</v>
      </c>
      <c r="C60" s="80">
        <v>2</v>
      </c>
      <c r="D60" s="12" t="s">
        <v>10</v>
      </c>
      <c r="E60" s="166"/>
      <c r="F60" s="207">
        <f>C60*E60</f>
        <v>0</v>
      </c>
      <c r="G60" s="120">
        <f>F60*0.08</f>
        <v>0</v>
      </c>
      <c r="H60" s="121">
        <f>F60*1.08</f>
        <v>0</v>
      </c>
    </row>
    <row r="61" spans="1:8" ht="15" x14ac:dyDescent="0.2">
      <c r="A61" s="9">
        <v>13</v>
      </c>
      <c r="B61" s="81" t="s">
        <v>9</v>
      </c>
      <c r="C61" s="82">
        <v>10</v>
      </c>
      <c r="D61" s="15" t="s">
        <v>10</v>
      </c>
      <c r="E61" s="167"/>
      <c r="F61" s="208">
        <f>C61*E61</f>
        <v>0</v>
      </c>
      <c r="G61" s="122">
        <f>F61*0.08</f>
        <v>0</v>
      </c>
      <c r="H61" s="123">
        <f>F61*1.08</f>
        <v>0</v>
      </c>
    </row>
    <row r="62" spans="1:8" ht="15" x14ac:dyDescent="0.2">
      <c r="A62" s="9"/>
      <c r="B62" s="81" t="s">
        <v>40</v>
      </c>
      <c r="C62" s="83">
        <v>10</v>
      </c>
      <c r="D62" s="84" t="s">
        <v>10</v>
      </c>
      <c r="E62" s="171"/>
      <c r="F62" s="224">
        <f>C62*E62</f>
        <v>0</v>
      </c>
      <c r="G62" s="139">
        <f>F62*0.08</f>
        <v>0</v>
      </c>
      <c r="H62" s="140">
        <f>F62*1.08</f>
        <v>0</v>
      </c>
    </row>
    <row r="63" spans="1:8" ht="15.75" thickBot="1" x14ac:dyDescent="0.25">
      <c r="A63" s="9"/>
      <c r="B63" s="85" t="s">
        <v>41</v>
      </c>
      <c r="C63" s="71">
        <v>10</v>
      </c>
      <c r="D63" s="19" t="s">
        <v>10</v>
      </c>
      <c r="E63" s="168"/>
      <c r="F63" s="209">
        <f>C63*E63</f>
        <v>0</v>
      </c>
      <c r="G63" s="124">
        <f>F63*0.08</f>
        <v>0</v>
      </c>
      <c r="H63" s="125">
        <f>F63*1.08</f>
        <v>0</v>
      </c>
    </row>
    <row r="64" spans="1:8" ht="15.75" thickBot="1" x14ac:dyDescent="0.25">
      <c r="A64" s="20"/>
      <c r="C64" s="22">
        <f>SUM(C60:C63)</f>
        <v>32</v>
      </c>
      <c r="D64" s="30"/>
      <c r="E64" s="31"/>
      <c r="F64" s="220">
        <f>SUM(F60:F63)</f>
        <v>0</v>
      </c>
      <c r="G64" s="147">
        <f>SUM(G60:G63)</f>
        <v>0</v>
      </c>
      <c r="H64" s="144">
        <f>SUM(H60:H63)</f>
        <v>0</v>
      </c>
    </row>
    <row r="65" spans="1:12" ht="20.25" customHeight="1" thickBot="1" x14ac:dyDescent="0.25">
      <c r="A65" s="4"/>
      <c r="B65" s="194" t="s">
        <v>42</v>
      </c>
      <c r="C65" s="30"/>
      <c r="D65" s="30"/>
      <c r="E65" s="31"/>
      <c r="F65" s="225"/>
      <c r="G65" s="150"/>
      <c r="H65" s="151"/>
    </row>
    <row r="66" spans="1:12" ht="15.75" thickBot="1" x14ac:dyDescent="0.25">
      <c r="A66" s="9">
        <v>14</v>
      </c>
      <c r="B66" s="195" t="s">
        <v>22</v>
      </c>
      <c r="C66" s="86">
        <v>40</v>
      </c>
      <c r="D66" s="86" t="s">
        <v>13</v>
      </c>
      <c r="E66" s="172"/>
      <c r="F66" s="207">
        <f>C66*E66</f>
        <v>0</v>
      </c>
      <c r="G66" s="120">
        <f>F66*0.08</f>
        <v>0</v>
      </c>
      <c r="H66" s="121">
        <f>F66*1.08</f>
        <v>0</v>
      </c>
    </row>
    <row r="67" spans="1:12" ht="15.75" thickBot="1" x14ac:dyDescent="0.25">
      <c r="A67" s="20"/>
      <c r="C67" s="22">
        <f>SUM(C66)</f>
        <v>40</v>
      </c>
      <c r="D67" s="30"/>
      <c r="E67" s="31"/>
      <c r="F67" s="220">
        <f>SUM(F66)</f>
        <v>0</v>
      </c>
      <c r="G67" s="147">
        <f>SUM(G66)</f>
        <v>0</v>
      </c>
      <c r="H67" s="144">
        <f>SUM(H66:H66)</f>
        <v>0</v>
      </c>
    </row>
    <row r="68" spans="1:12" ht="20.25" customHeight="1" thickBot="1" x14ac:dyDescent="0.25">
      <c r="A68" s="4"/>
      <c r="B68" s="50" t="s">
        <v>43</v>
      </c>
      <c r="D68" s="23"/>
      <c r="E68" s="23"/>
      <c r="F68" s="211"/>
      <c r="G68" s="128"/>
      <c r="H68" s="129"/>
    </row>
    <row r="69" spans="1:12" x14ac:dyDescent="0.2">
      <c r="A69" s="51"/>
      <c r="B69" s="87" t="s">
        <v>18</v>
      </c>
      <c r="C69" s="11">
        <v>40</v>
      </c>
      <c r="D69" s="61" t="s">
        <v>10</v>
      </c>
      <c r="E69" s="166"/>
      <c r="F69" s="207">
        <f>C69*E69</f>
        <v>0</v>
      </c>
      <c r="G69" s="120">
        <f>F69*0.08</f>
        <v>0</v>
      </c>
      <c r="H69" s="121">
        <f>F69*1.08</f>
        <v>0</v>
      </c>
    </row>
    <row r="70" spans="1:12" ht="15" thickBot="1" x14ac:dyDescent="0.25">
      <c r="A70" s="51">
        <v>15</v>
      </c>
      <c r="B70" s="88" t="s">
        <v>40</v>
      </c>
      <c r="C70" s="89">
        <v>24</v>
      </c>
      <c r="D70" s="63" t="s">
        <v>10</v>
      </c>
      <c r="E70" s="168"/>
      <c r="F70" s="209">
        <f>C70*E70</f>
        <v>0</v>
      </c>
      <c r="G70" s="124">
        <f>F70*0.08</f>
        <v>0</v>
      </c>
      <c r="H70" s="125">
        <f>F70*1.08</f>
        <v>0</v>
      </c>
    </row>
    <row r="71" spans="1:12" ht="15.75" thickBot="1" x14ac:dyDescent="0.25">
      <c r="A71" s="51"/>
      <c r="C71" s="22">
        <f ca="1">SUM(C69:C121)</f>
        <v>0</v>
      </c>
      <c r="D71" s="90"/>
      <c r="E71" s="31"/>
      <c r="F71" s="220">
        <f>SUM(F69:F70)</f>
        <v>0</v>
      </c>
      <c r="G71" s="147">
        <f>SUM(G69:G70)</f>
        <v>0</v>
      </c>
      <c r="H71" s="144">
        <f>SUM(H69:H70)</f>
        <v>0</v>
      </c>
    </row>
    <row r="72" spans="1:12" ht="21.75" customHeight="1" thickBot="1" x14ac:dyDescent="0.25">
      <c r="A72" s="49"/>
      <c r="B72" s="32"/>
      <c r="C72" s="30"/>
      <c r="D72" s="30"/>
      <c r="E72" s="31"/>
      <c r="F72" s="225"/>
      <c r="G72" s="150"/>
      <c r="H72" s="151"/>
    </row>
    <row r="73" spans="1:12" ht="15.75" thickBot="1" x14ac:dyDescent="0.25">
      <c r="A73" s="51">
        <v>16</v>
      </c>
      <c r="B73" s="91" t="s">
        <v>44</v>
      </c>
      <c r="C73" s="92">
        <v>120</v>
      </c>
      <c r="D73" s="93" t="s">
        <v>10</v>
      </c>
      <c r="E73" s="173"/>
      <c r="F73" s="212">
        <f>C73*E73</f>
        <v>0</v>
      </c>
      <c r="G73" s="130">
        <f>F73*0.08</f>
        <v>0</v>
      </c>
      <c r="H73" s="131">
        <f>F73*1.08</f>
        <v>0</v>
      </c>
    </row>
    <row r="74" spans="1:12" ht="22.5" customHeight="1" thickBot="1" x14ac:dyDescent="0.25">
      <c r="A74" s="94"/>
      <c r="C74" s="95">
        <f>SUM(C123:C123)</f>
        <v>0</v>
      </c>
      <c r="D74" s="30"/>
      <c r="E74" s="31"/>
      <c r="F74" s="220">
        <f>F123+F73</f>
        <v>0</v>
      </c>
      <c r="G74" s="152">
        <f>F74*0.08</f>
        <v>0</v>
      </c>
      <c r="H74" s="153">
        <f>F74*1.08</f>
        <v>0</v>
      </c>
    </row>
    <row r="75" spans="1:12" ht="22.5" customHeight="1" thickBot="1" x14ac:dyDescent="0.25">
      <c r="A75" s="96"/>
      <c r="C75" s="97"/>
      <c r="D75" s="30"/>
      <c r="E75" s="31"/>
      <c r="F75" s="219"/>
      <c r="G75" s="154"/>
      <c r="H75" s="149"/>
    </row>
    <row r="76" spans="1:12" ht="22.5" customHeight="1" thickBot="1" x14ac:dyDescent="0.25">
      <c r="A76" s="98">
        <v>17</v>
      </c>
      <c r="B76" s="99" t="s">
        <v>45</v>
      </c>
      <c r="C76" s="100">
        <v>1500</v>
      </c>
      <c r="D76" s="86" t="s">
        <v>46</v>
      </c>
      <c r="E76" s="172"/>
      <c r="F76" s="226">
        <f>C76*E76</f>
        <v>0</v>
      </c>
      <c r="G76" s="126">
        <f>F76*0.08</f>
        <v>0</v>
      </c>
      <c r="H76" s="138">
        <f>F76*1.08</f>
        <v>0</v>
      </c>
      <c r="L76" s="196"/>
    </row>
    <row r="77" spans="1:12" ht="15.75" thickBot="1" x14ac:dyDescent="0.25">
      <c r="A77" s="101"/>
      <c r="B77" s="102"/>
      <c r="C77" s="103"/>
      <c r="D77" s="30"/>
      <c r="E77" s="31"/>
      <c r="F77" s="223"/>
      <c r="G77" s="193"/>
      <c r="H77" s="193"/>
    </row>
    <row r="78" spans="1:12" ht="29.25" customHeight="1" thickBot="1" x14ac:dyDescent="0.25">
      <c r="B78" s="197" t="s">
        <v>47</v>
      </c>
      <c r="C78" s="198"/>
      <c r="D78" s="174"/>
      <c r="F78" s="223"/>
      <c r="G78" s="193"/>
      <c r="H78" s="193"/>
    </row>
    <row r="79" spans="1:12" ht="27.75" customHeight="1" thickBot="1" x14ac:dyDescent="0.25">
      <c r="A79" s="184"/>
      <c r="B79" s="104" t="s">
        <v>19</v>
      </c>
      <c r="C79" s="23"/>
      <c r="D79" s="23"/>
      <c r="E79" s="24"/>
      <c r="F79" s="227"/>
      <c r="G79" s="155"/>
      <c r="H79" s="155"/>
    </row>
    <row r="80" spans="1:12" ht="22.5" customHeight="1" thickBot="1" x14ac:dyDescent="0.25">
      <c r="A80" s="199">
        <v>18</v>
      </c>
      <c r="B80" s="105" t="s">
        <v>48</v>
      </c>
      <c r="C80" s="106">
        <v>750</v>
      </c>
      <c r="D80" s="27" t="s">
        <v>10</v>
      </c>
      <c r="E80" s="169"/>
      <c r="F80" s="228">
        <f>C80*E80</f>
        <v>0</v>
      </c>
      <c r="G80" s="130">
        <f>F80*0.08</f>
        <v>0</v>
      </c>
      <c r="H80" s="131">
        <f>F80*1.08</f>
        <v>0</v>
      </c>
    </row>
    <row r="81" spans="1:13" ht="15.75" thickBot="1" x14ac:dyDescent="0.25">
      <c r="A81" s="186"/>
      <c r="B81" s="107"/>
      <c r="C81" s="108">
        <v>750</v>
      </c>
      <c r="D81" s="23"/>
      <c r="E81" s="24"/>
      <c r="F81" s="229">
        <f>SUM(F80:F80)</f>
        <v>0</v>
      </c>
      <c r="G81" s="126">
        <f>SUM(G80:G80)</f>
        <v>0</v>
      </c>
      <c r="H81" s="127">
        <f>SUM(H80:H80)</f>
        <v>0</v>
      </c>
    </row>
    <row r="82" spans="1:13" ht="20.25" customHeight="1" thickBot="1" x14ac:dyDescent="0.25">
      <c r="A82" s="184"/>
      <c r="B82" s="109" t="s">
        <v>29</v>
      </c>
      <c r="C82" s="30"/>
      <c r="D82" s="57"/>
      <c r="E82" s="58"/>
      <c r="F82" s="230"/>
      <c r="G82" s="155"/>
      <c r="H82" s="155"/>
    </row>
    <row r="83" spans="1:13" ht="22.5" customHeight="1" thickBot="1" x14ac:dyDescent="0.25">
      <c r="A83" s="199">
        <v>19</v>
      </c>
      <c r="B83" s="105" t="s">
        <v>48</v>
      </c>
      <c r="C83" s="106">
        <v>340</v>
      </c>
      <c r="D83" s="56" t="s">
        <v>10</v>
      </c>
      <c r="E83" s="169"/>
      <c r="F83" s="228">
        <f>C83*E83</f>
        <v>0</v>
      </c>
      <c r="G83" s="130">
        <f>F83*0.08</f>
        <v>0</v>
      </c>
      <c r="H83" s="131">
        <f>F83*1.08</f>
        <v>0</v>
      </c>
    </row>
    <row r="84" spans="1:13" ht="15.75" thickBot="1" x14ac:dyDescent="0.25">
      <c r="A84" s="186"/>
      <c r="B84" s="110"/>
      <c r="C84" s="111">
        <f>SUM(C83:C83)</f>
        <v>340</v>
      </c>
      <c r="D84" s="57"/>
      <c r="E84" s="58"/>
      <c r="F84" s="231">
        <f>SUM(F83:F83)</f>
        <v>0</v>
      </c>
      <c r="G84" s="147">
        <f>SUM(G83:G83)</f>
        <v>0</v>
      </c>
      <c r="H84" s="144">
        <f>SUM(H83:H83)</f>
        <v>0</v>
      </c>
    </row>
    <row r="85" spans="1:13" ht="15.75" thickBot="1" x14ac:dyDescent="0.25">
      <c r="A85" s="200"/>
      <c r="B85" s="112" t="s">
        <v>49</v>
      </c>
      <c r="C85" s="23"/>
      <c r="D85" s="23"/>
      <c r="E85" s="24"/>
      <c r="F85" s="232"/>
      <c r="G85" s="155"/>
      <c r="H85" s="155"/>
    </row>
    <row r="86" spans="1:13" ht="20.25" customHeight="1" thickBot="1" x14ac:dyDescent="0.25">
      <c r="A86" s="199">
        <v>20</v>
      </c>
      <c r="B86" s="105" t="s">
        <v>48</v>
      </c>
      <c r="C86" s="106">
        <v>648</v>
      </c>
      <c r="D86" s="27" t="s">
        <v>10</v>
      </c>
      <c r="E86" s="169"/>
      <c r="F86" s="228">
        <f>C86*E86</f>
        <v>0</v>
      </c>
      <c r="G86" s="130">
        <f>F86*0.08</f>
        <v>0</v>
      </c>
      <c r="H86" s="131">
        <f>F86*1.08</f>
        <v>0</v>
      </c>
    </row>
    <row r="87" spans="1:13" ht="15.75" thickBot="1" x14ac:dyDescent="0.25">
      <c r="A87" s="201"/>
      <c r="B87" s="107"/>
      <c r="C87" s="111">
        <f>SUM(C86:C86)</f>
        <v>648</v>
      </c>
      <c r="D87" s="23"/>
      <c r="E87" s="24"/>
      <c r="F87" s="231">
        <f>SUM(F86:F86)</f>
        <v>0</v>
      </c>
      <c r="G87" s="147">
        <f>SUM(G86:G86)</f>
        <v>0</v>
      </c>
      <c r="H87" s="156">
        <f>SUM(H86:H86)</f>
        <v>0</v>
      </c>
      <c r="M87" s="165"/>
    </row>
    <row r="88" spans="1:13" ht="15" thickBot="1" x14ac:dyDescent="0.25">
      <c r="A88" s="202"/>
      <c r="D88" s="174"/>
      <c r="F88" s="233"/>
      <c r="G88" s="193"/>
      <c r="H88" s="193"/>
    </row>
    <row r="89" spans="1:13" ht="33" customHeight="1" thickBot="1" x14ac:dyDescent="0.25">
      <c r="B89" s="203" t="s">
        <v>50</v>
      </c>
      <c r="C89" s="198"/>
      <c r="D89" s="174"/>
      <c r="F89" s="233"/>
      <c r="G89" s="193"/>
      <c r="H89" s="193"/>
    </row>
    <row r="90" spans="1:13" ht="15.75" thickBot="1" x14ac:dyDescent="0.25">
      <c r="A90" s="98">
        <v>21</v>
      </c>
      <c r="B90" s="113" t="s">
        <v>51</v>
      </c>
      <c r="C90" s="114"/>
      <c r="D90" s="115"/>
      <c r="E90" s="114"/>
      <c r="F90" s="234"/>
      <c r="G90" s="157">
        <f>F90*0.08</f>
        <v>0</v>
      </c>
      <c r="H90" s="158">
        <f>F90*1.08</f>
        <v>0</v>
      </c>
    </row>
    <row r="91" spans="1:13" ht="15.75" thickBot="1" x14ac:dyDescent="0.25">
      <c r="A91" s="98">
        <v>22</v>
      </c>
      <c r="B91" s="116" t="s">
        <v>52</v>
      </c>
      <c r="C91" s="114"/>
      <c r="D91" s="115"/>
      <c r="E91" s="114"/>
      <c r="F91" s="235"/>
      <c r="G91" s="159">
        <f>F91*0.08</f>
        <v>0</v>
      </c>
      <c r="H91" s="160">
        <f>F91*1.08</f>
        <v>0</v>
      </c>
    </row>
    <row r="92" spans="1:13" ht="16.5" thickBot="1" x14ac:dyDescent="0.25">
      <c r="D92" s="174"/>
      <c r="F92" s="236">
        <f>SUM(F90:F91)</f>
        <v>0</v>
      </c>
      <c r="G92" s="161">
        <f>SUM(G90:G91)</f>
        <v>0</v>
      </c>
      <c r="H92" s="162">
        <f>SUM(H90:H91)</f>
        <v>0</v>
      </c>
    </row>
    <row r="93" spans="1:13" ht="15.75" thickBot="1" x14ac:dyDescent="0.25">
      <c r="A93" s="117"/>
      <c r="C93" s="30"/>
      <c r="D93" s="30"/>
      <c r="E93" s="31"/>
      <c r="F93" s="233"/>
      <c r="G93" s="193"/>
      <c r="H93" s="193"/>
      <c r="I93" s="202"/>
    </row>
    <row r="94" spans="1:13" ht="17.25" customHeight="1" thickBot="1" x14ac:dyDescent="0.25">
      <c r="A94" s="118">
        <v>23</v>
      </c>
      <c r="B94" s="119" t="s">
        <v>53</v>
      </c>
      <c r="C94" s="192"/>
      <c r="D94" s="192"/>
      <c r="E94" s="198"/>
      <c r="F94" s="237">
        <f>F92+F87+F84+F81+F67+F71+F74+F76+F126+F124+F121+F612+F64+F55+F58+F51+F48+F44+F39+F34+F31+F28+F22+F16+F13+F10</f>
        <v>0</v>
      </c>
      <c r="G94" s="163">
        <f>F94*0.08</f>
        <v>0</v>
      </c>
      <c r="H94" s="164">
        <f>H10+H13+H87+H76+H74+H71++H67+H16+H22+H28+H31+H34+H39+H44+H48+H51+H55+H58+H512+H64+H612+H121+H124+H126+H81+H84+H92+H812</f>
        <v>0</v>
      </c>
      <c r="I94" s="204"/>
    </row>
    <row r="95" spans="1:13" ht="24.75" customHeight="1" x14ac:dyDescent="0.2">
      <c r="D95" s="174"/>
    </row>
    <row r="96" spans="1:13" x14ac:dyDescent="0.2">
      <c r="D96" s="174"/>
    </row>
    <row r="97" spans="4:5" x14ac:dyDescent="0.2">
      <c r="D97" s="174"/>
    </row>
    <row r="98" spans="4:5" x14ac:dyDescent="0.2">
      <c r="D98" s="174"/>
      <c r="E98" s="165"/>
    </row>
    <row r="99" spans="4:5" x14ac:dyDescent="0.2">
      <c r="D99" s="174"/>
    </row>
    <row r="100" spans="4:5" x14ac:dyDescent="0.2">
      <c r="D100" s="174"/>
    </row>
    <row r="101" spans="4:5" x14ac:dyDescent="0.2">
      <c r="D101" s="174"/>
    </row>
    <row r="102" spans="4:5" x14ac:dyDescent="0.2">
      <c r="D102" s="174"/>
    </row>
    <row r="103" spans="4:5" x14ac:dyDescent="0.2">
      <c r="D103" s="174"/>
    </row>
  </sheetData>
  <mergeCells count="8">
    <mergeCell ref="A2:H2"/>
    <mergeCell ref="A3:A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2024-02-07T07:13:19Z</dcterms:modified>
</cp:coreProperties>
</file>