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<sst xmlns="http://schemas.openxmlformats.org/spreadsheetml/2006/main" count="1673" uniqueCount="510">
  <si>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</si>
  <si>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</si>
  <si>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</si>
  <si>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</si>
  <si>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</si>
  <si>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</si>
  <si>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</si>
  <si>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</si>
  <si>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</si>
  <si>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</si>
  <si>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</si>
  <si>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</si>
  <si>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</si>
  <si>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</si>
  <si>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</si>
  <si>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</si>
  <si>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</si>
  <si>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</si>
  <si>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</si>
  <si>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</si>
  <si>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</si>
  <si>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</si>
  <si>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</si>
  <si>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</si>
  <si>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</si>
  <si>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</si>
  <si>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</si>
  <si>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</si>
  <si>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</si>
  <si>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</si>
  <si>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</si>
  <si>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</si>
  <si>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</si>
  <si>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</si>
  <si>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</si>
  <si>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</si>
  <si>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</si>
  <si>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</si>
  <si>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</si>
  <si>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</si>
  <si>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</si>
  <si>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</si>
  <si>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</si>
  <si>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</si>
  <si>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</si>
  <si>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</si>
  <si>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</si>
  <si>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</si>
  <si>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</si>
  <si>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</si>
  <si>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</si>
  <si>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</si>
  <si>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</si>
  <si>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</si>
  <si>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</si>
  <si>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</si>
  <si>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</si>
  <si>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</si>
  <si>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</si>
  <si>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</si>
  <si>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</si>
  <si>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</si>
  <si>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</si>
  <si>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</si>
  <si>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</si>
  <si>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</si>
  <si>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</si>
  <si>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</si>
  <si>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</si>
  <si>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</si>
  <si>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</si>
  <si>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</si>
  <si>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</si>
  <si>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</si>
  <si>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</si>
  <si>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</si>
  <si>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</si>
  <si>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</si>
  <si>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 xml:space="preserve">1. </t>
  </si>
  <si>
    <t xml:space="preserve">2. </t>
  </si>
  <si>
    <t>*wymagany jeden podmiot odpowiedzialny</t>
  </si>
  <si>
    <t>Wartość brutto # pozycji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</si>
  <si>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</si>
  <si>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</si>
  <si>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</si>
  <si>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</si>
  <si>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</si>
  <si>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</si>
  <si>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</si>
  <si>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</si>
  <si>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</si>
  <si>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</si>
  <si>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</si>
  <si>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</si>
  <si>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</si>
  <si>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</si>
  <si>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</si>
  <si>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</si>
  <si>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</si>
  <si>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</si>
  <si>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</si>
  <si>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50 mg</t>
  </si>
  <si>
    <t>2 mg</t>
  </si>
  <si>
    <t>25 mg</t>
  </si>
  <si>
    <t xml:space="preserve">roztwór do wstrz. </t>
  </si>
  <si>
    <t>250 mg</t>
  </si>
  <si>
    <t>300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</si>
  <si>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</si>
  <si>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</si>
  <si>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</si>
  <si>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postać stała doustna</t>
  </si>
  <si>
    <t xml:space="preserve">sztuk </t>
  </si>
  <si>
    <t>150 mg</t>
  </si>
  <si>
    <t>1 mg</t>
  </si>
  <si>
    <t xml:space="preserve">Numer GTIN </t>
  </si>
  <si>
    <t>* wymagany jeden podmiot odpowiedzialny w przypadku tej samej substancji czynnej</t>
  </si>
  <si>
    <t>Producent</t>
  </si>
  <si>
    <t>100 j.m./ml; 3 ml</t>
  </si>
  <si>
    <t>Nazwa handlowa /
Dawka / 
Postać / Opakowanie</t>
  </si>
  <si>
    <t>*wymagany jeden podmiot odpowiedzialny w przypadku tej samej substancji czynnej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</si>
  <si>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</si>
  <si>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</si>
  <si>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</si>
  <si>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</si>
  <si>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</si>
  <si>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</si>
  <si>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</si>
  <si>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</si>
  <si>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</si>
  <si>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</si>
  <si>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</si>
  <si>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</si>
  <si>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</si>
  <si>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</si>
  <si>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200 mg</t>
  </si>
  <si>
    <t>4 mg</t>
  </si>
  <si>
    <t>1000 mg</t>
  </si>
  <si>
    <t xml:space="preserve">*wymagany jeden podmiot odpowiedzialny </t>
  </si>
  <si>
    <t xml:space="preserve">tabletki powlekane </t>
  </si>
  <si>
    <t>roztwór do wstrzykiwań, ampułka</t>
  </si>
  <si>
    <t>Dexamethasonum</t>
  </si>
  <si>
    <t xml:space="preserve">postać stała doustna </t>
  </si>
  <si>
    <t>krem</t>
  </si>
  <si>
    <t>żel do oczu</t>
  </si>
  <si>
    <t>2,5 mg</t>
  </si>
  <si>
    <t xml:space="preserve">Podmiot Odpowiedzialny </t>
  </si>
  <si>
    <t xml:space="preserve">* wymagany jeden podmiot odpowiedzialny </t>
  </si>
  <si>
    <t>^ import docelowy</t>
  </si>
  <si>
    <t>Wymiary</t>
  </si>
  <si>
    <t>Nazwa handlowa:
Wymiary: 
Postać / Opakowanie:</t>
  </si>
  <si>
    <r>
      <t xml:space="preserve">*Jeżeli wykonawca nie poda tych informacji to Zamawiający przyjmie, że wykonawca nie zamierza powierzać żadnej części zamówienia podwykonawcy. </t>
    </r>
    <r>
      <rPr>
        <i/>
        <sz val="10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0"/>
        <color indexed="8"/>
        <rFont val="Garamond"/>
        <family val="1"/>
      </rPr>
      <t xml:space="preserve">.    </t>
    </r>
  </si>
  <si>
    <t xml:space="preserve"> </t>
  </si>
  <si>
    <r>
      <t xml:space="preserve">Numer GTIN </t>
    </r>
    <r>
      <rPr>
        <b/>
        <sz val="11"/>
        <rFont val="Times New Roman"/>
        <family val="1"/>
      </rPr>
      <t>(jeżeli dotyczy)</t>
    </r>
  </si>
  <si>
    <t>Numer GTIN (jeżeli dotyczy)</t>
  </si>
  <si>
    <t>DFP.271.75.2024.KK</t>
  </si>
  <si>
    <t xml:space="preserve">Dostawa produktów leczniczych, wyrobów medycznych, dietetycznych środków spożywczych specjalnego przeznaczenia medycznego, suplementów diety, benzyny. </t>
  </si>
  <si>
    <t>Oświadczamy, że oferowane przez nas w częściach: 25 (poz.30-34); 30-34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</si>
  <si>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t>Oświadczamy, że oferowane przez nas w częściach: 26 (poz.4-6); 37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</si>
  <si>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35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</si>
  <si>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Oświadczamy, że oferowane przez nas w części 36 substancje pomocnicze są dopuszczone do obrotu na terenie Polski na zasadach określonych w Monografii Farmakopei Polskiej VI. Jednocześnie oświadczamy, że na każdorazowe wezwanie Zamawiającego przedstawimy dokumenty dopuszczające do obrotu na terenie Polski. (dotyczy wykonawców oferujących substancje pomocnicze)</t>
  </si>
  <si>
    <t>Clonazepamum*</t>
  </si>
  <si>
    <t>1 mg/1 ml</t>
  </si>
  <si>
    <t>0,5 mg</t>
  </si>
  <si>
    <t>Colistimethatum natricum*</t>
  </si>
  <si>
    <t>1 000 000 j.m.</t>
  </si>
  <si>
    <t>liofilizat do sporządzania roztworu do wstrzykiwań, infuzji i inhalacji; fiol.</t>
  </si>
  <si>
    <t>Doxycyclinum*</t>
  </si>
  <si>
    <t>20mg/ml; 5 ml</t>
  </si>
  <si>
    <t>roztwór do infuzji, fiol.</t>
  </si>
  <si>
    <t>Insulinum humanum isophanum*</t>
  </si>
  <si>
    <t>100 j.m /ml; 3 ml</t>
  </si>
  <si>
    <t>Zawiesina do wstrzykiwań
wkład a 3 ml</t>
  </si>
  <si>
    <t>METHYLTHIONINIUM CHLORIDE*</t>
  </si>
  <si>
    <t xml:space="preserve">5 mg/ 1 ml; 10 ml, </t>
  </si>
  <si>
    <t>roztwór do wstrzykiwań; amp</t>
  </si>
  <si>
    <t xml:space="preserve">5 mg/ 1 ml; 2 ml, </t>
  </si>
  <si>
    <t>Cefotaximum*</t>
  </si>
  <si>
    <t>2000 mg</t>
  </si>
  <si>
    <t xml:space="preserve">Oritavancin </t>
  </si>
  <si>
    <t xml:space="preserve">400 mg </t>
  </si>
  <si>
    <t>Opakowanie x 3 fiolki</t>
  </si>
  <si>
    <t>opakowań x 3 fiolki</t>
  </si>
  <si>
    <t xml:space="preserve">Oferowana ilość opakowań jednostkowych x 3 fiolki
</t>
  </si>
  <si>
    <t>Cena brutto # jednego opakowania jednostkowego x 3 fiolki</t>
  </si>
  <si>
    <t>Tacrolismus * **</t>
  </si>
  <si>
    <t>kapsułki;opakowanie a 30 kaps.</t>
  </si>
  <si>
    <t xml:space="preserve">Tacrolismus * </t>
  </si>
  <si>
    <t>5mg/ml</t>
  </si>
  <si>
    <t>** po otwarciu opakowania z folii aluminiowej okres ważności 1 rok</t>
  </si>
  <si>
    <t>Kalii citras + Kalii hydrogenocarbonas</t>
  </si>
  <si>
    <t>782mgK+/3g</t>
  </si>
  <si>
    <t>granulat musujący bezcukrowy, sasz.</t>
  </si>
  <si>
    <t>Ropivacaini
hydrochloridum*</t>
  </si>
  <si>
    <t>0,1G/10 ml</t>
  </si>
  <si>
    <t>roztwór do infuzji; amp.</t>
  </si>
  <si>
    <t>Ropivacaini
hydrochloridum *</t>
  </si>
  <si>
    <t>20 mg /10 ml</t>
  </si>
  <si>
    <t>50 mg /10 ml</t>
  </si>
  <si>
    <t>200 mg/100 ml</t>
  </si>
  <si>
    <t xml:space="preserve">roztwór do infuzji, worek 100 ml </t>
  </si>
  <si>
    <t xml:space="preserve">**wymagany jeden podmiot odpowiedzialny </t>
  </si>
  <si>
    <t>Terlipressini acetas</t>
  </si>
  <si>
    <t>0,001 G/8,5 ml lub 0,2 mg/1 ml; 5 ml</t>
  </si>
  <si>
    <t>roztwór do wstrzykiwań., amp lub fiol</t>
  </si>
  <si>
    <t>1 ml roztworu zawiera 100 j .m. insuliny ludzkiej (Insulinum humanum) rozpuszczalnej,
otrzymywanej metoda rekombinacji DNA E.coli*</t>
  </si>
  <si>
    <t>roztwór do wstrz.
wkład a 3 ml</t>
  </si>
  <si>
    <t>100 j.m./ml; 10 ml</t>
  </si>
  <si>
    <t>roztwór do wstrzykiwań, roztwór do pompy
fiolka 10 ml</t>
  </si>
  <si>
    <t>100 j.m / ml;  3 ml</t>
  </si>
  <si>
    <t>zawiesina do wstrzykiwań, wkład a 3 ml</t>
  </si>
  <si>
    <t>Insulin human (rDNA); 30% insuliny rozpuszczalnej i 70% insuliny izofanowej*</t>
  </si>
  <si>
    <t>zawiesina do wstrzykiwań; wkład 3 ml</t>
  </si>
  <si>
    <t>Insulinum humanum : 50% insuliny rozpuszczalnej i 50% insuliny izofanowej *</t>
  </si>
  <si>
    <t>100 j.m/ml; 3 ml</t>
  </si>
  <si>
    <t>Aciclovir</t>
  </si>
  <si>
    <t xml:space="preserve">proszek do przyg. roztw. do inf. </t>
  </si>
  <si>
    <t>8 mg/ 2 ml</t>
  </si>
  <si>
    <t>4 mg/ 1 ml</t>
  </si>
  <si>
    <t>Hydrocortisonum **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</si>
  <si>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</si>
  <si>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</si>
  <si>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</si>
  <si>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</si>
  <si>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</si>
  <si>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</si>
  <si>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</si>
  <si>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</si>
  <si>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roztwór do wstrzykiwań</t>
  </si>
  <si>
    <t xml:space="preserve">Suxamethonii chloridum </t>
  </si>
  <si>
    <t>proszek do sporządzania roztworu do wstrzykiwań; fiolka</t>
  </si>
  <si>
    <t>** w przypadku tej samej subtancji wymagany jeden podmiot odpowiedzialny</t>
  </si>
  <si>
    <t>Erythromycinum w postaci laktobionianu</t>
  </si>
  <si>
    <t>0,3 g</t>
  </si>
  <si>
    <t>Proszek do sporządzania roztworu do infuzji, fiol</t>
  </si>
  <si>
    <t>Dexpanthenolum</t>
  </si>
  <si>
    <t>50 mg/g; 10 g</t>
  </si>
  <si>
    <t>Fidaxomicinum</t>
  </si>
  <si>
    <t xml:space="preserve">opakowań </t>
  </si>
  <si>
    <t>Fentanylum*</t>
  </si>
  <si>
    <t>267 mcg</t>
  </si>
  <si>
    <t>tabletki podjęzykowe</t>
  </si>
  <si>
    <t>133 mcg</t>
  </si>
  <si>
    <t>Alprostadilum</t>
  </si>
  <si>
    <t>60 mcg</t>
  </si>
  <si>
    <t>proszek do sporządzania roztworu do infuzji</t>
  </si>
  <si>
    <t>Buprenorphinum*</t>
  </si>
  <si>
    <t>35 mcg/h</t>
  </si>
  <si>
    <t>system transdermalny</t>
  </si>
  <si>
    <t>52,5 mcg/h</t>
  </si>
  <si>
    <t>70 mcg/h</t>
  </si>
  <si>
    <t xml:space="preserve">Emtricitabinum
+ Tenofovirum disoproxilum
</t>
  </si>
  <si>
    <t>200 mg
+ 245 mg</t>
  </si>
  <si>
    <t>Lactobacillus Rhamnosus</t>
  </si>
  <si>
    <t>min 10 mld CFU pałeczek Lactobacillus Rhamnosus</t>
  </si>
  <si>
    <t>kapsułki twarde</t>
  </si>
  <si>
    <t>Gabapentinum* **</t>
  </si>
  <si>
    <t xml:space="preserve"> żółta, nieprzezroczysta, żelatynowa kapsułka</t>
  </si>
  <si>
    <t xml:space="preserve"> dwuczęściowa, biała, nieprzezroczysta, żelatynowa kapsułka</t>
  </si>
  <si>
    <t xml:space="preserve">Lorazepamum* </t>
  </si>
  <si>
    <t>Biała lub prawie biała, okrągła, płaska, niepowlekana tabletka, z głęboką linią podziału po jednej stronie</t>
  </si>
  <si>
    <t>Pregabalinum* **</t>
  </si>
  <si>
    <t>75 mg</t>
  </si>
  <si>
    <t>Biało-pomarańczowa twarda kapsułka</t>
  </si>
  <si>
    <t>Biała twarda kapsułka</t>
  </si>
  <si>
    <t>** wymagany jeden podmiot odpowiedzialny w przypadku tej samej substancji czynnej</t>
  </si>
  <si>
    <t>Natrii chloridum*</t>
  </si>
  <si>
    <t>(9 mg/ml) 100 ml</t>
  </si>
  <si>
    <t>worek nie zawierający PCV do sporządzania preparatów z cytostatykami w dodatkowym opakowaniu zewnętrznym zapewniającym sterylność</t>
  </si>
  <si>
    <t>(9 mg/ml) 250 ml</t>
  </si>
  <si>
    <t>(9 mg/ml) 500 ml</t>
  </si>
  <si>
    <t>(9 mg/ml) 1000 ml</t>
  </si>
  <si>
    <t>Eszopiclonum*</t>
  </si>
  <si>
    <t xml:space="preserve">1 mg </t>
  </si>
  <si>
    <t xml:space="preserve">tabl. powl. </t>
  </si>
  <si>
    <t xml:space="preserve">2 mg </t>
  </si>
  <si>
    <t xml:space="preserve">3 mg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</si>
  <si>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</si>
  <si>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</si>
  <si>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</si>
  <si>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</si>
  <si>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</si>
  <si>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Acetylcysteinum</t>
  </si>
  <si>
    <t>100mg/ml, 3 ml</t>
  </si>
  <si>
    <t>roztwór do
wstrzykiwań
dożylnych; amp</t>
  </si>
  <si>
    <t>Ketoprofenum*</t>
  </si>
  <si>
    <t>50 mg/ml, 2 ml</t>
  </si>
  <si>
    <t>roztwór do wstrz. i.v., i.m.</t>
  </si>
  <si>
    <t>Ramipril *</t>
  </si>
  <si>
    <t>VANCOMYCINUM*</t>
  </si>
  <si>
    <t>Tacrolimusum *</t>
  </si>
  <si>
    <t>Mycophenolas mofetil *</t>
  </si>
  <si>
    <t>Epoetin alfa</t>
  </si>
  <si>
    <t>Do zakupu w dawkach: 1000, 2000, 3000, 4000, 5000 j.m.</t>
  </si>
  <si>
    <t>roztwór do wstrz. doż. i podsk., amp-strzyk.</t>
  </si>
  <si>
    <t>dawek a 1000 j.m.</t>
  </si>
  <si>
    <t>Ilość dawek a 1000 j.m.</t>
  </si>
  <si>
    <t xml:space="preserve">Oferowana ilość dawek a 1000 j.m.
</t>
  </si>
  <si>
    <t>Cena brutto # a dawki a 1000 j.m.</t>
  </si>
  <si>
    <t>Dla dawki 1000 j. m. 
Nazwa handlowa:
Dawka: 
Postać / Opakowanie:
Dla dawki 2000 j. m. 
Nazwa handlowa:
Dawka: 
Postać / Opakowanie:
Dla dawki 3000 j. m. 
Nazwa handlowa:
Dawka: 
Postać / Opakowanie:
Dla dawki 4000 j. m. 
Nazwa handlowa:
Dawka: 
Postać / Opakowanie:
Dla dawki 5000 j. m. 
Nazwa handlowa:
Dawka: 
Postać / Opakowanie:</t>
  </si>
  <si>
    <t xml:space="preserve">Dla dawki 1000 j. m. 
Dla dawki 2000 j. m. 
Dla dawki 3000 j. m. 
Dla dawki 4000 j. m. 
Dla dawki 5000 j. m. 
</t>
  </si>
  <si>
    <t>Nalbuphini
hydrochloridum</t>
  </si>
  <si>
    <t>10 mg/ml; 2 ml</t>
  </si>
  <si>
    <t>Benzathini benzylpenicillinum</t>
  </si>
  <si>
    <t>1,2 mln j.m.</t>
  </si>
  <si>
    <t>1 fiol + rozp. 4 ml</t>
  </si>
  <si>
    <t>Bisacodylum ^</t>
  </si>
  <si>
    <t xml:space="preserve">tabl. dojelitowe </t>
  </si>
  <si>
    <t>Cabergolinum</t>
  </si>
  <si>
    <t>Clarithromycinum</t>
  </si>
  <si>
    <t>125 mg/5 ml; 60 ml</t>
  </si>
  <si>
    <t>granulat do sporządzania zawiesiny doustnej</t>
  </si>
  <si>
    <t>Cylopentolate</t>
  </si>
  <si>
    <t xml:space="preserve">10 mg/ml </t>
  </si>
  <si>
    <t>krople do oczu but. 5 ml</t>
  </si>
  <si>
    <t>Dexlansoprazolum*</t>
  </si>
  <si>
    <t>kapsułki o
zmodyfikowanym
uwalnianiu, twarde</t>
  </si>
  <si>
    <t xml:space="preserve">60 mg </t>
  </si>
  <si>
    <t>Isoconazoli nitras</t>
  </si>
  <si>
    <t>20 g</t>
  </si>
  <si>
    <t>Isoconazoli nitras +
Diflucortoloni valeras</t>
  </si>
  <si>
    <t>15 g</t>
  </si>
  <si>
    <t>Letrozolum</t>
  </si>
  <si>
    <t xml:space="preserve">2,5 mg </t>
  </si>
  <si>
    <t>Macrogolum 4000</t>
  </si>
  <si>
    <t>10 g,  makrogolu 4000 w jednej saszetce</t>
  </si>
  <si>
    <t>proszek do sporządzania roztworu doustnego</t>
  </si>
  <si>
    <t>Magnesii hydroaspartas</t>
  </si>
  <si>
    <t>1 tabletka zawiera 34 mg jonów magnezu w postaci 500 mg magnezu wodoroasparaginianu czterowodnego.</t>
  </si>
  <si>
    <t>Melatoninum; substancje pomocnicze:  Celuloza mikrokrystaliczna 102, Kroskarmeloza sodowa, Magnezu stearynian, Krzemionka koloidalna bezwodna ^</t>
  </si>
  <si>
    <t>białe, okrągłe, obustronnie wypukłe, z kreską dzielącą z jednej strony; pojemnik polietylenowy</t>
  </si>
  <si>
    <t>Metformini
hydrochloridum</t>
  </si>
  <si>
    <t>Tabletki o
przedłużonym
uwalnianiu</t>
  </si>
  <si>
    <t>Methotrexatum</t>
  </si>
  <si>
    <t>Moxifloxacinum</t>
  </si>
  <si>
    <t>5 mg/ml</t>
  </si>
  <si>
    <t xml:space="preserve">krople do oczu, butelka 5 ml </t>
  </si>
  <si>
    <t>Mupirocinum</t>
  </si>
  <si>
    <t>20 mg / g, 15 g</t>
  </si>
  <si>
    <t>maść</t>
  </si>
  <si>
    <t>Naldemedine</t>
  </si>
  <si>
    <t>200 µg</t>
  </si>
  <si>
    <t>Natamycinum + Hydrocortisonum + Neomycinum</t>
  </si>
  <si>
    <t>(10 mg + 10
mg + 3500
I.U.)/g; 15 g</t>
  </si>
  <si>
    <t>Nicotinum</t>
  </si>
  <si>
    <t>25 mg/ 16 h x 7 szt</t>
  </si>
  <si>
    <t>system
transdermalny
opakowanie x 7 szt</t>
  </si>
  <si>
    <t>15 mg/ 16 h x 7 szt</t>
  </si>
  <si>
    <t>system
transdermalny
opakowanie  x 7 szt</t>
  </si>
  <si>
    <t>21 mg/24 h
(114 mg) x 7 szt</t>
  </si>
  <si>
    <t>system
transdermalny 
opakowanie x 7 szt</t>
  </si>
  <si>
    <t>Ofloxacinum</t>
  </si>
  <si>
    <t>3 mg/ml; 5 ml</t>
  </si>
  <si>
    <t>Krople do oczu</t>
  </si>
  <si>
    <t>Permethrinum</t>
  </si>
  <si>
    <t>50 mg/g, 30 g</t>
  </si>
  <si>
    <t>krem, tuba</t>
  </si>
  <si>
    <t>Pregabalinum #</t>
  </si>
  <si>
    <t>Sitagliptinum^</t>
  </si>
  <si>
    <t>tabletki powlekane</t>
  </si>
  <si>
    <t>Wortioksetyna, opakowanie nie większe niż 30 szt *</t>
  </si>
  <si>
    <t xml:space="preserve">5 mg </t>
  </si>
  <si>
    <t xml:space="preserve">10 mg </t>
  </si>
  <si>
    <t>^ opakowanie max 30 tabl</t>
  </si>
  <si>
    <t xml:space="preserve">Podmiot Odpowiedzialny 
</t>
  </si>
  <si>
    <t>30.</t>
  </si>
  <si>
    <t>31.</t>
  </si>
  <si>
    <t>32.</t>
  </si>
  <si>
    <t>33.</t>
  </si>
  <si>
    <t>34.</t>
  </si>
  <si>
    <t>Allopurinolum*</t>
  </si>
  <si>
    <t>Acidum ascorbicum</t>
  </si>
  <si>
    <t>500mg/5 ml
ampułka a 5 ml</t>
  </si>
  <si>
    <t>Roztwór do wstrzykiwań</t>
  </si>
  <si>
    <t>Alfacalcidolum*</t>
  </si>
  <si>
    <t>0,25 µg</t>
  </si>
  <si>
    <t>Amoxicillinum, Acidum clavulanicum ***</t>
  </si>
  <si>
    <t>875 mg + 125 mg</t>
  </si>
  <si>
    <t>Aripiprazolum **</t>
  </si>
  <si>
    <t>Canagliflozinum</t>
  </si>
  <si>
    <t>Cyanocobalamin</t>
  </si>
  <si>
    <t>Dexamethasonum*</t>
  </si>
  <si>
    <t>8 mg</t>
  </si>
  <si>
    <t>Diclofenacum</t>
  </si>
  <si>
    <t>0,74 mg/ml</t>
  </si>
  <si>
    <t xml:space="preserve">roztwór do płukania jamy ustnej i gardła
butelka a 200 ml </t>
  </si>
  <si>
    <t>Erdosteinum*</t>
  </si>
  <si>
    <t>35 mg/ml; 100 ml</t>
  </si>
  <si>
    <t>proszek do
sporządzania
zawiesiny doustnej, butelka</t>
  </si>
  <si>
    <t>Flecainidi acetas</t>
  </si>
  <si>
    <t>Hydroksychlorochina</t>
  </si>
  <si>
    <t>Makrogol 3350 + sodu siarczan bezwodny + Sodu chlorek + potasu chlorek + Sodu askorbinian + Kwas askorbowy</t>
  </si>
  <si>
    <t>opakowanie : zestaw trzech saszetek: saszetka 1 (dawka 1), saszetka A i B (dawka 2)</t>
  </si>
  <si>
    <t>Proszek do sporządzania roztworu doustnego
opakowanie-zestaw</t>
  </si>
  <si>
    <t>Mometasoni furoas</t>
  </si>
  <si>
    <t>50 mcg/dawkę odmierzoną; 18 g</t>
  </si>
  <si>
    <t>aerozol do nosa,
zawiesina, butelka</t>
  </si>
  <si>
    <t>Moxonidinum</t>
  </si>
  <si>
    <t>0,2 mg</t>
  </si>
  <si>
    <t>Nepafenac</t>
  </si>
  <si>
    <t>1 mg/ml</t>
  </si>
  <si>
    <t>Krople do oczu, zawiesina</t>
  </si>
  <si>
    <t xml:space="preserve"> Pikosiarczan sodu + tlenek magnezu lekki+ kwas cytrynowy bezwodny</t>
  </si>
  <si>
    <t>0,01 g + 3,50 g+10,97 g/saszetkę</t>
  </si>
  <si>
    <t>proszek do sporządzania roztworu doustnego, saszetki</t>
  </si>
  <si>
    <t>Ropinirolum, opakowanie nie większe niż 30 szt *</t>
  </si>
  <si>
    <t>tabletki o przedłużonym uwalnianiu</t>
  </si>
  <si>
    <t>Sulodexidum*</t>
  </si>
  <si>
    <t>250 LSU</t>
  </si>
  <si>
    <t>300 LSU/ml</t>
  </si>
  <si>
    <t>roztwór do
wstrzykiwań</t>
  </si>
  <si>
    <t>Tobramycinum, Dexamethasonum</t>
  </si>
  <si>
    <t>(3 mg + 1 mg)/ml</t>
  </si>
  <si>
    <t xml:space="preserve"> sterylny izotoniczny roztwór wody morskiej</t>
  </si>
  <si>
    <t xml:space="preserve"> 100 % izotoniczny roztwór wody morskiej</t>
  </si>
  <si>
    <t xml:space="preserve">roztwór do stosowania u dzieci od 1. dnia życia. 50 ml </t>
  </si>
  <si>
    <t>Makrogol 3350</t>
  </si>
  <si>
    <t>10 g,  makrogolu 3350 w jednej saszetce</t>
  </si>
  <si>
    <t>Glukonian chlorheksydyny 0,02%, witamina E TPGS</t>
  </si>
  <si>
    <t>10 ml</t>
  </si>
  <si>
    <t>krople do oczu,
butelka</t>
  </si>
  <si>
    <t>Dekspantenol 5%, karbomer, cetrymid</t>
  </si>
  <si>
    <t>10 g</t>
  </si>
  <si>
    <t>żel do oczu
tuba</t>
  </si>
  <si>
    <t xml:space="preserve">Maść hemostatyczna;
</t>
  </si>
  <si>
    <t>Mieszanina nasyconych kwasów tłuszczowych, wyciąg białkowy z drożdży, lecytyna, wosk pszczeli chlorki wapnia, magnezu i potasu</t>
  </si>
  <si>
    <t>maść, tuba 30 g z aplikatorem donosowym</t>
  </si>
  <si>
    <t>** opakowanie nie większe niż 30 tabletek</t>
  </si>
  <si>
    <t>*** opakowanie nie większe niż 14 tabletek</t>
  </si>
  <si>
    <t>Emulsja tłuszczowa do żywienia pozajelitowego zawierająca co najmniej 15 % oleju rybiego (1000 ml zawiera: 60 g oleju sojowego, 60 g triglicerydów o średniej długości łańcucha, 50 g oleju z oliwek, 30 g oleju rybnego)*</t>
  </si>
  <si>
    <t>200 mg/ ml; 100 ml</t>
  </si>
  <si>
    <t>roztwór do infuzji; butelka</t>
  </si>
  <si>
    <t>200 mg/ ml; 250 ml</t>
  </si>
  <si>
    <t>200 mg/ ml; 500 ml</t>
  </si>
  <si>
    <t>Kompletna dieta do żywienia dojelitowego, przeznaczona dla pacjentów chorych na cukrzycę, o niskiej zawartości węglowodanów - 35% energii, bogatobiałkowa, zawierająca białka mleka, o dużej  zawartości błonnika, ω-3 kwasy tłuszczowe, wysokoenergetyczna - 1,5 kcal/ml</t>
  </si>
  <si>
    <t>1000 ml</t>
  </si>
  <si>
    <t>worek zabezpieczonym samozasklepiającą się membraną</t>
  </si>
  <si>
    <t>500 ml</t>
  </si>
  <si>
    <t>Kompletna dieta do żywienia dojelitowego, oligopeptydowa, zawierająca hydrolizat serwatki, ponad 50% tłuszczy MCT i ω-3 kwasy tłuszczowe, normokaloryczna - 1 kcal/ml, bezresztkowa, o osmolarności do 300 mosmol/l, w worku zabezpieczonym samozasklepiającą się membraną.</t>
  </si>
  <si>
    <t>Białko  4,5 g./100 ml.   18% energii, Tłuszcze  2,8 g./100 ml.   25% energii, Węglowodany  14,3 g./100 ml.   57% energii,  Gęstość kaloryczna  1 kcal./ml.  Osmolarność:   300 mOsm/l.</t>
  </si>
  <si>
    <t xml:space="preserve">worek 500 ml </t>
  </si>
  <si>
    <t>Protamini sulfas^^</t>
  </si>
  <si>
    <t>10 mg/ml, 5 ml</t>
  </si>
  <si>
    <t>roztwór do wstrz; amp.</t>
  </si>
  <si>
    <t>^^ możliwe czasowe dopuszczenie</t>
  </si>
  <si>
    <t>Ethiodizen oil ^</t>
  </si>
  <si>
    <t>0,48 jodu/ml</t>
  </si>
  <si>
    <t>amp</t>
  </si>
  <si>
    <t>Fenoldopam ^</t>
  </si>
  <si>
    <t>10 mg/1 ml</t>
  </si>
  <si>
    <t>Protirelin ^</t>
  </si>
  <si>
    <t>0,2mg/1ml</t>
  </si>
  <si>
    <t>inj</t>
  </si>
  <si>
    <t>TETRACOSACTIDE^</t>
  </si>
  <si>
    <t>0,25mg/1 ml</t>
  </si>
  <si>
    <t>inj.</t>
  </si>
  <si>
    <t>Thiamazole ^</t>
  </si>
  <si>
    <t>0,04g/1 ml</t>
  </si>
  <si>
    <t xml:space="preserve">10 cm x 10 cm </t>
  </si>
  <si>
    <t>opatrunek</t>
  </si>
  <si>
    <t xml:space="preserve">17,5 cm x 17,5 cm </t>
  </si>
  <si>
    <t xml:space="preserve">21 cm x 21 cm </t>
  </si>
  <si>
    <t>*** wymagany jeden producent</t>
  </si>
  <si>
    <t>Methylthioninii chloridum-
wskaźnik do wizualizacji chirurgicznej</t>
  </si>
  <si>
    <t>5 mg/ ml; 2 ml</t>
  </si>
  <si>
    <t>roztwór do wstrzyknięć miejscowych lub do podania doustnego,
ampułka a 2 ml</t>
  </si>
  <si>
    <t xml:space="preserve">Dwuzasadowy fosforan sodu – 0,032; jednozasadowy fosforan sodu – 0,009; chlorek wapnia – 0,052; chlorek sodu – 0,569; chlorek benzalkoniowy – 0,0125; woda destylowana </t>
  </si>
  <si>
    <t>4 butelki : 2 butelki a 225 ml roztworu A +2 butelki a 225 ml roztworu B
lub 2 butelki:  1 butelka a 225 ml roztworu A +1  butelka a 225 ml roztworu B</t>
  </si>
  <si>
    <t>płyn do płukania jamy ustnej, 4 butelki całość - 900ml lub 2 butelki -całość 450 ml</t>
  </si>
  <si>
    <t xml:space="preserve">opakowań a 2 butelki </t>
  </si>
  <si>
    <t xml:space="preserve">Oferowana ilość opakowań a 2 butelki </t>
  </si>
  <si>
    <t xml:space="preserve">Cena brutto # jednego opakowania a 2 butelki </t>
  </si>
  <si>
    <t xml:space="preserve">FORMALINA 10 % BUFOROWANA </t>
  </si>
  <si>
    <t>PH=7,4</t>
  </si>
  <si>
    <t>Pojemnik, 5 litrów</t>
  </si>
  <si>
    <t>Płyn do irygacji gałki ocznej; 100 ml płynu zawiera 0,64 g chlorku sodowego, 0,075 g chlorku potasowego, 0,048 g chlorku wapniowego, 0,03 g chlorku magnezowego, 0,39 g octanu sodowego i 0,17 g cytrynianu sodowego  *</t>
  </si>
  <si>
    <t>płyn do irygacji, worek</t>
  </si>
  <si>
    <t>*  Produkt  kompatybilny z aparatem CENTURION</t>
  </si>
  <si>
    <t>Trójglicerydy krótko- i średniołańcuchowych kwasów tłuszczowych (olej palmowy – MCT), maltoza, liofilizowane żywe kultury bakterii (wytworzone z udziałem pochodnych mleka): Streptococcus thermophilus, Bifidobacterium longum, Bifidobacterium breve, Bifidobacterium infantis, Lactobacillus acidophilus, Lactobacillus plantarum, Lactobacillus paracasei, Lactobacillus delbruecki ssp. bulgaricus</t>
  </si>
  <si>
    <t xml:space="preserve">2 fiolki x 5 ml </t>
  </si>
  <si>
    <t xml:space="preserve">krople; opakowanie 2 FIOL.x 5 ML + KROPLOMIERZ
</t>
  </si>
  <si>
    <t>Benzinum FP</t>
  </si>
  <si>
    <t xml:space="preserve">płyn, butelka </t>
  </si>
  <si>
    <t xml:space="preserve">Żywność specjalnego przeznaczenia medycznego, będąca kompozycją niezbędnych składników pokarmowych, tj.: białek, węglowodanów, tłuszczów, witamin, mikro- i makroelementów. 
Źródła  białek :koncentrat białek serwatkowych (z mleka) 44%, kazeinian wapnia (z mleka) 30%, izolat białek serwatkowych (z mleka) 26%)
Dla pacjentów ze zwiększonym zapotrzebowaniem na białko – onkologicznych, wyniszczonych chorobą </t>
  </si>
  <si>
    <t xml:space="preserve">100 g produktu: 
tłuszcz 14,9-  15,3 g
Węglowodany 44,7- 46 g
Błonnik 0 g
Białko 26-26,9 g
Osmolarność 290 mOsm/l
</t>
  </si>
  <si>
    <t>saszetka,
do zakupu w smakach: neutralny, waniliowy, truskawkowy</t>
  </si>
  <si>
    <t>1 baton 60 g:
białko 16,8 g
tłuszcz 9,6 g
węglowodany 19,6 g</t>
  </si>
  <si>
    <t>baton ,do zakupu smaki: czekoladowo-truskawkowy, kokosowy</t>
  </si>
  <si>
    <t>1 baton 60 g:
białko 17,4- 18 g
tłuszcz 10,2 g
węglowodany 12,6 g
błonnik 8,4-9 g</t>
  </si>
  <si>
    <t>baton , do zakupu smaki: ciasteczkowy, czekoladowo- malinowy</t>
  </si>
  <si>
    <t xml:space="preserve">proszek do sporządzania
roztworu do wstrzykiwań, fiol. </t>
  </si>
  <si>
    <t xml:space="preserve">proszek do sporządzania
roztworu do wstrzykiwań lub infuzji, fiol. </t>
  </si>
  <si>
    <t>200 mg x 20 tabl. powl</t>
  </si>
  <si>
    <t>20 tabl. powl.</t>
  </si>
  <si>
    <t xml:space="preserve">worek nie zawierający PCV do sporządzania preparatów z cytostatykami w dodatkowym opakowaniu zewnętrznym zapewniającym sterylność </t>
  </si>
  <si>
    <r>
      <t>Oświadczamy, że oferowane przez nas w częściach: 1-24; 25 (poz.1-29); 26 (poz.1-3); 27</t>
    </r>
    <r>
      <rPr>
        <sz val="11"/>
        <rFont val="Garamond"/>
        <family val="1"/>
      </rPr>
      <t xml:space="preserve"> produkty lecznicze są dopuszczone do obrotu na terenie Polski na zasadach określonych w art. 3 lub 4.ust. 8 lub 4a ustawy Prawo farmaceutyczne. Jednocześnie oświadczamy, że na każdorazowe wezwanie Zamawiającego przedstawimy dokumenty dopuszczające do obrotu na terenie Polski (dotyczy wykonawców oferujących produkty lecznicze). </t>
    </r>
  </si>
  <si>
    <t xml:space="preserve">Oświadczamy, oferowane przez nas w częściach: 28, 29 produkty lecznicze są dopuszczone do obrotu na terenie Polski na zasadach określonych w  w art. 3 lub 4 ust.1 i 2 lub 4 ust. 8 lub 4a ustawy Prawo farmaceutyczne. Jednocześnie oświadczamy, że na każdorazowe wezwanie Zamawiającego przedstawimy dokumenty dopuszczające do obrotu na terenie Polski (dotyczy wykonawców oferujących produkty lecznicze). </t>
  </si>
  <si>
    <t>koncentrat do sporządzania roztworu do infuzji x 10 amp</t>
  </si>
  <si>
    <r>
      <t xml:space="preserve">*postać mogąca ulec dekompozycji do podania do zgłebnika dojelitowego przez pompę (informacje potwierdzone w </t>
    </r>
    <r>
      <rPr>
        <sz val="11"/>
        <color indexed="8"/>
        <rFont val="Times New Roman"/>
        <family val="1"/>
      </rPr>
      <t>CHPL lub publikacji "Farmakoterapia przez zgłębniki jelitowe" pod redakcją dr n.med Anny Zmarzły; PZWL Warszawa 2017)</t>
    </r>
  </si>
  <si>
    <t>1 µg</t>
  </si>
  <si>
    <t>Numer GTIN  (poz. 1-29, 13-17)
Numer GTIN (poz. 30-34 - jeżeli dotyczy)</t>
  </si>
  <si>
    <t>Podmiot Odpowiedzialny (poz. 1-29, 13-17)
Producent (poz. 30-34)</t>
  </si>
  <si>
    <t>Podmiot Odpowiedzialny /Producent</t>
  </si>
  <si>
    <t>Podmiot Odpowiedzialny Producent</t>
  </si>
  <si>
    <t>Numer GTIN  (jeżeli dotyczy)</t>
  </si>
  <si>
    <t xml:space="preserve">Producent </t>
  </si>
  <si>
    <t>Numer GTIN 
(jeżeli dotyczy)</t>
  </si>
  <si>
    <t>Baton wysokoenergetyczny do postępowania dietetycznego w stanach ze zwiększonym zapotrzebowaniem na białko</t>
  </si>
  <si>
    <t>Baton wysokoenergetyczny, wysokobłonnikowy o postępowania dietetycznego w stanach ze zwiększonym zapotrzebowaniem na białko u pacjentów z cukrzycą</t>
  </si>
  <si>
    <t># wskazania w padaczce, bólu neropatycznym, uogólnionych zaburzeniach lękowych zawarte w Charakterystyce Produktu Leczniczego</t>
  </si>
  <si>
    <t>Sterylny opatrunk piankowy, wykonany w Technologii typu Hydrofiber ze srebrem jonowym składający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srebra.***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</si>
</sst>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  <numFmt numFmtId="189" formatCode="[$-415]dddd\,\ d\ mmmm\ 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Times New Roman"/>
      <family val="1"/>
    </font>
    <font>
      <i/>
      <sz val="11"/>
      <color indexed="8"/>
      <name val="Garamond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Garamond"/>
      <family val="1"/>
    </font>
    <font>
      <sz val="10"/>
      <color theme="1"/>
      <name val="Garamond"/>
      <family val="1"/>
    </font>
    <font>
      <i/>
      <sz val="11"/>
      <color theme="1"/>
      <name val="Garamond"/>
      <family val="1"/>
    </font>
    <font>
      <strike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6" fontId="4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Border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55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44" fontId="63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44" fontId="63" fillId="0" borderId="0" xfId="105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49" fontId="63" fillId="0" borderId="0" xfId="0" applyNumberFormat="1" applyFont="1" applyFill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3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3" fontId="60" fillId="35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5" borderId="10" xfId="44" applyNumberFormat="1" applyFont="1" applyFill="1" applyBorder="1" applyAlignment="1">
      <alignment horizontal="left" vertical="top" wrapText="1"/>
    </xf>
    <xf numFmtId="3" fontId="60" fillId="0" borderId="10" xfId="0" applyNumberFormat="1" applyFont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center" vertical="top" wrapText="1"/>
      <protection locked="0"/>
    </xf>
    <xf numFmtId="0" fontId="64" fillId="34" borderId="10" xfId="0" applyFont="1" applyFill="1" applyBorder="1" applyAlignment="1" applyProtection="1">
      <alignment horizontal="center" vertical="top" wrapText="1"/>
      <protection locked="0"/>
    </xf>
    <xf numFmtId="3" fontId="6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35" borderId="10" xfId="0" applyFont="1" applyFill="1" applyBorder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 wrapText="1"/>
    </xf>
    <xf numFmtId="3" fontId="11" fillId="35" borderId="15" xfId="42" applyNumberFormat="1" applyFont="1" applyFill="1" applyBorder="1" applyAlignment="1">
      <alignment horizontal="left" vertical="top" wrapText="1"/>
    </xf>
    <xf numFmtId="3" fontId="11" fillId="35" borderId="10" xfId="42" applyNumberFormat="1" applyFont="1" applyFill="1" applyBorder="1" applyAlignment="1">
      <alignment horizontal="left" vertical="top" wrapText="1"/>
    </xf>
    <xf numFmtId="3" fontId="11" fillId="35" borderId="16" xfId="42" applyNumberFormat="1" applyFont="1" applyFill="1" applyBorder="1" applyAlignment="1">
      <alignment horizontal="left" vertical="top" wrapText="1"/>
    </xf>
    <xf numFmtId="3" fontId="11" fillId="0" borderId="10" xfId="42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Alignment="1" applyProtection="1">
      <alignment horizontal="left" wrapText="1"/>
      <protection locked="0"/>
    </xf>
    <xf numFmtId="3" fontId="60" fillId="0" borderId="0" xfId="0" applyNumberFormat="1" applyFont="1" applyFill="1" applyBorder="1" applyAlignment="1" applyProtection="1">
      <alignment horizontal="left" wrapText="1"/>
      <protection locked="0"/>
    </xf>
    <xf numFmtId="3" fontId="61" fillId="0" borderId="0" xfId="0" applyNumberFormat="1" applyFont="1" applyFill="1" applyAlignment="1" applyProtection="1">
      <alignment horizontal="left" wrapText="1"/>
      <protection locked="0"/>
    </xf>
    <xf numFmtId="3" fontId="60" fillId="35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2" fillId="36" borderId="10" xfId="42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3" fontId="5" fillId="35" borderId="11" xfId="55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3" fontId="60" fillId="0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 applyProtection="1">
      <alignment horizontal="left" vertical="top" wrapText="1"/>
      <protection locked="0"/>
    </xf>
    <xf numFmtId="4" fontId="6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2" fontId="61" fillId="35" borderId="10" xfId="0" applyNumberFormat="1" applyFont="1" applyFill="1" applyBorder="1" applyAlignment="1" applyProtection="1">
      <alignment horizontal="left" vertical="top" wrapText="1"/>
      <protection locked="0"/>
    </xf>
    <xf numFmtId="2" fontId="60" fillId="35" borderId="10" xfId="0" applyNumberFormat="1" applyFont="1" applyFill="1" applyBorder="1" applyAlignment="1" applyProtection="1">
      <alignment horizontal="left" vertical="top" wrapText="1"/>
      <protection locked="0"/>
    </xf>
    <xf numFmtId="44" fontId="6" fillId="35" borderId="10" xfId="0" applyNumberFormat="1" applyFont="1" applyFill="1" applyBorder="1" applyAlignment="1" applyProtection="1">
      <alignment horizontal="left" vertical="top" wrapText="1"/>
      <protection locked="0"/>
    </xf>
    <xf numFmtId="2" fontId="6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61" fillId="0" borderId="10" xfId="0" applyNumberFormat="1" applyFont="1" applyFill="1" applyBorder="1" applyAlignment="1" applyProtection="1">
      <alignment vertical="top" wrapText="1"/>
      <protection locked="0"/>
    </xf>
    <xf numFmtId="44" fontId="6" fillId="0" borderId="10" xfId="0" applyNumberFormat="1" applyFont="1" applyFill="1" applyBorder="1" applyAlignment="1" applyProtection="1">
      <alignment vertical="top" wrapText="1"/>
      <protection locked="0"/>
    </xf>
    <xf numFmtId="2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35" borderId="11" xfId="44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3" fontId="11" fillId="35" borderId="10" xfId="42" applyNumberFormat="1" applyFont="1" applyFill="1" applyBorder="1" applyAlignment="1">
      <alignment horizontal="left" vertical="top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8" fillId="37" borderId="17" xfId="0" applyFont="1" applyFill="1" applyBorder="1" applyAlignment="1">
      <alignment horizontal="justify" vertical="top" wrapText="1"/>
    </xf>
    <xf numFmtId="167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1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3" fontId="12" fillId="33" borderId="16" xfId="42" applyNumberFormat="1" applyFont="1" applyFill="1" applyBorder="1" applyAlignment="1">
      <alignment horizontal="left" vertical="top" wrapText="1"/>
    </xf>
    <xf numFmtId="0" fontId="60" fillId="35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3" fontId="11" fillId="35" borderId="0" xfId="42" applyNumberFormat="1" applyFont="1" applyFill="1" applyBorder="1" applyAlignment="1">
      <alignment horizontal="left" vertical="top" wrapText="1"/>
    </xf>
    <xf numFmtId="0" fontId="61" fillId="35" borderId="0" xfId="0" applyFont="1" applyFill="1" applyBorder="1" applyAlignment="1" applyProtection="1">
      <alignment horizontal="left" vertical="top" wrapText="1"/>
      <protection locked="0"/>
    </xf>
    <xf numFmtId="44" fontId="6" fillId="35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63" fillId="34" borderId="11" xfId="0" applyFont="1" applyFill="1" applyBorder="1" applyAlignment="1" applyProtection="1">
      <alignment horizontal="justify" vertical="top" wrapText="1"/>
      <protection/>
    </xf>
    <xf numFmtId="0" fontId="63" fillId="34" borderId="12" xfId="0" applyFont="1" applyFill="1" applyBorder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68" fillId="0" borderId="18" xfId="0" applyFont="1" applyFill="1" applyBorder="1" applyAlignment="1" applyProtection="1">
      <alignment horizontal="justify" vertical="top" wrapText="1"/>
      <protection locked="0"/>
    </xf>
    <xf numFmtId="0" fontId="68" fillId="0" borderId="18" xfId="0" applyFont="1" applyBorder="1" applyAlignment="1">
      <alignment horizontal="justify" vertical="top" wrapText="1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2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49" fontId="63" fillId="34" borderId="19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9" fillId="0" borderId="18" xfId="0" applyFont="1" applyFill="1" applyBorder="1" applyAlignment="1" applyProtection="1">
      <alignment horizontal="justify" vertical="top" wrapText="1"/>
      <protection locked="0"/>
    </xf>
    <xf numFmtId="0" fontId="69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0" fontId="63" fillId="0" borderId="19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34" borderId="11" xfId="0" applyFont="1" applyFill="1" applyBorder="1" applyAlignment="1" applyProtection="1">
      <alignment horizontal="right" vertical="top" wrapText="1"/>
      <protection/>
    </xf>
    <xf numFmtId="0" fontId="63" fillId="34" borderId="12" xfId="0" applyFont="1" applyFill="1" applyBorder="1" applyAlignment="1">
      <alignment horizontal="right" vertical="top" wrapText="1"/>
    </xf>
    <xf numFmtId="0" fontId="63" fillId="0" borderId="0" xfId="0" applyFont="1" applyFill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70" fillId="0" borderId="0" xfId="0" applyFont="1" applyFill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25390625" style="43" customWidth="1"/>
    <col min="2" max="2" width="106.375" style="43" customWidth="1"/>
    <col min="3" max="16384" width="9.125" style="43" customWidth="1"/>
  </cols>
  <sheetData>
    <row r="2" ht="18.75">
      <c r="B2" s="46" t="s">
        <v>76</v>
      </c>
    </row>
    <row r="3" ht="19.5" thickBot="1"/>
    <row r="4" ht="117.75" customHeight="1">
      <c r="B4" s="157" t="s">
        <v>75</v>
      </c>
    </row>
    <row r="5" ht="102" customHeight="1">
      <c r="B5" s="45" t="s">
        <v>74</v>
      </c>
    </row>
    <row r="6" ht="95.25" customHeight="1" thickBot="1">
      <c r="B6" s="4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1"/>
  <sheetViews>
    <sheetView showGridLines="0" zoomScale="80" zoomScaleNormal="80" zoomScalePageLayoutView="80" workbookViewId="0" topLeftCell="A1">
      <selection activeCell="F10" sqref="F10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4">
        <f>SUM(N10:N10)</f>
        <v>0</v>
      </c>
      <c r="I5" s="205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3.25" customHeight="1">
      <c r="A10" s="97" t="s">
        <v>78</v>
      </c>
      <c r="B10" s="97" t="s">
        <v>201</v>
      </c>
      <c r="C10" s="97" t="s">
        <v>202</v>
      </c>
      <c r="D10" s="97" t="s">
        <v>203</v>
      </c>
      <c r="E10" s="110">
        <v>1000</v>
      </c>
      <c r="F10" s="111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1:17" s="36" customFormat="1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  <c r="Q11" s="5"/>
    </row>
    <row r="12" spans="2:17" s="34" customFormat="1" ht="15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31" customWidth="1"/>
    <col min="2" max="2" width="37.7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SUM(N10:N14)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81.75" customHeight="1">
      <c r="A10" s="97" t="s">
        <v>2</v>
      </c>
      <c r="B10" s="100" t="s">
        <v>204</v>
      </c>
      <c r="C10" s="100" t="s">
        <v>117</v>
      </c>
      <c r="D10" s="100" t="s">
        <v>205</v>
      </c>
      <c r="E10" s="104">
        <v>2500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80.25" customHeight="1">
      <c r="A11" s="97" t="s">
        <v>3</v>
      </c>
      <c r="B11" s="100" t="s">
        <v>204</v>
      </c>
      <c r="C11" s="100" t="s">
        <v>206</v>
      </c>
      <c r="D11" s="100" t="s">
        <v>207</v>
      </c>
      <c r="E11" s="104">
        <v>1300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169</v>
      </c>
      <c r="C12" s="100" t="s">
        <v>208</v>
      </c>
      <c r="D12" s="100" t="s">
        <v>209</v>
      </c>
      <c r="E12" s="104">
        <v>1500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210</v>
      </c>
      <c r="C13" s="100" t="s">
        <v>117</v>
      </c>
      <c r="D13" s="100" t="s">
        <v>211</v>
      </c>
      <c r="E13" s="104">
        <v>150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212</v>
      </c>
      <c r="C14" s="100" t="s">
        <v>213</v>
      </c>
      <c r="D14" s="100" t="s">
        <v>211</v>
      </c>
      <c r="E14" s="104">
        <v>100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4" ht="15" customHeight="1">
      <c r="B16" s="209" t="s">
        <v>137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</row>
    <row r="17" spans="2:14" ht="15">
      <c r="B17" s="206" t="s">
        <v>68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80" zoomScaleNormal="80" zoomScalePageLayoutView="80" workbookViewId="0" topLeftCell="A7">
      <selection activeCell="D16" sqref="D16"/>
    </sheetView>
  </sheetViews>
  <sheetFormatPr defaultColWidth="9.00390625" defaultRowHeight="12.75"/>
  <cols>
    <col min="1" max="1" width="5.375" style="68" customWidth="1"/>
    <col min="2" max="2" width="21.25390625" style="68" customWidth="1"/>
    <col min="3" max="3" width="14.75390625" style="68" customWidth="1"/>
    <col min="4" max="4" width="20.25390625" style="68" customWidth="1"/>
    <col min="5" max="5" width="13.125" style="3" customWidth="1"/>
    <col min="6" max="6" width="14.625" style="68" customWidth="1"/>
    <col min="7" max="7" width="35.00390625" style="68" customWidth="1"/>
    <col min="8" max="8" width="22.375" style="68" customWidth="1"/>
    <col min="9" max="9" width="19.625" style="68" customWidth="1"/>
    <col min="10" max="10" width="17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SUM(N10:N18)</f>
        <v>0</v>
      </c>
      <c r="I5" s="205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17</v>
      </c>
    </row>
    <row r="10" spans="1:14" s="32" customFormat="1" ht="45">
      <c r="A10" s="97" t="s">
        <v>2</v>
      </c>
      <c r="B10" s="97" t="s">
        <v>214</v>
      </c>
      <c r="C10" s="97" t="s">
        <v>105</v>
      </c>
      <c r="D10" s="97" t="s">
        <v>215</v>
      </c>
      <c r="E10" s="110">
        <v>50000</v>
      </c>
      <c r="F10" s="111" t="s">
        <v>111</v>
      </c>
      <c r="G10" s="151" t="s">
        <v>50</v>
      </c>
      <c r="H10" s="96"/>
      <c r="I10" s="96"/>
      <c r="J10" s="96"/>
      <c r="K10" s="96"/>
      <c r="L10" s="18"/>
      <c r="M10" s="138"/>
      <c r="N10" s="25">
        <f aca="true" t="shared" si="0" ref="N10:N18">ROUND(L10*ROUND(M10,2),2)</f>
        <v>0</v>
      </c>
    </row>
    <row r="11" spans="1:14" s="32" customFormat="1" ht="45">
      <c r="A11" s="150" t="s">
        <v>3</v>
      </c>
      <c r="B11" s="150" t="s">
        <v>140</v>
      </c>
      <c r="C11" s="150" t="s">
        <v>216</v>
      </c>
      <c r="D11" s="150" t="s">
        <v>104</v>
      </c>
      <c r="E11" s="110">
        <v>100000</v>
      </c>
      <c r="F11" s="111" t="s">
        <v>111</v>
      </c>
      <c r="G11" s="151" t="s">
        <v>50</v>
      </c>
      <c r="H11" s="96"/>
      <c r="I11" s="96"/>
      <c r="J11" s="96"/>
      <c r="K11" s="96"/>
      <c r="L11" s="151"/>
      <c r="M11" s="138"/>
      <c r="N11" s="25">
        <f t="shared" si="0"/>
        <v>0</v>
      </c>
    </row>
    <row r="12" spans="1:14" s="32" customFormat="1" ht="45">
      <c r="A12" s="150" t="s">
        <v>4</v>
      </c>
      <c r="B12" s="150" t="s">
        <v>140</v>
      </c>
      <c r="C12" s="150" t="s">
        <v>217</v>
      </c>
      <c r="D12" s="150" t="s">
        <v>104</v>
      </c>
      <c r="E12" s="110">
        <v>2500</v>
      </c>
      <c r="F12" s="111" t="s">
        <v>111</v>
      </c>
      <c r="G12" s="151" t="s">
        <v>50</v>
      </c>
      <c r="H12" s="96"/>
      <c r="I12" s="96"/>
      <c r="J12" s="96"/>
      <c r="K12" s="96"/>
      <c r="L12" s="151"/>
      <c r="M12" s="138"/>
      <c r="N12" s="25">
        <f t="shared" si="0"/>
        <v>0</v>
      </c>
    </row>
    <row r="13" spans="1:14" s="32" customFormat="1" ht="90" customHeight="1">
      <c r="A13" s="150" t="s">
        <v>5</v>
      </c>
      <c r="B13" s="150" t="s">
        <v>218</v>
      </c>
      <c r="C13" s="150" t="s">
        <v>85</v>
      </c>
      <c r="D13" s="150" t="s">
        <v>219</v>
      </c>
      <c r="E13" s="110">
        <v>16000</v>
      </c>
      <c r="F13" s="111" t="s">
        <v>111</v>
      </c>
      <c r="G13" s="151" t="s">
        <v>50</v>
      </c>
      <c r="H13" s="96"/>
      <c r="I13" s="96"/>
      <c r="J13" s="96"/>
      <c r="K13" s="96"/>
      <c r="L13" s="151"/>
      <c r="M13" s="138"/>
      <c r="N13" s="25">
        <f t="shared" si="0"/>
        <v>0</v>
      </c>
    </row>
    <row r="14" spans="1:14" s="32" customFormat="1" ht="99.75" customHeight="1">
      <c r="A14" s="150" t="s">
        <v>26</v>
      </c>
      <c r="B14" s="150" t="s">
        <v>218</v>
      </c>
      <c r="C14" s="150" t="s">
        <v>103</v>
      </c>
      <c r="D14" s="150" t="s">
        <v>220</v>
      </c>
      <c r="E14" s="110">
        <v>5000</v>
      </c>
      <c r="F14" s="111" t="s">
        <v>111</v>
      </c>
      <c r="G14" s="151" t="s">
        <v>50</v>
      </c>
      <c r="H14" s="96"/>
      <c r="I14" s="96"/>
      <c r="J14" s="96"/>
      <c r="K14" s="96"/>
      <c r="L14" s="151"/>
      <c r="M14" s="138"/>
      <c r="N14" s="25">
        <f t="shared" si="0"/>
        <v>0</v>
      </c>
    </row>
    <row r="15" spans="1:14" s="32" customFormat="1" ht="45">
      <c r="A15" s="150" t="s">
        <v>32</v>
      </c>
      <c r="B15" s="150" t="s">
        <v>221</v>
      </c>
      <c r="C15" s="150" t="s">
        <v>222</v>
      </c>
      <c r="D15" s="150" t="s">
        <v>223</v>
      </c>
      <c r="E15" s="110">
        <v>7200</v>
      </c>
      <c r="F15" s="111" t="s">
        <v>111</v>
      </c>
      <c r="G15" s="151" t="s">
        <v>50</v>
      </c>
      <c r="H15" s="96"/>
      <c r="I15" s="96"/>
      <c r="J15" s="96"/>
      <c r="K15" s="96"/>
      <c r="L15" s="151"/>
      <c r="M15" s="138"/>
      <c r="N15" s="25">
        <f t="shared" si="0"/>
        <v>0</v>
      </c>
    </row>
    <row r="16" spans="1:14" s="32" customFormat="1" ht="45">
      <c r="A16" s="150" t="s">
        <v>6</v>
      </c>
      <c r="B16" s="150" t="s">
        <v>221</v>
      </c>
      <c r="C16" s="150" t="s">
        <v>222</v>
      </c>
      <c r="D16" s="150" t="s">
        <v>224</v>
      </c>
      <c r="E16" s="110">
        <v>2500</v>
      </c>
      <c r="F16" s="111" t="s">
        <v>111</v>
      </c>
      <c r="G16" s="151" t="s">
        <v>50</v>
      </c>
      <c r="H16" s="96"/>
      <c r="I16" s="96"/>
      <c r="J16" s="96"/>
      <c r="K16" s="96"/>
      <c r="L16" s="151"/>
      <c r="M16" s="138"/>
      <c r="N16" s="25">
        <f t="shared" si="0"/>
        <v>0</v>
      </c>
    </row>
    <row r="17" spans="1:14" s="32" customFormat="1" ht="45">
      <c r="A17" s="150" t="s">
        <v>7</v>
      </c>
      <c r="B17" s="150" t="s">
        <v>225</v>
      </c>
      <c r="C17" s="150" t="s">
        <v>226</v>
      </c>
      <c r="D17" s="150" t="s">
        <v>227</v>
      </c>
      <c r="E17" s="110">
        <v>500</v>
      </c>
      <c r="F17" s="111" t="s">
        <v>111</v>
      </c>
      <c r="G17" s="151" t="s">
        <v>50</v>
      </c>
      <c r="H17" s="96"/>
      <c r="I17" s="96"/>
      <c r="J17" s="96"/>
      <c r="K17" s="96"/>
      <c r="L17" s="151"/>
      <c r="M17" s="138"/>
      <c r="N17" s="25">
        <f t="shared" si="0"/>
        <v>0</v>
      </c>
    </row>
    <row r="18" spans="1:14" s="32" customFormat="1" ht="45">
      <c r="A18" s="150" t="s">
        <v>20</v>
      </c>
      <c r="B18" s="150" t="s">
        <v>228</v>
      </c>
      <c r="C18" s="150" t="s">
        <v>134</v>
      </c>
      <c r="D18" s="150" t="s">
        <v>229</v>
      </c>
      <c r="E18" s="110">
        <v>10000</v>
      </c>
      <c r="F18" s="111" t="s">
        <v>111</v>
      </c>
      <c r="G18" s="151" t="s">
        <v>50</v>
      </c>
      <c r="H18" s="96"/>
      <c r="I18" s="96"/>
      <c r="J18" s="96"/>
      <c r="K18" s="96"/>
      <c r="L18" s="151"/>
      <c r="M18" s="138"/>
      <c r="N18" s="25">
        <f t="shared" si="0"/>
        <v>0</v>
      </c>
    </row>
    <row r="19" spans="1:14" ht="15">
      <c r="A19" s="35"/>
      <c r="B19" s="42"/>
      <c r="C19" s="40"/>
      <c r="D19" s="40"/>
      <c r="E19" s="41"/>
      <c r="F19" s="35"/>
      <c r="G19" s="37"/>
      <c r="H19" s="37"/>
      <c r="I19" s="37"/>
      <c r="J19" s="38"/>
      <c r="K19" s="37"/>
      <c r="L19" s="37"/>
      <c r="M19" s="37"/>
      <c r="N19" s="39"/>
    </row>
    <row r="20" spans="2:14" ht="17.25" customHeight="1">
      <c r="B20" s="208" t="s">
        <v>230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2:14" ht="15">
      <c r="B21" s="206" t="s">
        <v>68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</sheetData>
  <sheetProtection/>
  <mergeCells count="3">
    <mergeCell ref="H5:I5"/>
    <mergeCell ref="B21:N21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68" customWidth="1"/>
    <col min="2" max="2" width="34.75390625" style="68" customWidth="1"/>
    <col min="3" max="3" width="14.75390625" style="68" customWidth="1"/>
    <col min="4" max="4" width="23.75390625" style="68" customWidth="1"/>
    <col min="5" max="5" width="10.625" style="3" customWidth="1"/>
    <col min="6" max="6" width="10.25390625" style="68" customWidth="1"/>
    <col min="7" max="7" width="39.75390625" style="68" customWidth="1"/>
    <col min="8" max="8" width="20.00390625" style="68" customWidth="1"/>
    <col min="9" max="9" width="19.00390625" style="68" customWidth="1"/>
    <col min="10" max="10" width="20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11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SUM(N10:N10)</f>
        <v>0</v>
      </c>
      <c r="I5" s="205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231</v>
      </c>
      <c r="C10" s="97" t="s">
        <v>232</v>
      </c>
      <c r="D10" s="97" t="s">
        <v>233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5:6" ht="15">
      <c r="E11" s="68"/>
      <c r="F11" s="73"/>
    </row>
    <row r="12" spans="2:14" ht="15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34.75390625" style="131" customWidth="1"/>
    <col min="3" max="3" width="14.75390625" style="131" customWidth="1"/>
    <col min="4" max="4" width="23.75390625" style="131" customWidth="1"/>
    <col min="5" max="5" width="10.625" style="3" customWidth="1"/>
    <col min="6" max="6" width="10.25390625" style="131" customWidth="1"/>
    <col min="7" max="7" width="39.75390625" style="131" customWidth="1"/>
    <col min="8" max="8" width="20.00390625" style="131" customWidth="1"/>
    <col min="9" max="9" width="19.00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0.7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234</v>
      </c>
      <c r="C10" s="97" t="s">
        <v>143</v>
      </c>
      <c r="D10" s="97" t="s">
        <v>235</v>
      </c>
      <c r="E10" s="110">
        <v>4500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ht="15">
      <c r="E11" s="131"/>
    </row>
    <row r="12" spans="2:14" ht="15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D16" sqref="D16:D17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1.25390625" style="131" customWidth="1"/>
    <col min="9" max="9" width="17.1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7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236</v>
      </c>
      <c r="C10" s="100" t="s">
        <v>491</v>
      </c>
      <c r="D10" s="100" t="s">
        <v>492</v>
      </c>
      <c r="E10" s="104">
        <v>75</v>
      </c>
      <c r="F10" s="80" t="s">
        <v>237</v>
      </c>
      <c r="G10" s="18" t="s">
        <v>50</v>
      </c>
      <c r="H10" s="96"/>
      <c r="I10" s="96"/>
      <c r="J10" s="96"/>
      <c r="K10" s="96"/>
      <c r="L10" s="137"/>
      <c r="M10" s="138"/>
      <c r="N10" s="25">
        <f>ROUND(L10*ROUND(M10,2),2)</f>
        <v>0</v>
      </c>
    </row>
    <row r="12" spans="2:14" ht="15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H11" sqref="H11"/>
    </sheetView>
  </sheetViews>
  <sheetFormatPr defaultColWidth="9.00390625" defaultRowHeight="12.75"/>
  <cols>
    <col min="1" max="1" width="5.375" style="73" customWidth="1"/>
    <col min="2" max="2" width="20.375" style="73" customWidth="1"/>
    <col min="3" max="3" width="14.75390625" style="73" customWidth="1"/>
    <col min="4" max="4" width="42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14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SUM(N10:N11)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4.25" customHeight="1">
      <c r="A10" s="79" t="s">
        <v>2</v>
      </c>
      <c r="B10" s="79" t="s">
        <v>238</v>
      </c>
      <c r="C10" s="79" t="s">
        <v>239</v>
      </c>
      <c r="D10" s="79" t="s">
        <v>240</v>
      </c>
      <c r="E10" s="121">
        <v>210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s="32" customFormat="1" ht="45.75" customHeight="1">
      <c r="A11" s="79" t="s">
        <v>79</v>
      </c>
      <c r="B11" s="79" t="s">
        <v>238</v>
      </c>
      <c r="C11" s="79" t="s">
        <v>241</v>
      </c>
      <c r="D11" s="79" t="s">
        <v>240</v>
      </c>
      <c r="E11" s="121">
        <v>210</v>
      </c>
      <c r="F11" s="79" t="s">
        <v>51</v>
      </c>
      <c r="G11" s="18" t="s">
        <v>50</v>
      </c>
      <c r="H11" s="7"/>
      <c r="I11" s="7"/>
      <c r="J11" s="7"/>
      <c r="K11" s="7"/>
      <c r="L11" s="18"/>
      <c r="M11" s="135"/>
      <c r="N11" s="25">
        <f>ROUND(L11*ROUND(M11,2),2)</f>
        <v>0</v>
      </c>
    </row>
    <row r="12" spans="1:14" ht="15">
      <c r="A12" s="35"/>
      <c r="B12" s="42"/>
      <c r="C12" s="40"/>
      <c r="D12" s="40"/>
      <c r="E12" s="41"/>
      <c r="F12" s="35"/>
      <c r="G12" s="37"/>
      <c r="H12" s="37"/>
      <c r="I12" s="37"/>
      <c r="J12" s="38"/>
      <c r="K12" s="37"/>
      <c r="L12" s="37"/>
      <c r="M12" s="37"/>
      <c r="N12" s="39"/>
    </row>
    <row r="13" spans="1:17" s="120" customFormat="1" ht="15">
      <c r="A13" s="119"/>
      <c r="B13" s="210" t="s">
        <v>107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Q13" s="5"/>
    </row>
    <row r="14" spans="2:14" ht="15">
      <c r="B14" s="206" t="s">
        <v>68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15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SUM(N10:N10)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79" t="s">
        <v>242</v>
      </c>
      <c r="C10" s="79" t="s">
        <v>243</v>
      </c>
      <c r="D10" s="79" t="s">
        <v>244</v>
      </c>
      <c r="E10" s="121">
        <v>200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73" customWidth="1"/>
    <col min="2" max="2" width="22.00390625" style="73" customWidth="1"/>
    <col min="3" max="3" width="21.1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16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SUM(N10:N12)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245</v>
      </c>
      <c r="C10" s="154" t="s">
        <v>246</v>
      </c>
      <c r="D10" s="154" t="s">
        <v>247</v>
      </c>
      <c r="E10" s="121">
        <v>5500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245</v>
      </c>
      <c r="C11" s="154" t="s">
        <v>248</v>
      </c>
      <c r="D11" s="154" t="s">
        <v>247</v>
      </c>
      <c r="E11" s="121">
        <v>2000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245</v>
      </c>
      <c r="C12" s="154" t="s">
        <v>249</v>
      </c>
      <c r="D12" s="154" t="s">
        <v>247</v>
      </c>
      <c r="E12" s="121">
        <v>1300</v>
      </c>
      <c r="F12" s="154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85"/>
      <c r="N12" s="25">
        <f>ROUND(L12*ROUND(M12,2),2)</f>
        <v>0</v>
      </c>
    </row>
    <row r="13" spans="1:14" ht="15">
      <c r="A13" s="35"/>
      <c r="B13" s="42"/>
      <c r="C13" s="40"/>
      <c r="D13" s="40"/>
      <c r="E13" s="41"/>
      <c r="F13" s="35"/>
      <c r="G13" s="37"/>
      <c r="H13" s="37"/>
      <c r="I13" s="37"/>
      <c r="J13" s="38"/>
      <c r="K13" s="37"/>
      <c r="L13" s="37"/>
      <c r="M13" s="37"/>
      <c r="N13" s="39"/>
    </row>
    <row r="14" spans="1:17" s="153" customFormat="1" ht="15">
      <c r="A14" s="152"/>
      <c r="B14" s="210" t="s">
        <v>107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Q14" s="5"/>
    </row>
    <row r="15" spans="2:14" ht="15"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250</v>
      </c>
      <c r="C10" s="100" t="s">
        <v>251</v>
      </c>
      <c r="D10" s="100" t="s">
        <v>94</v>
      </c>
      <c r="E10" s="104">
        <v>1080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2" spans="2:14" ht="15" customHeight="1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96"/>
  <sheetViews>
    <sheetView showGridLines="0" tabSelected="1" zoomScaleSheetLayoutView="85" zoomScalePageLayoutView="115" workbookViewId="0" topLeftCell="A37">
      <selection activeCell="D56" sqref="D56"/>
    </sheetView>
  </sheetViews>
  <sheetFormatPr defaultColWidth="9.00390625" defaultRowHeight="12.75"/>
  <cols>
    <col min="1" max="1" width="9.125" style="47" customWidth="1"/>
    <col min="2" max="2" width="6.125" style="47" customWidth="1"/>
    <col min="3" max="4" width="30.00390625" style="47" customWidth="1"/>
    <col min="5" max="5" width="50.25390625" style="50" customWidth="1"/>
    <col min="6" max="7" width="9.125" style="47" customWidth="1"/>
    <col min="8" max="8" width="31.00390625" style="47" customWidth="1"/>
    <col min="9" max="9" width="9.125" style="47" customWidth="1"/>
    <col min="10" max="10" width="26.75390625" style="47" customWidth="1"/>
    <col min="11" max="12" width="16.125" style="47" customWidth="1"/>
    <col min="13" max="16384" width="9.125" style="47" customWidth="1"/>
  </cols>
  <sheetData>
    <row r="1" ht="15">
      <c r="E1" s="48" t="s">
        <v>43</v>
      </c>
    </row>
    <row r="2" spans="3:5" ht="15">
      <c r="C2" s="49"/>
      <c r="D2" s="49" t="s">
        <v>41</v>
      </c>
      <c r="E2" s="49"/>
    </row>
    <row r="4" spans="3:4" ht="15">
      <c r="C4" s="47" t="s">
        <v>34</v>
      </c>
      <c r="D4" s="71" t="s">
        <v>154</v>
      </c>
    </row>
    <row r="6" spans="3:5" ht="33" customHeight="1">
      <c r="C6" s="47" t="s">
        <v>33</v>
      </c>
      <c r="D6" s="182" t="s">
        <v>155</v>
      </c>
      <c r="E6" s="182"/>
    </row>
    <row r="8" spans="3:5" ht="15">
      <c r="C8" s="75" t="s">
        <v>29</v>
      </c>
      <c r="D8" s="193"/>
      <c r="E8" s="193"/>
    </row>
    <row r="9" spans="3:5" ht="15">
      <c r="C9" s="75" t="s">
        <v>35</v>
      </c>
      <c r="D9" s="196"/>
      <c r="E9" s="197"/>
    </row>
    <row r="10" spans="3:5" ht="15">
      <c r="C10" s="75" t="s">
        <v>28</v>
      </c>
      <c r="D10" s="196"/>
      <c r="E10" s="197"/>
    </row>
    <row r="11" spans="3:5" ht="15">
      <c r="C11" s="75" t="s">
        <v>36</v>
      </c>
      <c r="D11" s="196"/>
      <c r="E11" s="197"/>
    </row>
    <row r="12" spans="3:5" ht="15">
      <c r="C12" s="75" t="s">
        <v>37</v>
      </c>
      <c r="D12" s="196"/>
      <c r="E12" s="197"/>
    </row>
    <row r="13" spans="3:5" ht="15">
      <c r="C13" s="75" t="s">
        <v>38</v>
      </c>
      <c r="D13" s="196"/>
      <c r="E13" s="197"/>
    </row>
    <row r="14" spans="3:5" ht="15">
      <c r="C14" s="75" t="s">
        <v>39</v>
      </c>
      <c r="D14" s="196"/>
      <c r="E14" s="197"/>
    </row>
    <row r="15" spans="3:5" ht="15">
      <c r="C15" s="75" t="s">
        <v>40</v>
      </c>
      <c r="D15" s="196"/>
      <c r="E15" s="197"/>
    </row>
    <row r="16" spans="4:5" ht="15">
      <c r="D16" s="52"/>
      <c r="E16" s="53"/>
    </row>
    <row r="17" spans="2:5" ht="15" customHeight="1">
      <c r="B17" s="47" t="s">
        <v>2</v>
      </c>
      <c r="C17" s="194" t="s">
        <v>53</v>
      </c>
      <c r="D17" s="195"/>
      <c r="E17" s="189"/>
    </row>
    <row r="18" spans="4:5" ht="15">
      <c r="D18" s="54"/>
      <c r="E18" s="55"/>
    </row>
    <row r="19" spans="3:5" ht="21" customHeight="1">
      <c r="C19" s="94" t="s">
        <v>18</v>
      </c>
      <c r="D19" s="95" t="s">
        <v>71</v>
      </c>
      <c r="E19" s="52"/>
    </row>
    <row r="20" spans="3:5" ht="15">
      <c r="C20" s="93">
        <v>1</v>
      </c>
      <c r="D20" s="56">
        <f>'część (1)'!H$5</f>
        <v>0</v>
      </c>
      <c r="E20" s="57"/>
    </row>
    <row r="21" spans="3:5" ht="15">
      <c r="C21" s="93">
        <v>2</v>
      </c>
      <c r="D21" s="56">
        <f>'część (2)'!H$5</f>
        <v>0</v>
      </c>
      <c r="E21" s="57"/>
    </row>
    <row r="22" spans="3:5" ht="15">
      <c r="C22" s="93">
        <v>3</v>
      </c>
      <c r="D22" s="56">
        <f>'część (3)'!H$5</f>
        <v>0</v>
      </c>
      <c r="E22" s="57"/>
    </row>
    <row r="23" spans="3:5" ht="15">
      <c r="C23" s="93">
        <v>4</v>
      </c>
      <c r="D23" s="56">
        <f>'część (4)'!H$5</f>
        <v>0</v>
      </c>
      <c r="E23" s="57"/>
    </row>
    <row r="24" spans="3:5" ht="15">
      <c r="C24" s="93">
        <v>5</v>
      </c>
      <c r="D24" s="56">
        <f>'część (5)'!H$5</f>
        <v>0</v>
      </c>
      <c r="E24" s="57"/>
    </row>
    <row r="25" spans="3:5" ht="15">
      <c r="C25" s="93">
        <v>6</v>
      </c>
      <c r="D25" s="56">
        <f>'część (6)'!H$5</f>
        <v>0</v>
      </c>
      <c r="E25" s="57"/>
    </row>
    <row r="26" spans="3:5" ht="15">
      <c r="C26" s="93">
        <v>7</v>
      </c>
      <c r="D26" s="56">
        <f>'część (7)'!H$5</f>
        <v>0</v>
      </c>
      <c r="E26" s="57"/>
    </row>
    <row r="27" spans="3:5" s="67" customFormat="1" ht="15">
      <c r="C27" s="93">
        <v>8</v>
      </c>
      <c r="D27" s="56">
        <f>'część (8)'!H$5</f>
        <v>0</v>
      </c>
      <c r="E27" s="57"/>
    </row>
    <row r="28" spans="3:5" s="70" customFormat="1" ht="15">
      <c r="C28" s="93">
        <v>9</v>
      </c>
      <c r="D28" s="56">
        <f>'część (9)'!H$5</f>
        <v>0</v>
      </c>
      <c r="E28" s="57"/>
    </row>
    <row r="29" spans="3:5" s="72" customFormat="1" ht="15">
      <c r="C29" s="93">
        <v>10</v>
      </c>
      <c r="D29" s="56">
        <f>'część (10)'!H$5</f>
        <v>0</v>
      </c>
      <c r="E29" s="57"/>
    </row>
    <row r="30" spans="3:5" s="72" customFormat="1" ht="15">
      <c r="C30" s="93">
        <v>11</v>
      </c>
      <c r="D30" s="56">
        <f>'część (11)'!H$5</f>
        <v>0</v>
      </c>
      <c r="E30" s="57"/>
    </row>
    <row r="31" spans="3:5" s="72" customFormat="1" ht="15">
      <c r="C31" s="93">
        <v>12</v>
      </c>
      <c r="D31" s="56">
        <f>'część (12)'!H$5</f>
        <v>0</v>
      </c>
      <c r="E31" s="57"/>
    </row>
    <row r="32" spans="3:5" s="72" customFormat="1" ht="15">
      <c r="C32" s="93">
        <v>13</v>
      </c>
      <c r="D32" s="56">
        <f>'część (13)'!H$4</f>
        <v>0</v>
      </c>
      <c r="E32" s="57"/>
    </row>
    <row r="33" spans="3:5" s="72" customFormat="1" ht="15">
      <c r="C33" s="93">
        <v>14</v>
      </c>
      <c r="D33" s="56">
        <f>'część (14)'!H$5</f>
        <v>0</v>
      </c>
      <c r="E33" s="57"/>
    </row>
    <row r="34" spans="3:5" s="72" customFormat="1" ht="15">
      <c r="C34" s="93">
        <v>15</v>
      </c>
      <c r="D34" s="56">
        <f>'część (15)'!H$5</f>
        <v>0</v>
      </c>
      <c r="E34" s="57"/>
    </row>
    <row r="35" spans="3:5" s="72" customFormat="1" ht="15">
      <c r="C35" s="93">
        <v>16</v>
      </c>
      <c r="D35" s="56">
        <f>'część (16)'!H$5</f>
        <v>0</v>
      </c>
      <c r="E35" s="57"/>
    </row>
    <row r="36" spans="3:5" s="72" customFormat="1" ht="15">
      <c r="C36" s="93">
        <v>17</v>
      </c>
      <c r="D36" s="56">
        <f>'część (17)'!H$4</f>
        <v>0</v>
      </c>
      <c r="E36" s="57"/>
    </row>
    <row r="37" spans="3:5" s="72" customFormat="1" ht="15">
      <c r="C37" s="93">
        <v>18</v>
      </c>
      <c r="D37" s="56">
        <f>'część (18)'!H$5</f>
        <v>0</v>
      </c>
      <c r="E37" s="57"/>
    </row>
    <row r="38" spans="3:5" s="72" customFormat="1" ht="15">
      <c r="C38" s="93">
        <v>19</v>
      </c>
      <c r="D38" s="56">
        <f>'część (19)'!H$4</f>
        <v>0</v>
      </c>
      <c r="E38" s="57"/>
    </row>
    <row r="39" spans="3:5" s="90" customFormat="1" ht="15">
      <c r="C39" s="93">
        <v>20</v>
      </c>
      <c r="D39" s="56">
        <f>'część (20)'!H$5</f>
        <v>0</v>
      </c>
      <c r="E39" s="57"/>
    </row>
    <row r="40" spans="3:5" s="90" customFormat="1" ht="15">
      <c r="C40" s="93">
        <v>21</v>
      </c>
      <c r="D40" s="56">
        <f>'część (21)'!H$5</f>
        <v>0</v>
      </c>
      <c r="E40" s="57"/>
    </row>
    <row r="41" spans="3:5" s="90" customFormat="1" ht="15">
      <c r="C41" s="93">
        <v>22</v>
      </c>
      <c r="D41" s="56">
        <f>'część (22)'!H$5</f>
        <v>0</v>
      </c>
      <c r="E41" s="57"/>
    </row>
    <row r="42" spans="3:5" s="90" customFormat="1" ht="15">
      <c r="C42" s="93">
        <v>23</v>
      </c>
      <c r="D42" s="56">
        <f>'część (23)'!H$5</f>
        <v>0</v>
      </c>
      <c r="E42" s="57"/>
    </row>
    <row r="43" spans="3:5" s="90" customFormat="1" ht="15">
      <c r="C43" s="93">
        <v>24</v>
      </c>
      <c r="D43" s="56">
        <f>'część (24)'!H$4</f>
        <v>0</v>
      </c>
      <c r="E43" s="57"/>
    </row>
    <row r="44" spans="3:5" s="70" customFormat="1" ht="15">
      <c r="C44" s="93">
        <v>25</v>
      </c>
      <c r="D44" s="56">
        <f>'część (25)'!H$4</f>
        <v>0</v>
      </c>
      <c r="E44" s="57"/>
    </row>
    <row r="45" spans="3:5" s="90" customFormat="1" ht="15">
      <c r="C45" s="93">
        <v>26</v>
      </c>
      <c r="D45" s="56">
        <f>'część (26)'!H$5</f>
        <v>0</v>
      </c>
      <c r="E45" s="57"/>
    </row>
    <row r="46" spans="3:5" s="90" customFormat="1" ht="15">
      <c r="C46" s="93">
        <v>27</v>
      </c>
      <c r="D46" s="56">
        <f>'część (27)'!H$5</f>
        <v>0</v>
      </c>
      <c r="E46" s="57"/>
    </row>
    <row r="47" spans="3:5" s="90" customFormat="1" ht="15">
      <c r="C47" s="93">
        <v>28</v>
      </c>
      <c r="D47" s="56">
        <f>'część (28)'!H$5</f>
        <v>0</v>
      </c>
      <c r="E47" s="57"/>
    </row>
    <row r="48" spans="3:5" s="90" customFormat="1" ht="15">
      <c r="C48" s="93">
        <v>29</v>
      </c>
      <c r="D48" s="56">
        <f>'część (29)'!H$5</f>
        <v>0</v>
      </c>
      <c r="E48" s="57"/>
    </row>
    <row r="49" spans="3:5" s="90" customFormat="1" ht="15">
      <c r="C49" s="93">
        <v>30</v>
      </c>
      <c r="D49" s="56">
        <f>'część (30)'!H$5</f>
        <v>0</v>
      </c>
      <c r="E49" s="57"/>
    </row>
    <row r="50" spans="3:5" s="90" customFormat="1" ht="15">
      <c r="C50" s="93">
        <v>31</v>
      </c>
      <c r="D50" s="56">
        <f>'część (31)'!H$5</f>
        <v>0</v>
      </c>
      <c r="E50" s="57"/>
    </row>
    <row r="51" spans="3:5" s="90" customFormat="1" ht="15">
      <c r="C51" s="93">
        <v>32</v>
      </c>
      <c r="D51" s="56">
        <f>'część (32)'!H$5</f>
        <v>0</v>
      </c>
      <c r="E51" s="57"/>
    </row>
    <row r="52" spans="3:5" s="118" customFormat="1" ht="15">
      <c r="C52" s="93">
        <v>33</v>
      </c>
      <c r="D52" s="56">
        <f>'część (33)'!H$5</f>
        <v>0</v>
      </c>
      <c r="E52" s="57"/>
    </row>
    <row r="53" spans="3:5" s="118" customFormat="1" ht="15">
      <c r="C53" s="93">
        <v>34</v>
      </c>
      <c r="D53" s="56">
        <f>'część (34)'!H$5</f>
        <v>0</v>
      </c>
      <c r="E53" s="57"/>
    </row>
    <row r="54" spans="3:5" s="118" customFormat="1" ht="15">
      <c r="C54" s="93">
        <v>35</v>
      </c>
      <c r="D54" s="56">
        <f>'część (35)'!H$5</f>
        <v>0</v>
      </c>
      <c r="E54" s="57"/>
    </row>
    <row r="55" spans="3:5" s="118" customFormat="1" ht="15">
      <c r="C55" s="93">
        <v>36</v>
      </c>
      <c r="D55" s="56">
        <f>'część (36)'!H$5</f>
        <v>0</v>
      </c>
      <c r="E55" s="57"/>
    </row>
    <row r="56" spans="3:5" s="118" customFormat="1" ht="15">
      <c r="C56" s="93">
        <v>37</v>
      </c>
      <c r="D56" s="56">
        <f>'część (37)'!H$5</f>
        <v>0</v>
      </c>
      <c r="E56" s="57"/>
    </row>
    <row r="57" spans="3:5" ht="24" customHeight="1">
      <c r="C57" s="202" t="s">
        <v>68</v>
      </c>
      <c r="D57" s="203"/>
      <c r="E57" s="203"/>
    </row>
    <row r="58" spans="4:5" ht="6.75" customHeight="1">
      <c r="D58" s="58"/>
      <c r="E58" s="57"/>
    </row>
    <row r="59" spans="2:5" ht="34.5" customHeight="1">
      <c r="B59" s="47" t="s">
        <v>3</v>
      </c>
      <c r="C59" s="172" t="s">
        <v>54</v>
      </c>
      <c r="D59" s="172"/>
      <c r="E59" s="172"/>
    </row>
    <row r="60" spans="3:5" ht="50.25" customHeight="1">
      <c r="C60" s="173" t="s">
        <v>55</v>
      </c>
      <c r="D60" s="174"/>
      <c r="E60" s="59" t="s">
        <v>56</v>
      </c>
    </row>
    <row r="61" spans="3:5" ht="32.25" customHeight="1">
      <c r="C61" s="175" t="s">
        <v>57</v>
      </c>
      <c r="D61" s="175"/>
      <c r="E61" s="175"/>
    </row>
    <row r="62" spans="2:5" ht="31.5" customHeight="1">
      <c r="B62" s="47" t="s">
        <v>4</v>
      </c>
      <c r="C62" s="182" t="s">
        <v>58</v>
      </c>
      <c r="D62" s="182"/>
      <c r="E62" s="182"/>
    </row>
    <row r="63" spans="3:5" ht="33" customHeight="1">
      <c r="C63" s="173" t="s">
        <v>59</v>
      </c>
      <c r="D63" s="174"/>
      <c r="E63" s="59" t="s">
        <v>60</v>
      </c>
    </row>
    <row r="64" spans="3:5" ht="58.5" customHeight="1">
      <c r="C64" s="176" t="s">
        <v>150</v>
      </c>
      <c r="D64" s="177"/>
      <c r="E64" s="177"/>
    </row>
    <row r="65" spans="2:5" ht="18.75" customHeight="1">
      <c r="B65" s="47" t="s">
        <v>5</v>
      </c>
      <c r="C65" s="182" t="s">
        <v>61</v>
      </c>
      <c r="D65" s="182"/>
      <c r="E65" s="182"/>
    </row>
    <row r="66" spans="3:5" ht="94.5" customHeight="1">
      <c r="C66" s="199" t="s">
        <v>62</v>
      </c>
      <c r="D66" s="200"/>
      <c r="E66" s="59" t="s">
        <v>63</v>
      </c>
    </row>
    <row r="67" spans="3:5" ht="25.5" customHeight="1">
      <c r="C67" s="184" t="s">
        <v>64</v>
      </c>
      <c r="D67" s="185"/>
      <c r="E67" s="185"/>
    </row>
    <row r="68" spans="2:5" ht="38.25" customHeight="1">
      <c r="B68" s="47" t="s">
        <v>26</v>
      </c>
      <c r="C68" s="172" t="s">
        <v>65</v>
      </c>
      <c r="D68" s="172"/>
      <c r="E68" s="172"/>
    </row>
    <row r="69" spans="2:5" ht="23.25" customHeight="1">
      <c r="B69" s="47" t="s">
        <v>32</v>
      </c>
      <c r="C69" s="183" t="s">
        <v>66</v>
      </c>
      <c r="D69" s="182"/>
      <c r="E69" s="201"/>
    </row>
    <row r="70" spans="2:5" ht="31.5" customHeight="1">
      <c r="B70" s="47" t="s">
        <v>6</v>
      </c>
      <c r="C70" s="198" t="s">
        <v>87</v>
      </c>
      <c r="D70" s="198"/>
      <c r="E70" s="198"/>
    </row>
    <row r="71" spans="2:5" s="115" customFormat="1" ht="68.25" customHeight="1">
      <c r="B71" s="115" t="s">
        <v>7</v>
      </c>
      <c r="C71" s="186" t="s">
        <v>494</v>
      </c>
      <c r="D71" s="186"/>
      <c r="E71" s="186"/>
    </row>
    <row r="72" spans="2:5" s="168" customFormat="1" ht="68.25" customHeight="1">
      <c r="B72" s="168" t="s">
        <v>20</v>
      </c>
      <c r="C72" s="171" t="s">
        <v>495</v>
      </c>
      <c r="D72" s="171"/>
      <c r="E72" s="171"/>
    </row>
    <row r="73" spans="2:5" s="89" customFormat="1" ht="86.25" customHeight="1">
      <c r="B73" s="168" t="s">
        <v>31</v>
      </c>
      <c r="C73" s="187" t="s">
        <v>156</v>
      </c>
      <c r="D73" s="187"/>
      <c r="E73" s="187"/>
    </row>
    <row r="74" spans="2:5" s="89" customFormat="1" ht="67.5" customHeight="1">
      <c r="B74" s="168" t="s">
        <v>1</v>
      </c>
      <c r="C74" s="180" t="s">
        <v>157</v>
      </c>
      <c r="D74" s="180"/>
      <c r="E74" s="180"/>
    </row>
    <row r="75" spans="2:5" s="89" customFormat="1" ht="52.5" customHeight="1">
      <c r="B75" s="168" t="s">
        <v>0</v>
      </c>
      <c r="C75" s="180" t="s">
        <v>158</v>
      </c>
      <c r="D75" s="180"/>
      <c r="E75" s="180"/>
    </row>
    <row r="76" spans="2:5" s="148" customFormat="1" ht="51" customHeight="1">
      <c r="B76" s="168" t="s">
        <v>88</v>
      </c>
      <c r="C76" s="180" t="s">
        <v>159</v>
      </c>
      <c r="D76" s="180"/>
      <c r="E76" s="180"/>
    </row>
    <row r="77" spans="2:5" ht="39.75" customHeight="1">
      <c r="B77" s="168" t="s">
        <v>89</v>
      </c>
      <c r="C77" s="182" t="s">
        <v>91</v>
      </c>
      <c r="D77" s="183"/>
      <c r="E77" s="183"/>
    </row>
    <row r="78" spans="2:5" s="60" customFormat="1" ht="29.25" customHeight="1">
      <c r="B78" s="168" t="s">
        <v>90</v>
      </c>
      <c r="C78" s="182" t="s">
        <v>92</v>
      </c>
      <c r="D78" s="183"/>
      <c r="E78" s="183"/>
    </row>
    <row r="79" spans="2:5" s="60" customFormat="1" ht="35.25" customHeight="1">
      <c r="B79" s="168" t="s">
        <v>120</v>
      </c>
      <c r="C79" s="182" t="s">
        <v>27</v>
      </c>
      <c r="D79" s="183"/>
      <c r="E79" s="183"/>
    </row>
    <row r="80" spans="2:5" ht="18" customHeight="1">
      <c r="B80" s="168" t="s">
        <v>121</v>
      </c>
      <c r="C80" s="61" t="s">
        <v>8</v>
      </c>
      <c r="D80" s="61"/>
      <c r="E80" s="62"/>
    </row>
    <row r="81" spans="2:5" ht="7.5" customHeight="1">
      <c r="B81" s="168"/>
      <c r="C81" s="54"/>
      <c r="D81" s="54"/>
      <c r="E81" s="48"/>
    </row>
    <row r="82" spans="3:5" ht="18" customHeight="1">
      <c r="C82" s="178" t="s">
        <v>21</v>
      </c>
      <c r="D82" s="181"/>
      <c r="E82" s="179"/>
    </row>
    <row r="83" spans="3:5" ht="18" customHeight="1">
      <c r="C83" s="178" t="s">
        <v>9</v>
      </c>
      <c r="D83" s="179"/>
      <c r="E83" s="75" t="s">
        <v>10</v>
      </c>
    </row>
    <row r="84" spans="3:5" ht="18" customHeight="1">
      <c r="C84" s="190"/>
      <c r="D84" s="191"/>
      <c r="E84" s="51"/>
    </row>
    <row r="85" spans="3:5" ht="18" customHeight="1">
      <c r="C85" s="190"/>
      <c r="D85" s="191"/>
      <c r="E85" s="51"/>
    </row>
    <row r="86" spans="3:5" ht="8.25" customHeight="1">
      <c r="C86" s="63" t="s">
        <v>11</v>
      </c>
      <c r="D86" s="63"/>
      <c r="E86" s="48"/>
    </row>
    <row r="87" spans="3:5" ht="18" customHeight="1">
      <c r="C87" s="178" t="s">
        <v>22</v>
      </c>
      <c r="D87" s="181"/>
      <c r="E87" s="179"/>
    </row>
    <row r="88" spans="3:5" ht="18" customHeight="1">
      <c r="C88" s="76" t="s">
        <v>9</v>
      </c>
      <c r="D88" s="77" t="s">
        <v>10</v>
      </c>
      <c r="E88" s="78" t="s">
        <v>12</v>
      </c>
    </row>
    <row r="89" spans="3:5" ht="18" customHeight="1">
      <c r="C89" s="65"/>
      <c r="D89" s="64"/>
      <c r="E89" s="66"/>
    </row>
    <row r="90" spans="3:5" ht="18" customHeight="1">
      <c r="C90" s="65"/>
      <c r="D90" s="64"/>
      <c r="E90" s="66"/>
    </row>
    <row r="91" spans="3:5" ht="6" customHeight="1">
      <c r="C91" s="63"/>
      <c r="D91" s="63"/>
      <c r="E91" s="48"/>
    </row>
    <row r="92" spans="3:5" ht="18" customHeight="1">
      <c r="C92" s="178" t="s">
        <v>23</v>
      </c>
      <c r="D92" s="181"/>
      <c r="E92" s="179"/>
    </row>
    <row r="93" spans="3:5" ht="18" customHeight="1">
      <c r="C93" s="192" t="s">
        <v>13</v>
      </c>
      <c r="D93" s="192"/>
      <c r="E93" s="75" t="s">
        <v>67</v>
      </c>
    </row>
    <row r="94" spans="3:5" ht="18" customHeight="1">
      <c r="C94" s="193"/>
      <c r="D94" s="193"/>
      <c r="E94" s="51"/>
    </row>
    <row r="95" ht="34.5" customHeight="1"/>
    <row r="96" spans="3:5" ht="21" customHeight="1">
      <c r="C96" s="188"/>
      <c r="D96" s="189"/>
      <c r="E96" s="189"/>
    </row>
  </sheetData>
  <sheetProtection/>
  <mergeCells count="41">
    <mergeCell ref="D6:E6"/>
    <mergeCell ref="D13:E13"/>
    <mergeCell ref="D11:E11"/>
    <mergeCell ref="D14:E14"/>
    <mergeCell ref="D8:E8"/>
    <mergeCell ref="D15:E15"/>
    <mergeCell ref="D12:E12"/>
    <mergeCell ref="C17:E17"/>
    <mergeCell ref="D9:E9"/>
    <mergeCell ref="D10:E10"/>
    <mergeCell ref="C74:E74"/>
    <mergeCell ref="C70:E70"/>
    <mergeCell ref="C66:D66"/>
    <mergeCell ref="C69:E69"/>
    <mergeCell ref="C57:E57"/>
    <mergeCell ref="C62:E62"/>
    <mergeCell ref="C65:E65"/>
    <mergeCell ref="C96:E96"/>
    <mergeCell ref="C84:D84"/>
    <mergeCell ref="C85:D85"/>
    <mergeCell ref="C87:E87"/>
    <mergeCell ref="C92:E92"/>
    <mergeCell ref="C93:D93"/>
    <mergeCell ref="C94:D94"/>
    <mergeCell ref="C83:D83"/>
    <mergeCell ref="C75:E75"/>
    <mergeCell ref="C82:E82"/>
    <mergeCell ref="C79:E79"/>
    <mergeCell ref="C77:E77"/>
    <mergeCell ref="C67:E67"/>
    <mergeCell ref="C71:E71"/>
    <mergeCell ref="C73:E73"/>
    <mergeCell ref="C76:E76"/>
    <mergeCell ref="C78:E78"/>
    <mergeCell ref="C72:E72"/>
    <mergeCell ref="C59:E59"/>
    <mergeCell ref="C60:D60"/>
    <mergeCell ref="C61:E61"/>
    <mergeCell ref="C64:E64"/>
    <mergeCell ref="C63:D63"/>
    <mergeCell ref="C68:E6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3.375" style="73" customWidth="1"/>
    <col min="3" max="3" width="25.2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18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SUM(N10:N10)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2</v>
      </c>
      <c r="B10" s="79" t="s">
        <v>252</v>
      </c>
      <c r="C10" s="79" t="s">
        <v>253</v>
      </c>
      <c r="D10" s="79" t="s">
        <v>254</v>
      </c>
      <c r="E10" s="121">
        <v>9000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Q12" s="5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0" workbookViewId="0" topLeftCell="A1">
      <selection activeCell="B16" sqref="B16:N16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SUM(N10:N14)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7.25" customHeight="1">
      <c r="A10" s="97" t="s">
        <v>2</v>
      </c>
      <c r="B10" s="100" t="s">
        <v>255</v>
      </c>
      <c r="C10" s="100" t="s">
        <v>106</v>
      </c>
      <c r="D10" s="100" t="s">
        <v>256</v>
      </c>
      <c r="E10" s="104">
        <v>3600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4" customHeight="1">
      <c r="A11" s="97" t="s">
        <v>3</v>
      </c>
      <c r="B11" s="100" t="s">
        <v>255</v>
      </c>
      <c r="C11" s="100" t="s">
        <v>85</v>
      </c>
      <c r="D11" s="100" t="s">
        <v>257</v>
      </c>
      <c r="E11" s="104">
        <v>1000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69" customHeight="1">
      <c r="A12" s="97" t="s">
        <v>4</v>
      </c>
      <c r="B12" s="100" t="s">
        <v>258</v>
      </c>
      <c r="C12" s="100" t="s">
        <v>113</v>
      </c>
      <c r="D12" s="100" t="s">
        <v>259</v>
      </c>
      <c r="E12" s="104">
        <v>5400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50.25" customHeight="1">
      <c r="A13" s="97" t="s">
        <v>5</v>
      </c>
      <c r="B13" s="100" t="s">
        <v>260</v>
      </c>
      <c r="C13" s="100" t="s">
        <v>261</v>
      </c>
      <c r="D13" s="100" t="s">
        <v>262</v>
      </c>
      <c r="E13" s="104">
        <v>10080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260</v>
      </c>
      <c r="C14" s="100" t="s">
        <v>112</v>
      </c>
      <c r="D14" s="100" t="s">
        <v>263</v>
      </c>
      <c r="E14" s="104">
        <v>6048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7" s="153" customFormat="1" ht="15">
      <c r="B16" s="208" t="s">
        <v>497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Q16" s="5"/>
    </row>
    <row r="17" spans="2:14" ht="15" customHeight="1">
      <c r="B17" s="207" t="s">
        <v>264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2:14" ht="15">
      <c r="B18" s="206" t="s">
        <v>68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</sheetData>
  <sheetProtection/>
  <mergeCells count="4">
    <mergeCell ref="H5:I5"/>
    <mergeCell ref="B17:N17"/>
    <mergeCell ref="B18:N18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L24" sqref="L24"/>
    </sheetView>
  </sheetViews>
  <sheetFormatPr defaultColWidth="9.00390625" defaultRowHeight="12.75"/>
  <cols>
    <col min="1" max="1" width="5.375" style="73" customWidth="1"/>
    <col min="2" max="2" width="19.25390625" style="73" customWidth="1"/>
    <col min="3" max="3" width="14.75390625" style="73" customWidth="1"/>
    <col min="4" max="4" width="40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SUM(N10:N13)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4.5" customHeight="1">
      <c r="A10" s="154">
        <v>1</v>
      </c>
      <c r="B10" s="154" t="s">
        <v>265</v>
      </c>
      <c r="C10" s="154" t="s">
        <v>266</v>
      </c>
      <c r="D10" s="154" t="s">
        <v>493</v>
      </c>
      <c r="E10" s="121">
        <v>4000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64.5" customHeight="1">
      <c r="A11" s="154">
        <v>2</v>
      </c>
      <c r="B11" s="154" t="s">
        <v>265</v>
      </c>
      <c r="C11" s="154" t="s">
        <v>268</v>
      </c>
      <c r="D11" s="154" t="s">
        <v>267</v>
      </c>
      <c r="E11" s="121">
        <v>10000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64.5" customHeight="1">
      <c r="A12" s="154">
        <v>3</v>
      </c>
      <c r="B12" s="154" t="s">
        <v>265</v>
      </c>
      <c r="C12" s="154" t="s">
        <v>269</v>
      </c>
      <c r="D12" s="154" t="s">
        <v>267</v>
      </c>
      <c r="E12" s="121">
        <v>4500</v>
      </c>
      <c r="F12" s="154" t="s">
        <v>51</v>
      </c>
      <c r="G12" s="155" t="s">
        <v>50</v>
      </c>
      <c r="H12" s="7"/>
      <c r="I12" s="7"/>
      <c r="J12" s="7"/>
      <c r="K12" s="7"/>
      <c r="L12" s="155" t="str">
        <f>IF(K12=0,"0,00",IF(K12&gt;0,ROUND(E12/K12,2)))</f>
        <v>0,00</v>
      </c>
      <c r="M12" s="85"/>
      <c r="N12" s="25">
        <f>ROUND(L12*ROUND(M12,2),2)</f>
        <v>0</v>
      </c>
    </row>
    <row r="13" spans="1:14" s="32" customFormat="1" ht="61.5" customHeight="1">
      <c r="A13" s="154">
        <v>4</v>
      </c>
      <c r="B13" s="116" t="s">
        <v>265</v>
      </c>
      <c r="C13" s="116" t="s">
        <v>270</v>
      </c>
      <c r="D13" s="116" t="s">
        <v>267</v>
      </c>
      <c r="E13" s="117">
        <v>3500</v>
      </c>
      <c r="F13" s="79" t="s">
        <v>51</v>
      </c>
      <c r="G13" s="18" t="s">
        <v>50</v>
      </c>
      <c r="H13" s="96"/>
      <c r="I13" s="96"/>
      <c r="J13" s="96"/>
      <c r="K13" s="96"/>
      <c r="L13" s="18" t="str">
        <f>IF(K13=0,"0,00",IF(K13&gt;0,ROUND(E13/K13,2)))</f>
        <v>0,00</v>
      </c>
      <c r="M13" s="98"/>
      <c r="N13" s="25">
        <f>ROUND(L13*ROUND(M13,2),2)</f>
        <v>0</v>
      </c>
    </row>
    <row r="14" spans="1:14" ht="15">
      <c r="A14" s="35"/>
      <c r="B14" s="212"/>
      <c r="C14" s="213"/>
      <c r="D14" s="213"/>
      <c r="E14" s="213"/>
      <c r="F14" s="35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0" t="s">
        <v>107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Q15" s="5"/>
    </row>
    <row r="16" spans="2:14" ht="15">
      <c r="B16" s="206" t="s">
        <v>68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</sheetData>
  <sheetProtection/>
  <mergeCells count="4">
    <mergeCell ref="H5:I5"/>
    <mergeCell ref="B16:N16"/>
    <mergeCell ref="B14:E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I19" sqref="I19"/>
    </sheetView>
  </sheetViews>
  <sheetFormatPr defaultColWidth="9.00390625" defaultRowHeight="12.75"/>
  <cols>
    <col min="1" max="1" width="5.375" style="153" customWidth="1"/>
    <col min="2" max="2" width="19.25390625" style="153" customWidth="1"/>
    <col min="3" max="3" width="14.75390625" style="153" customWidth="1"/>
    <col min="4" max="4" width="22.25390625" style="153" customWidth="1"/>
    <col min="5" max="5" width="11.875" style="3" customWidth="1"/>
    <col min="6" max="6" width="10.25390625" style="153" customWidth="1"/>
    <col min="7" max="7" width="35.625" style="153" customWidth="1"/>
    <col min="8" max="8" width="19.75390625" style="153" customWidth="1"/>
    <col min="9" max="9" width="17.25390625" style="153" customWidth="1"/>
    <col min="10" max="10" width="18.00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21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4">
        <f>SUM(N10:N12)</f>
        <v>0</v>
      </c>
      <c r="I5" s="205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>
      <c r="B8" s="32"/>
      <c r="E8" s="17"/>
      <c r="Q8" s="15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0.25" customHeight="1">
      <c r="A10" s="154">
        <v>1</v>
      </c>
      <c r="B10" s="154" t="s">
        <v>271</v>
      </c>
      <c r="C10" s="154" t="s">
        <v>272</v>
      </c>
      <c r="D10" s="154" t="s">
        <v>273</v>
      </c>
      <c r="E10" s="121">
        <v>1008</v>
      </c>
      <c r="F10" s="154" t="s">
        <v>51</v>
      </c>
      <c r="G10" s="155" t="s">
        <v>50</v>
      </c>
      <c r="H10" s="7"/>
      <c r="I10" s="7"/>
      <c r="J10" s="7"/>
      <c r="K10" s="7"/>
      <c r="L10" s="155"/>
      <c r="M10" s="158"/>
      <c r="N10" s="25">
        <f>ROUND(L10*ROUND(M10,2),2)</f>
        <v>0</v>
      </c>
    </row>
    <row r="11" spans="1:14" s="32" customFormat="1" ht="46.5" customHeight="1">
      <c r="A11" s="154">
        <v>2</v>
      </c>
      <c r="B11" s="154" t="s">
        <v>271</v>
      </c>
      <c r="C11" s="154" t="s">
        <v>274</v>
      </c>
      <c r="D11" s="154" t="s">
        <v>273</v>
      </c>
      <c r="E11" s="121">
        <v>1008</v>
      </c>
      <c r="F11" s="154" t="s">
        <v>51</v>
      </c>
      <c r="G11" s="155" t="s">
        <v>50</v>
      </c>
      <c r="H11" s="7"/>
      <c r="I11" s="7"/>
      <c r="J11" s="7"/>
      <c r="K11" s="7"/>
      <c r="L11" s="155"/>
      <c r="M11" s="158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271</v>
      </c>
      <c r="C12" s="154" t="s">
        <v>275</v>
      </c>
      <c r="D12" s="154" t="s">
        <v>273</v>
      </c>
      <c r="E12" s="121">
        <v>1008</v>
      </c>
      <c r="F12" s="154" t="s">
        <v>51</v>
      </c>
      <c r="G12" s="155" t="s">
        <v>50</v>
      </c>
      <c r="H12" s="7"/>
      <c r="I12" s="7"/>
      <c r="J12" s="7"/>
      <c r="K12" s="7"/>
      <c r="L12" s="155"/>
      <c r="M12" s="158"/>
      <c r="N12" s="25">
        <f>ROUND(L12*ROUND(M12,2),2)</f>
        <v>0</v>
      </c>
    </row>
    <row r="13" spans="1:14" ht="15">
      <c r="A13" s="152"/>
      <c r="B13" s="212"/>
      <c r="C13" s="213"/>
      <c r="D13" s="213"/>
      <c r="E13" s="213"/>
      <c r="F13" s="152"/>
      <c r="G13" s="37"/>
      <c r="H13" s="37"/>
      <c r="I13" s="37"/>
      <c r="J13" s="38"/>
      <c r="K13" s="37"/>
      <c r="L13" s="37"/>
      <c r="M13" s="37"/>
      <c r="N13" s="39"/>
    </row>
    <row r="14" spans="1:14" ht="15">
      <c r="A14" s="152"/>
      <c r="B14" s="210" t="s">
        <v>107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</row>
    <row r="15" spans="2:14" ht="15"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</sheetData>
  <sheetProtection/>
  <mergeCells count="4">
    <mergeCell ref="H5:I5"/>
    <mergeCell ref="B13:E13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"/>
  <sheetViews>
    <sheetView showGridLines="0" zoomScale="80" zoomScaleNormal="80" zoomScalePageLayoutView="85" workbookViewId="0" topLeftCell="A25">
      <selection activeCell="C13" sqref="C13"/>
    </sheetView>
  </sheetViews>
  <sheetFormatPr defaultColWidth="9.00390625" defaultRowHeight="12.75"/>
  <cols>
    <col min="1" max="1" width="5.375" style="120" customWidth="1"/>
    <col min="2" max="2" width="21.00390625" style="120" customWidth="1"/>
    <col min="3" max="3" width="19.375" style="120" customWidth="1"/>
    <col min="4" max="4" width="21.625" style="120" customWidth="1"/>
    <col min="5" max="5" width="11.875" style="3" customWidth="1"/>
    <col min="6" max="6" width="16.00390625" style="120" customWidth="1"/>
    <col min="7" max="7" width="39.75390625" style="120" customWidth="1"/>
    <col min="8" max="8" width="21.75390625" style="120" customWidth="1"/>
    <col min="9" max="9" width="23.625" style="120" customWidth="1"/>
    <col min="10" max="10" width="21.1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22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4">
        <f>SUM(N10:N24)</f>
        <v>0</v>
      </c>
      <c r="I5" s="205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68.2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114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ht="49.5" customHeight="1">
      <c r="A10" s="97" t="s">
        <v>78</v>
      </c>
      <c r="B10" s="99" t="s">
        <v>281</v>
      </c>
      <c r="C10" s="99" t="s">
        <v>282</v>
      </c>
      <c r="D10" s="100" t="s">
        <v>283</v>
      </c>
      <c r="E10" s="101">
        <v>16000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 aca="true" t="shared" si="0" ref="N10:N24">ROUND(L10*ROUND(M10,2),2)</f>
        <v>0</v>
      </c>
    </row>
    <row r="11" spans="1:14" ht="46.5" customHeight="1">
      <c r="A11" s="97" t="s">
        <v>79</v>
      </c>
      <c r="B11" s="102" t="s">
        <v>284</v>
      </c>
      <c r="C11" s="102" t="s">
        <v>85</v>
      </c>
      <c r="D11" s="100" t="s">
        <v>110</v>
      </c>
      <c r="E11" s="103">
        <v>2700</v>
      </c>
      <c r="F11" s="79" t="s">
        <v>51</v>
      </c>
      <c r="G11" s="18" t="s">
        <v>50</v>
      </c>
      <c r="H11" s="96"/>
      <c r="I11" s="96"/>
      <c r="J11" s="96"/>
      <c r="K11" s="96"/>
      <c r="L11" s="18"/>
      <c r="M11" s="138"/>
      <c r="N11" s="25">
        <f t="shared" si="0"/>
        <v>0</v>
      </c>
    </row>
    <row r="12" spans="1:14" ht="51" customHeight="1">
      <c r="A12" s="97" t="s">
        <v>84</v>
      </c>
      <c r="B12" s="100" t="s">
        <v>284</v>
      </c>
      <c r="C12" s="100" t="s">
        <v>285</v>
      </c>
      <c r="D12" s="100" t="s">
        <v>286</v>
      </c>
      <c r="E12" s="104">
        <v>28000</v>
      </c>
      <c r="F12" s="79" t="s">
        <v>51</v>
      </c>
      <c r="G12" s="18" t="s">
        <v>50</v>
      </c>
      <c r="H12" s="96"/>
      <c r="I12" s="96"/>
      <c r="J12" s="96"/>
      <c r="K12" s="96"/>
      <c r="L12" s="18"/>
      <c r="M12" s="138"/>
      <c r="N12" s="25">
        <f t="shared" si="0"/>
        <v>0</v>
      </c>
    </row>
    <row r="13" spans="1:14" ht="46.5" customHeight="1">
      <c r="A13" s="97" t="s">
        <v>96</v>
      </c>
      <c r="B13" s="100" t="s">
        <v>287</v>
      </c>
      <c r="C13" s="100" t="s">
        <v>144</v>
      </c>
      <c r="D13" s="100" t="s">
        <v>110</v>
      </c>
      <c r="E13" s="104">
        <v>16200</v>
      </c>
      <c r="F13" s="79" t="s">
        <v>51</v>
      </c>
      <c r="G13" s="18" t="s">
        <v>50</v>
      </c>
      <c r="H13" s="96"/>
      <c r="I13" s="96"/>
      <c r="J13" s="96"/>
      <c r="K13" s="96"/>
      <c r="L13" s="18"/>
      <c r="M13" s="138"/>
      <c r="N13" s="25">
        <f t="shared" si="0"/>
        <v>0</v>
      </c>
    </row>
    <row r="14" spans="1:14" ht="45">
      <c r="A14" s="97" t="s">
        <v>97</v>
      </c>
      <c r="B14" s="100" t="s">
        <v>287</v>
      </c>
      <c r="C14" s="100" t="s">
        <v>93</v>
      </c>
      <c r="D14" s="100" t="s">
        <v>110</v>
      </c>
      <c r="E14" s="104">
        <v>37800</v>
      </c>
      <c r="F14" s="79" t="s">
        <v>51</v>
      </c>
      <c r="G14" s="18" t="s">
        <v>50</v>
      </c>
      <c r="H14" s="96"/>
      <c r="I14" s="96"/>
      <c r="J14" s="96"/>
      <c r="K14" s="96"/>
      <c r="L14" s="18"/>
      <c r="M14" s="138"/>
      <c r="N14" s="25">
        <f t="shared" si="0"/>
        <v>0</v>
      </c>
    </row>
    <row r="15" spans="1:14" ht="45">
      <c r="A15" s="97" t="s">
        <v>98</v>
      </c>
      <c r="B15" s="100" t="s">
        <v>287</v>
      </c>
      <c r="C15" s="100" t="s">
        <v>95</v>
      </c>
      <c r="D15" s="100" t="s">
        <v>110</v>
      </c>
      <c r="E15" s="104">
        <v>10800</v>
      </c>
      <c r="F15" s="79" t="s">
        <v>51</v>
      </c>
      <c r="G15" s="18" t="s">
        <v>50</v>
      </c>
      <c r="H15" s="96"/>
      <c r="I15" s="96"/>
      <c r="J15" s="96"/>
      <c r="K15" s="96"/>
      <c r="L15" s="18"/>
      <c r="M15" s="138"/>
      <c r="N15" s="25">
        <f t="shared" si="0"/>
        <v>0</v>
      </c>
    </row>
    <row r="16" spans="1:14" ht="47.25">
      <c r="A16" s="97" t="s">
        <v>99</v>
      </c>
      <c r="B16" s="102" t="s">
        <v>288</v>
      </c>
      <c r="C16" s="102" t="s">
        <v>86</v>
      </c>
      <c r="D16" s="100" t="s">
        <v>244</v>
      </c>
      <c r="E16" s="105">
        <v>2000</v>
      </c>
      <c r="F16" s="79" t="s">
        <v>51</v>
      </c>
      <c r="G16" s="18" t="s">
        <v>50</v>
      </c>
      <c r="H16" s="96"/>
      <c r="I16" s="96"/>
      <c r="J16" s="96"/>
      <c r="K16" s="96"/>
      <c r="L16" s="18"/>
      <c r="M16" s="138"/>
      <c r="N16" s="25">
        <f t="shared" si="0"/>
        <v>0</v>
      </c>
    </row>
    <row r="17" spans="1:17" s="153" customFormat="1" ht="47.25">
      <c r="A17" s="156" t="s">
        <v>100</v>
      </c>
      <c r="B17" s="102" t="s">
        <v>288</v>
      </c>
      <c r="C17" s="102" t="s">
        <v>136</v>
      </c>
      <c r="D17" s="100" t="s">
        <v>244</v>
      </c>
      <c r="E17" s="105">
        <v>10000</v>
      </c>
      <c r="F17" s="154" t="s">
        <v>51</v>
      </c>
      <c r="G17" s="155" t="s">
        <v>50</v>
      </c>
      <c r="H17" s="96"/>
      <c r="I17" s="96"/>
      <c r="J17" s="96"/>
      <c r="K17" s="96"/>
      <c r="L17" s="155"/>
      <c r="M17" s="138"/>
      <c r="N17" s="25">
        <f t="shared" si="0"/>
        <v>0</v>
      </c>
      <c r="Q17" s="5"/>
    </row>
    <row r="18" spans="1:17" s="153" customFormat="1" ht="45">
      <c r="A18" s="156" t="s">
        <v>276</v>
      </c>
      <c r="B18" s="102" t="s">
        <v>289</v>
      </c>
      <c r="C18" s="102" t="s">
        <v>162</v>
      </c>
      <c r="D18" s="100" t="s">
        <v>94</v>
      </c>
      <c r="E18" s="105">
        <v>1620</v>
      </c>
      <c r="F18" s="154" t="s">
        <v>51</v>
      </c>
      <c r="G18" s="155" t="s">
        <v>50</v>
      </c>
      <c r="H18" s="96"/>
      <c r="I18" s="96"/>
      <c r="J18" s="96"/>
      <c r="K18" s="96"/>
      <c r="L18" s="155"/>
      <c r="M18" s="138"/>
      <c r="N18" s="25">
        <f t="shared" si="0"/>
        <v>0</v>
      </c>
      <c r="Q18" s="5"/>
    </row>
    <row r="19" spans="1:17" s="153" customFormat="1" ht="45">
      <c r="A19" s="156" t="s">
        <v>277</v>
      </c>
      <c r="B19" s="102" t="s">
        <v>289</v>
      </c>
      <c r="C19" s="102" t="s">
        <v>113</v>
      </c>
      <c r="D19" s="100" t="s">
        <v>94</v>
      </c>
      <c r="E19" s="105">
        <v>3240</v>
      </c>
      <c r="F19" s="154" t="s">
        <v>51</v>
      </c>
      <c r="G19" s="155" t="s">
        <v>50</v>
      </c>
      <c r="H19" s="96"/>
      <c r="I19" s="96"/>
      <c r="J19" s="96"/>
      <c r="K19" s="96"/>
      <c r="L19" s="155"/>
      <c r="M19" s="138"/>
      <c r="N19" s="25">
        <f t="shared" si="0"/>
        <v>0</v>
      </c>
      <c r="Q19" s="5"/>
    </row>
    <row r="20" spans="1:17" s="153" customFormat="1" ht="45">
      <c r="A20" s="156" t="s">
        <v>278</v>
      </c>
      <c r="B20" s="102" t="s">
        <v>289</v>
      </c>
      <c r="C20" s="102" t="s">
        <v>93</v>
      </c>
      <c r="D20" s="100" t="s">
        <v>94</v>
      </c>
      <c r="E20" s="105">
        <v>1620</v>
      </c>
      <c r="F20" s="154" t="s">
        <v>51</v>
      </c>
      <c r="G20" s="155" t="s">
        <v>50</v>
      </c>
      <c r="H20" s="96"/>
      <c r="I20" s="96"/>
      <c r="J20" s="96"/>
      <c r="K20" s="96"/>
      <c r="L20" s="155"/>
      <c r="M20" s="138"/>
      <c r="N20" s="25">
        <f t="shared" si="0"/>
        <v>0</v>
      </c>
      <c r="Q20" s="5"/>
    </row>
    <row r="21" spans="1:17" s="153" customFormat="1" ht="45">
      <c r="A21" s="156" t="s">
        <v>279</v>
      </c>
      <c r="B21" s="102" t="s">
        <v>290</v>
      </c>
      <c r="C21" s="102" t="s">
        <v>105</v>
      </c>
      <c r="D21" s="100" t="s">
        <v>94</v>
      </c>
      <c r="E21" s="105">
        <v>3600</v>
      </c>
      <c r="F21" s="154" t="s">
        <v>51</v>
      </c>
      <c r="G21" s="155" t="s">
        <v>50</v>
      </c>
      <c r="H21" s="96"/>
      <c r="I21" s="96"/>
      <c r="J21" s="96"/>
      <c r="K21" s="96"/>
      <c r="L21" s="155"/>
      <c r="M21" s="138"/>
      <c r="N21" s="25">
        <f t="shared" si="0"/>
        <v>0</v>
      </c>
      <c r="Q21" s="5"/>
    </row>
    <row r="22" spans="1:17" s="153" customFormat="1" ht="45">
      <c r="A22" s="156" t="s">
        <v>280</v>
      </c>
      <c r="B22" s="102" t="s">
        <v>290</v>
      </c>
      <c r="C22" s="102" t="s">
        <v>86</v>
      </c>
      <c r="D22" s="100" t="s">
        <v>94</v>
      </c>
      <c r="E22" s="105">
        <v>2700</v>
      </c>
      <c r="F22" s="154" t="s">
        <v>51</v>
      </c>
      <c r="G22" s="155" t="s">
        <v>50</v>
      </c>
      <c r="H22" s="96"/>
      <c r="I22" s="96"/>
      <c r="J22" s="96"/>
      <c r="K22" s="96"/>
      <c r="L22" s="155"/>
      <c r="M22" s="138"/>
      <c r="N22" s="25">
        <f t="shared" si="0"/>
        <v>0</v>
      </c>
      <c r="Q22" s="5"/>
    </row>
    <row r="23" spans="1:17" s="153" customFormat="1" ht="56.25" customHeight="1">
      <c r="A23" s="159"/>
      <c r="B23" s="160" t="s">
        <v>15</v>
      </c>
      <c r="C23" s="160" t="s">
        <v>16</v>
      </c>
      <c r="D23" s="161" t="s">
        <v>48</v>
      </c>
      <c r="E23" s="162" t="s">
        <v>295</v>
      </c>
      <c r="F23" s="27"/>
      <c r="G23" s="30" t="str">
        <f>"Nazwa handlowa /
"&amp;C23&amp;" / 
"&amp;D23</f>
        <v>Nazwa handlowa /
Dawka / 
Postać/ Opakowanie</v>
      </c>
      <c r="H23" s="30" t="s">
        <v>45</v>
      </c>
      <c r="I23" s="30" t="str">
        <f>B23</f>
        <v>Skład</v>
      </c>
      <c r="J23" s="30" t="s">
        <v>114</v>
      </c>
      <c r="K23" s="30" t="s">
        <v>24</v>
      </c>
      <c r="L23" s="30" t="s">
        <v>296</v>
      </c>
      <c r="M23" s="30" t="s">
        <v>297</v>
      </c>
      <c r="N23" s="30" t="s">
        <v>81</v>
      </c>
      <c r="Q23" s="5"/>
    </row>
    <row r="24" spans="1:14" ht="360">
      <c r="A24" s="156" t="s">
        <v>89</v>
      </c>
      <c r="B24" s="100" t="s">
        <v>291</v>
      </c>
      <c r="C24" s="100" t="s">
        <v>292</v>
      </c>
      <c r="D24" s="100" t="s">
        <v>293</v>
      </c>
      <c r="E24" s="104">
        <v>69120</v>
      </c>
      <c r="F24" s="154" t="s">
        <v>294</v>
      </c>
      <c r="G24" s="18" t="s">
        <v>298</v>
      </c>
      <c r="H24" s="96"/>
      <c r="I24" s="96"/>
      <c r="J24" s="156" t="s">
        <v>299</v>
      </c>
      <c r="K24" s="96"/>
      <c r="L24" s="18"/>
      <c r="M24" s="138"/>
      <c r="N24" s="25">
        <f t="shared" si="0"/>
        <v>0</v>
      </c>
    </row>
    <row r="25" spans="1:17" s="153" customFormat="1" ht="15.75">
      <c r="A25" s="163"/>
      <c r="B25" s="164"/>
      <c r="C25" s="164"/>
      <c r="D25" s="164"/>
      <c r="E25" s="165"/>
      <c r="F25" s="152"/>
      <c r="G25" s="37"/>
      <c r="H25" s="166"/>
      <c r="I25" s="166"/>
      <c r="J25" s="163"/>
      <c r="K25" s="166"/>
      <c r="L25" s="37"/>
      <c r="M25" s="167"/>
      <c r="N25" s="39"/>
      <c r="Q25" s="5"/>
    </row>
    <row r="26" spans="2:14" ht="15">
      <c r="B26" s="206" t="s">
        <v>115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7" spans="2:14" ht="15" customHeight="1">
      <c r="B27" s="206" t="s">
        <v>68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</sheetData>
  <sheetProtection/>
  <mergeCells count="3">
    <mergeCell ref="H5:I5"/>
    <mergeCell ref="B26:N26"/>
    <mergeCell ref="B27:N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23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4">
        <f>SUM(N10:N10)</f>
        <v>0</v>
      </c>
      <c r="I5" s="205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79" t="s">
        <v>300</v>
      </c>
      <c r="C10" s="79" t="s">
        <v>301</v>
      </c>
      <c r="D10" s="79" t="s">
        <v>139</v>
      </c>
      <c r="E10" s="121">
        <v>6000</v>
      </c>
      <c r="F10" s="79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8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14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="80" zoomScaleNormal="80" zoomScalePageLayoutView="80" workbookViewId="0" topLeftCell="A1">
      <selection activeCell="B41" sqref="B41:N41"/>
    </sheetView>
  </sheetViews>
  <sheetFormatPr defaultColWidth="9.00390625" defaultRowHeight="12.75"/>
  <cols>
    <col min="1" max="1" width="5.375" style="131" customWidth="1"/>
    <col min="2" max="2" width="26.2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SUM(N10:N38)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363</v>
      </c>
      <c r="I9" s="30" t="str">
        <f>B9</f>
        <v>Skład</v>
      </c>
      <c r="J9" s="30" t="s">
        <v>114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97" t="s">
        <v>2</v>
      </c>
      <c r="B10" s="100" t="s">
        <v>302</v>
      </c>
      <c r="C10" s="100" t="s">
        <v>303</v>
      </c>
      <c r="D10" s="100" t="s">
        <v>304</v>
      </c>
      <c r="E10" s="104">
        <v>100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97" t="s">
        <v>3</v>
      </c>
      <c r="B11" s="100" t="s">
        <v>305</v>
      </c>
      <c r="C11" s="100" t="s">
        <v>93</v>
      </c>
      <c r="D11" s="100" t="s">
        <v>306</v>
      </c>
      <c r="E11" s="104">
        <v>3780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 aca="true" t="shared" si="0" ref="N11:N38">ROUND(L11*ROUND(M11,2),2)</f>
        <v>0</v>
      </c>
    </row>
    <row r="12" spans="1:14" s="32" customFormat="1" ht="48.75" customHeight="1">
      <c r="A12" s="97" t="s">
        <v>4</v>
      </c>
      <c r="B12" s="100" t="s">
        <v>307</v>
      </c>
      <c r="C12" s="100" t="s">
        <v>162</v>
      </c>
      <c r="D12" s="100" t="s">
        <v>110</v>
      </c>
      <c r="E12" s="104">
        <v>720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97" t="s">
        <v>5</v>
      </c>
      <c r="B13" s="100" t="s">
        <v>308</v>
      </c>
      <c r="C13" s="100" t="s">
        <v>309</v>
      </c>
      <c r="D13" s="100" t="s">
        <v>310</v>
      </c>
      <c r="E13" s="104">
        <v>10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97" t="s">
        <v>26</v>
      </c>
      <c r="B14" s="100" t="s">
        <v>311</v>
      </c>
      <c r="C14" s="100" t="s">
        <v>312</v>
      </c>
      <c r="D14" s="100" t="s">
        <v>313</v>
      </c>
      <c r="E14" s="104">
        <v>10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97" t="s">
        <v>32</v>
      </c>
      <c r="B15" s="100" t="s">
        <v>314</v>
      </c>
      <c r="C15" s="100" t="s">
        <v>82</v>
      </c>
      <c r="D15" s="100" t="s">
        <v>315</v>
      </c>
      <c r="E15" s="104">
        <v>280</v>
      </c>
      <c r="F15" s="80" t="s">
        <v>51</v>
      </c>
      <c r="G15" s="18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97" t="s">
        <v>6</v>
      </c>
      <c r="B16" s="100" t="s">
        <v>314</v>
      </c>
      <c r="C16" s="100" t="s">
        <v>316</v>
      </c>
      <c r="D16" s="100" t="s">
        <v>315</v>
      </c>
      <c r="E16" s="104">
        <v>280</v>
      </c>
      <c r="F16" s="80" t="s">
        <v>51</v>
      </c>
      <c r="G16" s="18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97" t="s">
        <v>7</v>
      </c>
      <c r="B17" s="100" t="s">
        <v>317</v>
      </c>
      <c r="C17" s="100" t="s">
        <v>318</v>
      </c>
      <c r="D17" s="100" t="s">
        <v>142</v>
      </c>
      <c r="E17" s="104">
        <v>60</v>
      </c>
      <c r="F17" s="80" t="s">
        <v>51</v>
      </c>
      <c r="G17" s="18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97" t="s">
        <v>20</v>
      </c>
      <c r="B18" s="100" t="s">
        <v>319</v>
      </c>
      <c r="C18" s="100" t="s">
        <v>320</v>
      </c>
      <c r="D18" s="100" t="s">
        <v>142</v>
      </c>
      <c r="E18" s="104">
        <v>120</v>
      </c>
      <c r="F18" s="80" t="s">
        <v>51</v>
      </c>
      <c r="G18" s="18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97" t="s">
        <v>31</v>
      </c>
      <c r="B19" s="100" t="s">
        <v>321</v>
      </c>
      <c r="C19" s="100" t="s">
        <v>322</v>
      </c>
      <c r="D19" s="100" t="s">
        <v>110</v>
      </c>
      <c r="E19" s="104">
        <v>450</v>
      </c>
      <c r="F19" s="80" t="s">
        <v>51</v>
      </c>
      <c r="G19" s="18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97" t="s">
        <v>1</v>
      </c>
      <c r="B20" s="100" t="s">
        <v>323</v>
      </c>
      <c r="C20" s="100" t="s">
        <v>324</v>
      </c>
      <c r="D20" s="100" t="s">
        <v>325</v>
      </c>
      <c r="E20" s="104">
        <v>3600</v>
      </c>
      <c r="F20" s="147" t="s">
        <v>52</v>
      </c>
      <c r="G20" s="126" t="s">
        <v>50</v>
      </c>
      <c r="H20" s="96"/>
      <c r="I20" s="96"/>
      <c r="J20" s="96"/>
      <c r="K20" s="96"/>
      <c r="L20" s="136"/>
      <c r="M20" s="138"/>
      <c r="N20" s="25">
        <f t="shared" si="0"/>
        <v>0</v>
      </c>
    </row>
    <row r="21" spans="1:14" s="32" customFormat="1" ht="49.5" customHeight="1">
      <c r="A21" s="97" t="s">
        <v>0</v>
      </c>
      <c r="B21" s="100" t="s">
        <v>326</v>
      </c>
      <c r="C21" s="100" t="s">
        <v>327</v>
      </c>
      <c r="D21" s="100" t="s">
        <v>141</v>
      </c>
      <c r="E21" s="104">
        <v>90000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114.75" customHeight="1">
      <c r="A22" s="97" t="s">
        <v>88</v>
      </c>
      <c r="B22" s="100" t="s">
        <v>328</v>
      </c>
      <c r="C22" s="100" t="s">
        <v>93</v>
      </c>
      <c r="D22" s="100" t="s">
        <v>329</v>
      </c>
      <c r="E22" s="104">
        <v>37800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97" t="s">
        <v>89</v>
      </c>
      <c r="B23" s="100" t="s">
        <v>330</v>
      </c>
      <c r="C23" s="100" t="s">
        <v>136</v>
      </c>
      <c r="D23" s="100" t="s">
        <v>331</v>
      </c>
      <c r="E23" s="104">
        <v>6480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97" t="s">
        <v>90</v>
      </c>
      <c r="B24" s="100" t="s">
        <v>332</v>
      </c>
      <c r="C24" s="100" t="s">
        <v>144</v>
      </c>
      <c r="D24" s="100" t="s">
        <v>110</v>
      </c>
      <c r="E24" s="104">
        <v>600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97" t="s">
        <v>120</v>
      </c>
      <c r="B25" s="100" t="s">
        <v>333</v>
      </c>
      <c r="C25" s="100" t="s">
        <v>334</v>
      </c>
      <c r="D25" s="100" t="s">
        <v>335</v>
      </c>
      <c r="E25" s="104">
        <v>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97" t="s">
        <v>121</v>
      </c>
      <c r="B26" s="100" t="s">
        <v>336</v>
      </c>
      <c r="C26" s="100" t="s">
        <v>337</v>
      </c>
      <c r="D26" s="100" t="s">
        <v>338</v>
      </c>
      <c r="E26" s="104">
        <v>120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49.5" customHeight="1">
      <c r="A27" s="97" t="s">
        <v>122</v>
      </c>
      <c r="B27" s="100" t="s">
        <v>339</v>
      </c>
      <c r="C27" s="100" t="s">
        <v>340</v>
      </c>
      <c r="D27" s="100" t="s">
        <v>138</v>
      </c>
      <c r="E27" s="104">
        <v>420</v>
      </c>
      <c r="F27" s="147" t="s">
        <v>51</v>
      </c>
      <c r="G27" s="126" t="s">
        <v>50</v>
      </c>
      <c r="H27" s="96"/>
      <c r="I27" s="96"/>
      <c r="J27" s="96"/>
      <c r="K27" s="96"/>
      <c r="L27" s="136"/>
      <c r="M27" s="138"/>
      <c r="N27" s="25">
        <f t="shared" si="0"/>
        <v>0</v>
      </c>
    </row>
    <row r="28" spans="1:14" s="32" customFormat="1" ht="56.25" customHeight="1">
      <c r="A28" s="97" t="s">
        <v>123</v>
      </c>
      <c r="B28" s="100" t="s">
        <v>341</v>
      </c>
      <c r="C28" s="100" t="s">
        <v>342</v>
      </c>
      <c r="D28" s="100" t="s">
        <v>338</v>
      </c>
      <c r="E28" s="104">
        <v>810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97" t="s">
        <v>124</v>
      </c>
      <c r="B29" s="100" t="s">
        <v>341</v>
      </c>
      <c r="C29" s="100" t="s">
        <v>342</v>
      </c>
      <c r="D29" s="100" t="s">
        <v>142</v>
      </c>
      <c r="E29" s="104">
        <v>20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97" t="s">
        <v>125</v>
      </c>
      <c r="B30" s="100" t="s">
        <v>343</v>
      </c>
      <c r="C30" s="100" t="s">
        <v>344</v>
      </c>
      <c r="D30" s="100" t="s">
        <v>345</v>
      </c>
      <c r="E30" s="104">
        <v>360</v>
      </c>
      <c r="F30" s="147" t="s">
        <v>51</v>
      </c>
      <c r="G30" s="126" t="s">
        <v>50</v>
      </c>
      <c r="H30" s="96"/>
      <c r="I30" s="96"/>
      <c r="J30" s="96"/>
      <c r="K30" s="96"/>
      <c r="L30" s="136"/>
      <c r="M30" s="138"/>
      <c r="N30" s="25">
        <f t="shared" si="0"/>
        <v>0</v>
      </c>
    </row>
    <row r="31" spans="1:14" s="32" customFormat="1" ht="47.25" customHeight="1">
      <c r="A31" s="97" t="s">
        <v>126</v>
      </c>
      <c r="B31" s="100" t="s">
        <v>343</v>
      </c>
      <c r="C31" s="100" t="s">
        <v>346</v>
      </c>
      <c r="D31" s="100" t="s">
        <v>347</v>
      </c>
      <c r="E31" s="104">
        <v>400</v>
      </c>
      <c r="F31" s="147" t="s">
        <v>51</v>
      </c>
      <c r="G31" s="126" t="s">
        <v>50</v>
      </c>
      <c r="H31" s="96"/>
      <c r="I31" s="96"/>
      <c r="J31" s="96"/>
      <c r="K31" s="96"/>
      <c r="L31" s="136"/>
      <c r="M31" s="138"/>
      <c r="N31" s="25">
        <f t="shared" si="0"/>
        <v>0</v>
      </c>
    </row>
    <row r="32" spans="1:14" s="32" customFormat="1" ht="48" customHeight="1">
      <c r="A32" s="97" t="s">
        <v>127</v>
      </c>
      <c r="B32" s="100" t="s">
        <v>343</v>
      </c>
      <c r="C32" s="100" t="s">
        <v>348</v>
      </c>
      <c r="D32" s="100" t="s">
        <v>349</v>
      </c>
      <c r="E32" s="104">
        <v>630</v>
      </c>
      <c r="F32" s="80" t="s">
        <v>51</v>
      </c>
      <c r="G32" s="18" t="s">
        <v>50</v>
      </c>
      <c r="H32" s="96"/>
      <c r="I32" s="96"/>
      <c r="J32" s="96"/>
      <c r="K32" s="96"/>
      <c r="L32" s="136"/>
      <c r="M32" s="138"/>
      <c r="N32" s="25">
        <f t="shared" si="0"/>
        <v>0</v>
      </c>
    </row>
    <row r="33" spans="1:14" s="32" customFormat="1" ht="45.75" customHeight="1">
      <c r="A33" s="97" t="s">
        <v>128</v>
      </c>
      <c r="B33" s="100" t="s">
        <v>350</v>
      </c>
      <c r="C33" s="100" t="s">
        <v>351</v>
      </c>
      <c r="D33" s="100" t="s">
        <v>352</v>
      </c>
      <c r="E33" s="104">
        <v>70</v>
      </c>
      <c r="F33" s="80" t="s">
        <v>51</v>
      </c>
      <c r="G33" s="18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97" t="s">
        <v>129</v>
      </c>
      <c r="B34" s="100" t="s">
        <v>353</v>
      </c>
      <c r="C34" s="100" t="s">
        <v>354</v>
      </c>
      <c r="D34" s="100" t="s">
        <v>355</v>
      </c>
      <c r="E34" s="104">
        <v>80</v>
      </c>
      <c r="F34" s="80" t="s">
        <v>51</v>
      </c>
      <c r="G34" s="18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97" t="s">
        <v>130</v>
      </c>
      <c r="B35" s="100" t="s">
        <v>356</v>
      </c>
      <c r="C35" s="100" t="s">
        <v>103</v>
      </c>
      <c r="D35" s="100" t="s">
        <v>110</v>
      </c>
      <c r="E35" s="104">
        <v>2800</v>
      </c>
      <c r="F35" s="80" t="s">
        <v>51</v>
      </c>
      <c r="G35" s="18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97" t="s">
        <v>131</v>
      </c>
      <c r="B36" s="100" t="s">
        <v>357</v>
      </c>
      <c r="C36" s="100" t="s">
        <v>85</v>
      </c>
      <c r="D36" s="100" t="s">
        <v>358</v>
      </c>
      <c r="E36" s="104">
        <v>5040</v>
      </c>
      <c r="F36" s="80" t="s">
        <v>51</v>
      </c>
      <c r="G36" s="18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97" t="s">
        <v>132</v>
      </c>
      <c r="B37" s="100" t="s">
        <v>359</v>
      </c>
      <c r="C37" s="100" t="s">
        <v>360</v>
      </c>
      <c r="D37" s="100" t="s">
        <v>110</v>
      </c>
      <c r="E37" s="104">
        <v>4032</v>
      </c>
      <c r="F37" s="80" t="s">
        <v>51</v>
      </c>
      <c r="G37" s="18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53.25" customHeight="1">
      <c r="A38" s="97" t="s">
        <v>133</v>
      </c>
      <c r="B38" s="100" t="s">
        <v>359</v>
      </c>
      <c r="C38" s="100" t="s">
        <v>361</v>
      </c>
      <c r="D38" s="100" t="s">
        <v>110</v>
      </c>
      <c r="E38" s="104">
        <v>7560</v>
      </c>
      <c r="F38" s="80" t="s">
        <v>51</v>
      </c>
      <c r="G38" s="18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40" spans="2:14" ht="15">
      <c r="B40" s="206" t="s">
        <v>508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  <row r="41" spans="2:14" ht="15">
      <c r="B41" s="208" t="s">
        <v>362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2:14" ht="16.5" customHeight="1">
      <c r="B42" s="207" t="s">
        <v>119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</row>
    <row r="43" spans="2:14" ht="15">
      <c r="B43" s="206" t="s">
        <v>68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</sheetData>
  <sheetProtection/>
  <mergeCells count="5">
    <mergeCell ref="H5:I5"/>
    <mergeCell ref="B42:N42"/>
    <mergeCell ref="B43:N43"/>
    <mergeCell ref="B41:N41"/>
    <mergeCell ref="B40:N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8"/>
  <sheetViews>
    <sheetView showGridLines="0" zoomScale="80" zoomScaleNormal="80" zoomScalePageLayoutView="80" workbookViewId="0" topLeftCell="A37">
      <selection activeCell="I14" sqref="I14"/>
    </sheetView>
  </sheetViews>
  <sheetFormatPr defaultColWidth="9.00390625" defaultRowHeight="12.75"/>
  <cols>
    <col min="1" max="1" width="5.375" style="153" customWidth="1"/>
    <col min="2" max="2" width="26.25390625" style="153" customWidth="1"/>
    <col min="3" max="3" width="19.00390625" style="153" customWidth="1"/>
    <col min="4" max="4" width="29.875" style="153" customWidth="1"/>
    <col min="5" max="5" width="11.875" style="3" customWidth="1"/>
    <col min="6" max="6" width="10.25390625" style="153" customWidth="1"/>
    <col min="7" max="7" width="31.375" style="153" customWidth="1"/>
    <col min="8" max="8" width="19.125" style="153" customWidth="1"/>
    <col min="9" max="9" width="17.125" style="153" customWidth="1"/>
    <col min="10" max="10" width="20.75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25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4">
        <f>SUM(N10:N43)</f>
        <v>0</v>
      </c>
      <c r="I5" s="205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3.75" customHeight="1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 hidden="1">
      <c r="B8" s="32"/>
      <c r="E8" s="17"/>
      <c r="Q8" s="153"/>
    </row>
    <row r="9" spans="1:14" s="32" customFormat="1" ht="113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500</v>
      </c>
      <c r="I9" s="30" t="str">
        <f>B9</f>
        <v>Skład</v>
      </c>
      <c r="J9" s="30" t="s">
        <v>499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156" t="s">
        <v>2</v>
      </c>
      <c r="B10" s="100" t="s">
        <v>369</v>
      </c>
      <c r="C10" s="100" t="s">
        <v>134</v>
      </c>
      <c r="D10" s="100" t="s">
        <v>94</v>
      </c>
      <c r="E10" s="104">
        <v>2700</v>
      </c>
      <c r="F10" s="80" t="s">
        <v>51</v>
      </c>
      <c r="G10" s="155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156" t="s">
        <v>3</v>
      </c>
      <c r="B11" s="100" t="s">
        <v>369</v>
      </c>
      <c r="C11" s="100" t="s">
        <v>106</v>
      </c>
      <c r="D11" s="100" t="s">
        <v>94</v>
      </c>
      <c r="E11" s="104">
        <v>3600</v>
      </c>
      <c r="F11" s="80" t="s">
        <v>51</v>
      </c>
      <c r="G11" s="155" t="s">
        <v>50</v>
      </c>
      <c r="H11" s="96"/>
      <c r="I11" s="96"/>
      <c r="J11" s="96"/>
      <c r="K11" s="96"/>
      <c r="L11" s="136"/>
      <c r="M11" s="138"/>
      <c r="N11" s="25">
        <f aca="true" t="shared" si="0" ref="N11:N43">ROUND(L11*ROUND(M11,2),2)</f>
        <v>0</v>
      </c>
    </row>
    <row r="12" spans="1:14" s="32" customFormat="1" ht="48.75" customHeight="1">
      <c r="A12" s="156" t="s">
        <v>4</v>
      </c>
      <c r="B12" s="100" t="s">
        <v>370</v>
      </c>
      <c r="C12" s="100" t="s">
        <v>371</v>
      </c>
      <c r="D12" s="100" t="s">
        <v>372</v>
      </c>
      <c r="E12" s="104">
        <v>400</v>
      </c>
      <c r="F12" s="80" t="s">
        <v>51</v>
      </c>
      <c r="G12" s="155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156" t="s">
        <v>5</v>
      </c>
      <c r="B13" s="100" t="s">
        <v>373</v>
      </c>
      <c r="C13" s="100" t="s">
        <v>498</v>
      </c>
      <c r="D13" s="100" t="s">
        <v>94</v>
      </c>
      <c r="E13" s="104">
        <v>1800</v>
      </c>
      <c r="F13" s="80" t="s">
        <v>51</v>
      </c>
      <c r="G13" s="155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156" t="s">
        <v>26</v>
      </c>
      <c r="B14" s="100" t="s">
        <v>373</v>
      </c>
      <c r="C14" s="100" t="s">
        <v>374</v>
      </c>
      <c r="D14" s="100" t="s">
        <v>94</v>
      </c>
      <c r="E14" s="104">
        <v>9000</v>
      </c>
      <c r="F14" s="80" t="s">
        <v>51</v>
      </c>
      <c r="G14" s="155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156" t="s">
        <v>32</v>
      </c>
      <c r="B15" s="100" t="s">
        <v>375</v>
      </c>
      <c r="C15" s="100" t="s">
        <v>376</v>
      </c>
      <c r="D15" s="100" t="s">
        <v>94</v>
      </c>
      <c r="E15" s="104">
        <v>252</v>
      </c>
      <c r="F15" s="80" t="s">
        <v>51</v>
      </c>
      <c r="G15" s="155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156" t="s">
        <v>6</v>
      </c>
      <c r="B16" s="100" t="s">
        <v>377</v>
      </c>
      <c r="C16" s="100" t="s">
        <v>93</v>
      </c>
      <c r="D16" s="100" t="s">
        <v>94</v>
      </c>
      <c r="E16" s="104">
        <v>1080</v>
      </c>
      <c r="F16" s="80" t="s">
        <v>51</v>
      </c>
      <c r="G16" s="155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156" t="s">
        <v>7</v>
      </c>
      <c r="B17" s="100" t="s">
        <v>378</v>
      </c>
      <c r="C17" s="100" t="s">
        <v>85</v>
      </c>
      <c r="D17" s="100" t="s">
        <v>94</v>
      </c>
      <c r="E17" s="104">
        <v>2700</v>
      </c>
      <c r="F17" s="80" t="s">
        <v>51</v>
      </c>
      <c r="G17" s="155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156" t="s">
        <v>20</v>
      </c>
      <c r="B18" s="100" t="s">
        <v>379</v>
      </c>
      <c r="C18" s="100" t="s">
        <v>113</v>
      </c>
      <c r="D18" s="100" t="s">
        <v>94</v>
      </c>
      <c r="E18" s="104">
        <v>900</v>
      </c>
      <c r="F18" s="80" t="s">
        <v>51</v>
      </c>
      <c r="G18" s="155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156" t="s">
        <v>31</v>
      </c>
      <c r="B19" s="100" t="s">
        <v>380</v>
      </c>
      <c r="C19" s="100" t="s">
        <v>135</v>
      </c>
      <c r="D19" s="100" t="s">
        <v>94</v>
      </c>
      <c r="E19" s="104">
        <v>8000</v>
      </c>
      <c r="F19" s="80" t="s">
        <v>51</v>
      </c>
      <c r="G19" s="155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156" t="s">
        <v>1</v>
      </c>
      <c r="B20" s="100" t="s">
        <v>380</v>
      </c>
      <c r="C20" s="100" t="s">
        <v>381</v>
      </c>
      <c r="D20" s="100" t="s">
        <v>94</v>
      </c>
      <c r="E20" s="104">
        <v>200</v>
      </c>
      <c r="F20" s="147" t="s">
        <v>52</v>
      </c>
      <c r="G20" s="126" t="s">
        <v>50</v>
      </c>
      <c r="H20" s="96"/>
      <c r="I20" s="96"/>
      <c r="J20" s="96"/>
      <c r="K20" s="96"/>
      <c r="L20" s="136"/>
      <c r="M20" s="138"/>
      <c r="N20" s="25">
        <f t="shared" si="0"/>
        <v>0</v>
      </c>
    </row>
    <row r="21" spans="1:14" s="32" customFormat="1" ht="49.5" customHeight="1">
      <c r="A21" s="156" t="s">
        <v>0</v>
      </c>
      <c r="B21" s="100" t="s">
        <v>380</v>
      </c>
      <c r="C21" s="100" t="s">
        <v>83</v>
      </c>
      <c r="D21" s="100" t="s">
        <v>94</v>
      </c>
      <c r="E21" s="104">
        <v>4000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54" customHeight="1">
      <c r="A22" s="156" t="s">
        <v>88</v>
      </c>
      <c r="B22" s="100" t="s">
        <v>382</v>
      </c>
      <c r="C22" s="100" t="s">
        <v>383</v>
      </c>
      <c r="D22" s="100" t="s">
        <v>384</v>
      </c>
      <c r="E22" s="104">
        <v>30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156" t="s">
        <v>89</v>
      </c>
      <c r="B23" s="100" t="s">
        <v>385</v>
      </c>
      <c r="C23" s="100" t="s">
        <v>386</v>
      </c>
      <c r="D23" s="100" t="s">
        <v>387</v>
      </c>
      <c r="E23" s="104">
        <v>70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156" t="s">
        <v>90</v>
      </c>
      <c r="B24" s="100" t="s">
        <v>385</v>
      </c>
      <c r="C24" s="100" t="s">
        <v>106</v>
      </c>
      <c r="D24" s="100" t="s">
        <v>94</v>
      </c>
      <c r="E24" s="104">
        <v>23000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156" t="s">
        <v>120</v>
      </c>
      <c r="B25" s="100" t="s">
        <v>388</v>
      </c>
      <c r="C25" s="100" t="s">
        <v>101</v>
      </c>
      <c r="D25" s="100" t="s">
        <v>94</v>
      </c>
      <c r="E25" s="104">
        <v>810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156" t="s">
        <v>121</v>
      </c>
      <c r="B26" s="100" t="s">
        <v>389</v>
      </c>
      <c r="C26" s="100" t="s">
        <v>134</v>
      </c>
      <c r="D26" s="100" t="s">
        <v>94</v>
      </c>
      <c r="E26" s="104">
        <v>2100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102.75" customHeight="1">
      <c r="A27" s="156" t="s">
        <v>122</v>
      </c>
      <c r="B27" s="100" t="s">
        <v>390</v>
      </c>
      <c r="C27" s="100" t="s">
        <v>391</v>
      </c>
      <c r="D27" s="100" t="s">
        <v>392</v>
      </c>
      <c r="E27" s="104">
        <v>20</v>
      </c>
      <c r="F27" s="147" t="s">
        <v>51</v>
      </c>
      <c r="G27" s="126" t="s">
        <v>50</v>
      </c>
      <c r="H27" s="96"/>
      <c r="I27" s="96"/>
      <c r="J27" s="96"/>
      <c r="K27" s="96"/>
      <c r="L27" s="136"/>
      <c r="M27" s="138"/>
      <c r="N27" s="25">
        <f t="shared" si="0"/>
        <v>0</v>
      </c>
    </row>
    <row r="28" spans="1:14" s="32" customFormat="1" ht="56.25" customHeight="1">
      <c r="A28" s="156" t="s">
        <v>123</v>
      </c>
      <c r="B28" s="100" t="s">
        <v>393</v>
      </c>
      <c r="C28" s="100" t="s">
        <v>394</v>
      </c>
      <c r="D28" s="100" t="s">
        <v>395</v>
      </c>
      <c r="E28" s="104">
        <v>120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156" t="s">
        <v>124</v>
      </c>
      <c r="B29" s="100" t="s">
        <v>396</v>
      </c>
      <c r="C29" s="100" t="s">
        <v>397</v>
      </c>
      <c r="D29" s="100" t="s">
        <v>94</v>
      </c>
      <c r="E29" s="104">
        <v>1512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156" t="s">
        <v>125</v>
      </c>
      <c r="B30" s="100" t="s">
        <v>398</v>
      </c>
      <c r="C30" s="100" t="s">
        <v>399</v>
      </c>
      <c r="D30" s="100" t="s">
        <v>400</v>
      </c>
      <c r="E30" s="104">
        <v>36</v>
      </c>
      <c r="F30" s="147" t="s">
        <v>51</v>
      </c>
      <c r="G30" s="126" t="s">
        <v>50</v>
      </c>
      <c r="H30" s="96"/>
      <c r="I30" s="96"/>
      <c r="J30" s="96"/>
      <c r="K30" s="96"/>
      <c r="L30" s="136"/>
      <c r="M30" s="138"/>
      <c r="N30" s="25">
        <f t="shared" si="0"/>
        <v>0</v>
      </c>
    </row>
    <row r="31" spans="1:14" s="32" customFormat="1" ht="70.5" customHeight="1">
      <c r="A31" s="156" t="s">
        <v>126</v>
      </c>
      <c r="B31" s="100" t="s">
        <v>401</v>
      </c>
      <c r="C31" s="100" t="s">
        <v>402</v>
      </c>
      <c r="D31" s="100" t="s">
        <v>403</v>
      </c>
      <c r="E31" s="104">
        <v>3600</v>
      </c>
      <c r="F31" s="147" t="s">
        <v>51</v>
      </c>
      <c r="G31" s="126" t="s">
        <v>50</v>
      </c>
      <c r="H31" s="96"/>
      <c r="I31" s="96"/>
      <c r="J31" s="96"/>
      <c r="K31" s="96"/>
      <c r="L31" s="136"/>
      <c r="M31" s="138"/>
      <c r="N31" s="25">
        <f t="shared" si="0"/>
        <v>0</v>
      </c>
    </row>
    <row r="32" spans="1:14" s="32" customFormat="1" ht="48" customHeight="1">
      <c r="A32" s="156" t="s">
        <v>127</v>
      </c>
      <c r="B32" s="100" t="s">
        <v>404</v>
      </c>
      <c r="C32" s="100" t="s">
        <v>102</v>
      </c>
      <c r="D32" s="100" t="s">
        <v>94</v>
      </c>
      <c r="E32" s="104">
        <v>756</v>
      </c>
      <c r="F32" s="80" t="s">
        <v>51</v>
      </c>
      <c r="G32" s="155" t="s">
        <v>50</v>
      </c>
      <c r="H32" s="96"/>
      <c r="I32" s="96"/>
      <c r="J32" s="96"/>
      <c r="K32" s="96"/>
      <c r="L32" s="136"/>
      <c r="M32" s="138"/>
      <c r="N32" s="25">
        <f t="shared" si="0"/>
        <v>0</v>
      </c>
    </row>
    <row r="33" spans="1:14" s="32" customFormat="1" ht="45.75" customHeight="1">
      <c r="A33" s="156" t="s">
        <v>128</v>
      </c>
      <c r="B33" s="100" t="s">
        <v>404</v>
      </c>
      <c r="C33" s="100" t="s">
        <v>102</v>
      </c>
      <c r="D33" s="100" t="s">
        <v>405</v>
      </c>
      <c r="E33" s="104">
        <v>504</v>
      </c>
      <c r="F33" s="80" t="s">
        <v>51</v>
      </c>
      <c r="G33" s="155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156" t="s">
        <v>129</v>
      </c>
      <c r="B34" s="100" t="s">
        <v>404</v>
      </c>
      <c r="C34" s="100" t="s">
        <v>135</v>
      </c>
      <c r="D34" s="100" t="s">
        <v>405</v>
      </c>
      <c r="E34" s="104">
        <v>280</v>
      </c>
      <c r="F34" s="80" t="s">
        <v>51</v>
      </c>
      <c r="G34" s="155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156" t="s">
        <v>130</v>
      </c>
      <c r="B35" s="100" t="s">
        <v>404</v>
      </c>
      <c r="C35" s="100" t="s">
        <v>381</v>
      </c>
      <c r="D35" s="100" t="s">
        <v>405</v>
      </c>
      <c r="E35" s="104">
        <v>280</v>
      </c>
      <c r="F35" s="80" t="s">
        <v>51</v>
      </c>
      <c r="G35" s="155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156" t="s">
        <v>131</v>
      </c>
      <c r="B36" s="100" t="s">
        <v>406</v>
      </c>
      <c r="C36" s="100" t="s">
        <v>407</v>
      </c>
      <c r="D36" s="100" t="s">
        <v>94</v>
      </c>
      <c r="E36" s="104">
        <v>500</v>
      </c>
      <c r="F36" s="80" t="s">
        <v>51</v>
      </c>
      <c r="G36" s="155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156" t="s">
        <v>132</v>
      </c>
      <c r="B37" s="100" t="s">
        <v>406</v>
      </c>
      <c r="C37" s="100" t="s">
        <v>408</v>
      </c>
      <c r="D37" s="100" t="s">
        <v>409</v>
      </c>
      <c r="E37" s="104">
        <v>100</v>
      </c>
      <c r="F37" s="80" t="s">
        <v>51</v>
      </c>
      <c r="G37" s="155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49.5" customHeight="1">
      <c r="A38" s="156" t="s">
        <v>133</v>
      </c>
      <c r="B38" s="100" t="s">
        <v>410</v>
      </c>
      <c r="C38" s="100" t="s">
        <v>411</v>
      </c>
      <c r="D38" s="100" t="s">
        <v>400</v>
      </c>
      <c r="E38" s="104">
        <v>20</v>
      </c>
      <c r="F38" s="80" t="s">
        <v>51</v>
      </c>
      <c r="G38" s="155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39" spans="1:14" s="32" customFormat="1" ht="49.5" customHeight="1">
      <c r="A39" s="156" t="s">
        <v>364</v>
      </c>
      <c r="B39" s="100" t="s">
        <v>412</v>
      </c>
      <c r="C39" s="100" t="s">
        <v>413</v>
      </c>
      <c r="D39" s="100" t="s">
        <v>414</v>
      </c>
      <c r="E39" s="104">
        <v>270</v>
      </c>
      <c r="F39" s="80" t="s">
        <v>51</v>
      </c>
      <c r="G39" s="155" t="s">
        <v>50</v>
      </c>
      <c r="H39" s="96"/>
      <c r="I39" s="96"/>
      <c r="J39" s="96"/>
      <c r="K39" s="96"/>
      <c r="L39" s="136"/>
      <c r="M39" s="138"/>
      <c r="N39" s="25">
        <f t="shared" si="0"/>
        <v>0</v>
      </c>
    </row>
    <row r="40" spans="1:14" s="32" customFormat="1" ht="49.5" customHeight="1">
      <c r="A40" s="156" t="s">
        <v>365</v>
      </c>
      <c r="B40" s="100" t="s">
        <v>415</v>
      </c>
      <c r="C40" s="100" t="s">
        <v>416</v>
      </c>
      <c r="D40" s="100" t="s">
        <v>325</v>
      </c>
      <c r="E40" s="104">
        <v>3780</v>
      </c>
      <c r="F40" s="80" t="s">
        <v>51</v>
      </c>
      <c r="G40" s="155" t="s">
        <v>50</v>
      </c>
      <c r="H40" s="96"/>
      <c r="I40" s="96"/>
      <c r="J40" s="96"/>
      <c r="K40" s="96"/>
      <c r="L40" s="136"/>
      <c r="M40" s="138"/>
      <c r="N40" s="25">
        <f t="shared" si="0"/>
        <v>0</v>
      </c>
    </row>
    <row r="41" spans="1:14" s="32" customFormat="1" ht="49.5" customHeight="1">
      <c r="A41" s="156" t="s">
        <v>366</v>
      </c>
      <c r="B41" s="100" t="s">
        <v>417</v>
      </c>
      <c r="C41" s="100" t="s">
        <v>418</v>
      </c>
      <c r="D41" s="100" t="s">
        <v>419</v>
      </c>
      <c r="E41" s="104">
        <v>60</v>
      </c>
      <c r="F41" s="80" t="s">
        <v>51</v>
      </c>
      <c r="G41" s="155" t="s">
        <v>50</v>
      </c>
      <c r="H41" s="96"/>
      <c r="I41" s="96"/>
      <c r="J41" s="96"/>
      <c r="K41" s="96"/>
      <c r="L41" s="136"/>
      <c r="M41" s="138"/>
      <c r="N41" s="25">
        <f t="shared" si="0"/>
        <v>0</v>
      </c>
    </row>
    <row r="42" spans="1:14" s="32" customFormat="1" ht="49.5" customHeight="1">
      <c r="A42" s="156" t="s">
        <v>367</v>
      </c>
      <c r="B42" s="100" t="s">
        <v>420</v>
      </c>
      <c r="C42" s="100" t="s">
        <v>421</v>
      </c>
      <c r="D42" s="100" t="s">
        <v>422</v>
      </c>
      <c r="E42" s="104">
        <v>60</v>
      </c>
      <c r="F42" s="80" t="s">
        <v>51</v>
      </c>
      <c r="G42" s="155" t="s">
        <v>50</v>
      </c>
      <c r="H42" s="96"/>
      <c r="I42" s="96"/>
      <c r="J42" s="96"/>
      <c r="K42" s="96"/>
      <c r="L42" s="136"/>
      <c r="M42" s="138"/>
      <c r="N42" s="25">
        <f t="shared" si="0"/>
        <v>0</v>
      </c>
    </row>
    <row r="43" spans="1:14" s="32" customFormat="1" ht="149.25" customHeight="1">
      <c r="A43" s="156" t="s">
        <v>368</v>
      </c>
      <c r="B43" s="100" t="s">
        <v>423</v>
      </c>
      <c r="C43" s="100" t="s">
        <v>424</v>
      </c>
      <c r="D43" s="100" t="s">
        <v>425</v>
      </c>
      <c r="E43" s="104">
        <v>50</v>
      </c>
      <c r="F43" s="80" t="s">
        <v>51</v>
      </c>
      <c r="G43" s="155" t="s">
        <v>50</v>
      </c>
      <c r="H43" s="96"/>
      <c r="I43" s="96"/>
      <c r="J43" s="96"/>
      <c r="K43" s="96"/>
      <c r="L43" s="136"/>
      <c r="M43" s="138"/>
      <c r="N43" s="25">
        <f t="shared" si="0"/>
        <v>0</v>
      </c>
    </row>
    <row r="45" spans="2:14" ht="15">
      <c r="B45" s="208" t="s">
        <v>427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</row>
    <row r="46" spans="2:14" ht="15">
      <c r="B46" s="208" t="s">
        <v>426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2:14" ht="16.5" customHeight="1">
      <c r="B47" s="207" t="s">
        <v>119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2:14" ht="15">
      <c r="B48" s="206" t="s">
        <v>68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</sheetData>
  <sheetProtection/>
  <mergeCells count="5">
    <mergeCell ref="H5:I5"/>
    <mergeCell ref="B45:N45"/>
    <mergeCell ref="B46:N46"/>
    <mergeCell ref="B47:N47"/>
    <mergeCell ref="B48:N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0" workbookViewId="0" topLeftCell="A13">
      <selection activeCell="E15" sqref="E15"/>
    </sheetView>
  </sheetViews>
  <sheetFormatPr defaultColWidth="9.00390625" defaultRowHeight="12.75"/>
  <cols>
    <col min="1" max="1" width="5.375" style="91" customWidth="1"/>
    <col min="2" max="2" width="37.25390625" style="91" customWidth="1"/>
    <col min="3" max="3" width="22.37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26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SUM(N10:N15)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98.25" customHeight="1">
      <c r="A10" s="116">
        <v>1</v>
      </c>
      <c r="B10" s="97" t="s">
        <v>428</v>
      </c>
      <c r="C10" s="97" t="s">
        <v>429</v>
      </c>
      <c r="D10" s="97" t="s">
        <v>430</v>
      </c>
      <c r="E10" s="110">
        <v>1000</v>
      </c>
      <c r="F10" s="154" t="s">
        <v>51</v>
      </c>
      <c r="G10" s="155" t="s">
        <v>50</v>
      </c>
      <c r="H10" s="96"/>
      <c r="I10" s="96"/>
      <c r="J10" s="96"/>
      <c r="K10" s="96"/>
      <c r="L10" s="18"/>
      <c r="M10" s="135"/>
      <c r="N10" s="25">
        <f aca="true" t="shared" si="0" ref="N10:N15">ROUND(L10*ROUND(M10,2),2)</f>
        <v>0</v>
      </c>
    </row>
    <row r="11" spans="1:14" s="32" customFormat="1" ht="96.75" customHeight="1">
      <c r="A11" s="116">
        <v>2</v>
      </c>
      <c r="B11" s="156" t="s">
        <v>428</v>
      </c>
      <c r="C11" s="156" t="s">
        <v>431</v>
      </c>
      <c r="D11" s="156" t="s">
        <v>430</v>
      </c>
      <c r="E11" s="110">
        <v>1000</v>
      </c>
      <c r="F11" s="154" t="s">
        <v>51</v>
      </c>
      <c r="G11" s="155" t="s">
        <v>50</v>
      </c>
      <c r="H11" s="96"/>
      <c r="I11" s="96"/>
      <c r="J11" s="96"/>
      <c r="K11" s="96"/>
      <c r="L11" s="155"/>
      <c r="M11" s="135"/>
      <c r="N11" s="25">
        <f t="shared" si="0"/>
        <v>0</v>
      </c>
    </row>
    <row r="12" spans="1:14" s="32" customFormat="1" ht="95.25" customHeight="1">
      <c r="A12" s="116">
        <v>3</v>
      </c>
      <c r="B12" s="156" t="s">
        <v>428</v>
      </c>
      <c r="C12" s="156" t="s">
        <v>432</v>
      </c>
      <c r="D12" s="156" t="s">
        <v>430</v>
      </c>
      <c r="E12" s="110">
        <v>720</v>
      </c>
      <c r="F12" s="154" t="s">
        <v>51</v>
      </c>
      <c r="G12" s="155" t="s">
        <v>50</v>
      </c>
      <c r="H12" s="96"/>
      <c r="I12" s="96"/>
      <c r="J12" s="96"/>
      <c r="K12" s="96"/>
      <c r="L12" s="155"/>
      <c r="M12" s="135"/>
      <c r="N12" s="25">
        <f t="shared" si="0"/>
        <v>0</v>
      </c>
    </row>
    <row r="13" spans="1:14" s="32" customFormat="1" ht="120.75" customHeight="1">
      <c r="A13" s="116">
        <v>4</v>
      </c>
      <c r="B13" s="156" t="s">
        <v>433</v>
      </c>
      <c r="C13" s="156" t="s">
        <v>434</v>
      </c>
      <c r="D13" s="156" t="s">
        <v>435</v>
      </c>
      <c r="E13" s="110">
        <v>200</v>
      </c>
      <c r="F13" s="154" t="s">
        <v>51</v>
      </c>
      <c r="G13" s="155" t="s">
        <v>50</v>
      </c>
      <c r="H13" s="96"/>
      <c r="I13" s="96"/>
      <c r="J13" s="96"/>
      <c r="K13" s="96"/>
      <c r="L13" s="155"/>
      <c r="M13" s="135"/>
      <c r="N13" s="25">
        <f t="shared" si="0"/>
        <v>0</v>
      </c>
    </row>
    <row r="14" spans="1:14" s="32" customFormat="1" ht="125.25" customHeight="1">
      <c r="A14" s="116">
        <v>5</v>
      </c>
      <c r="B14" s="156" t="s">
        <v>433</v>
      </c>
      <c r="C14" s="156" t="s">
        <v>436</v>
      </c>
      <c r="D14" s="156" t="s">
        <v>435</v>
      </c>
      <c r="E14" s="110">
        <v>100</v>
      </c>
      <c r="F14" s="154" t="s">
        <v>51</v>
      </c>
      <c r="G14" s="155" t="s">
        <v>50</v>
      </c>
      <c r="H14" s="96"/>
      <c r="I14" s="96"/>
      <c r="J14" s="96"/>
      <c r="K14" s="96"/>
      <c r="L14" s="155"/>
      <c r="M14" s="135"/>
      <c r="N14" s="25">
        <f t="shared" si="0"/>
        <v>0</v>
      </c>
    </row>
    <row r="15" spans="1:14" s="32" customFormat="1" ht="141.75" customHeight="1">
      <c r="A15" s="116">
        <v>6</v>
      </c>
      <c r="B15" s="86" t="s">
        <v>437</v>
      </c>
      <c r="C15" s="86" t="s">
        <v>438</v>
      </c>
      <c r="D15" s="86" t="s">
        <v>439</v>
      </c>
      <c r="E15" s="144">
        <v>150</v>
      </c>
      <c r="F15" s="154" t="s">
        <v>51</v>
      </c>
      <c r="G15" s="18" t="s">
        <v>50</v>
      </c>
      <c r="H15" s="7"/>
      <c r="I15" s="7"/>
      <c r="J15" s="7"/>
      <c r="K15" s="7"/>
      <c r="L15" s="18"/>
      <c r="M15" s="135"/>
      <c r="N15" s="25">
        <f t="shared" si="0"/>
        <v>0</v>
      </c>
    </row>
    <row r="16" spans="1:14" ht="15">
      <c r="A16" s="92"/>
      <c r="B16" s="42"/>
      <c r="C16" s="40"/>
      <c r="D16" s="40"/>
      <c r="E16" s="41"/>
      <c r="F16" s="92"/>
      <c r="G16" s="37"/>
      <c r="H16" s="37"/>
      <c r="I16" s="37"/>
      <c r="J16" s="38"/>
      <c r="K16" s="37"/>
      <c r="L16" s="37"/>
      <c r="M16" s="37"/>
      <c r="N16" s="39"/>
    </row>
    <row r="17" spans="2:14" ht="15">
      <c r="B17" s="208" t="s">
        <v>146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2:14" ht="15">
      <c r="B18" s="206" t="s">
        <v>68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</sheetData>
  <sheetProtection/>
  <mergeCells count="3">
    <mergeCell ref="H5:I5"/>
    <mergeCell ref="B17:N17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27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SUM(N10:N10)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86" t="s">
        <v>440</v>
      </c>
      <c r="C10" s="86" t="s">
        <v>441</v>
      </c>
      <c r="D10" s="86" t="s">
        <v>442</v>
      </c>
      <c r="E10" s="87">
        <v>720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53" customFormat="1" ht="15">
      <c r="A12" s="152"/>
      <c r="B12" s="210" t="s">
        <v>443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Q12" s="5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5"/>
  <sheetViews>
    <sheetView showGridLines="0" zoomScale="80" zoomScaleNormal="80" zoomScalePageLayoutView="85" workbookViewId="0" topLeftCell="A1">
      <selection activeCell="B15" sqref="B15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5.125" style="1" customWidth="1"/>
    <col min="4" max="4" width="25.875" style="1" customWidth="1"/>
    <col min="5" max="5" width="10.375" style="3" customWidth="1"/>
    <col min="6" max="6" width="13.25390625" style="1" customWidth="1"/>
    <col min="7" max="7" width="26.00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24" customFormat="1" ht="15">
      <c r="A5" s="22"/>
      <c r="B5" s="22"/>
      <c r="C5" s="12"/>
      <c r="D5" s="12"/>
      <c r="E5" s="13"/>
      <c r="F5" s="23"/>
      <c r="G5" s="31" t="s">
        <v>69</v>
      </c>
      <c r="H5" s="204">
        <f>SUM(N10:N15)</f>
        <v>0</v>
      </c>
      <c r="I5" s="205"/>
    </row>
    <row r="6" spans="1:12" s="24" customFormat="1" ht="15">
      <c r="A6" s="22"/>
      <c r="C6" s="23"/>
      <c r="D6" s="23"/>
      <c r="E6" s="13"/>
      <c r="F6" s="23"/>
      <c r="G6" s="23"/>
      <c r="H6" s="23"/>
      <c r="I6" s="23"/>
      <c r="J6" s="23"/>
      <c r="K6" s="23"/>
      <c r="L6" s="23"/>
    </row>
    <row r="7" spans="1:12" s="24" customFormat="1" ht="15">
      <c r="A7" s="2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4" customFormat="1" ht="15">
      <c r="B8" s="22"/>
      <c r="E8" s="17"/>
    </row>
    <row r="9" spans="1:14" s="22" customFormat="1" ht="54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49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>
        <v>1</v>
      </c>
      <c r="B10" s="82" t="s">
        <v>160</v>
      </c>
      <c r="C10" s="83" t="s">
        <v>161</v>
      </c>
      <c r="D10" s="83" t="s">
        <v>104</v>
      </c>
      <c r="E10" s="84">
        <v>1500</v>
      </c>
      <c r="F10" s="79" t="s">
        <v>51</v>
      </c>
      <c r="G10" s="18" t="s">
        <v>50</v>
      </c>
      <c r="H10" s="81"/>
      <c r="I10" s="81"/>
      <c r="J10" s="81"/>
      <c r="K10" s="81"/>
      <c r="L10" s="141"/>
      <c r="M10" s="142"/>
      <c r="N10" s="25">
        <f aca="true" t="shared" si="0" ref="N10:N15">ROUND(L10*ROUND(M10,2),2)</f>
        <v>0</v>
      </c>
    </row>
    <row r="11" spans="1:14" s="32" customFormat="1" ht="52.5" customHeight="1">
      <c r="A11" s="79">
        <v>2</v>
      </c>
      <c r="B11" s="82" t="s">
        <v>160</v>
      </c>
      <c r="C11" s="83" t="s">
        <v>102</v>
      </c>
      <c r="D11" s="83" t="s">
        <v>110</v>
      </c>
      <c r="E11" s="84">
        <v>3000</v>
      </c>
      <c r="F11" s="79" t="s">
        <v>51</v>
      </c>
      <c r="G11" s="18" t="s">
        <v>50</v>
      </c>
      <c r="H11" s="81"/>
      <c r="I11" s="81"/>
      <c r="J11" s="81"/>
      <c r="K11" s="81"/>
      <c r="L11" s="141"/>
      <c r="M11" s="142"/>
      <c r="N11" s="25">
        <f t="shared" si="0"/>
        <v>0</v>
      </c>
    </row>
    <row r="12" spans="1:14" s="32" customFormat="1" ht="52.5" customHeight="1">
      <c r="A12" s="79">
        <v>3</v>
      </c>
      <c r="B12" s="82" t="s">
        <v>160</v>
      </c>
      <c r="C12" s="83" t="s">
        <v>162</v>
      </c>
      <c r="D12" s="83" t="s">
        <v>110</v>
      </c>
      <c r="E12" s="84">
        <v>3000</v>
      </c>
      <c r="F12" s="79" t="s">
        <v>51</v>
      </c>
      <c r="G12" s="18" t="s">
        <v>50</v>
      </c>
      <c r="H12" s="81"/>
      <c r="I12" s="81"/>
      <c r="J12" s="81"/>
      <c r="K12" s="81"/>
      <c r="L12" s="141"/>
      <c r="M12" s="142"/>
      <c r="N12" s="25">
        <f t="shared" si="0"/>
        <v>0</v>
      </c>
    </row>
    <row r="13" spans="1:14" s="32" customFormat="1" ht="45">
      <c r="A13" s="79">
        <v>4</v>
      </c>
      <c r="B13" s="82" t="s">
        <v>163</v>
      </c>
      <c r="C13" s="83" t="s">
        <v>164</v>
      </c>
      <c r="D13" s="83" t="s">
        <v>165</v>
      </c>
      <c r="E13" s="84">
        <v>72000</v>
      </c>
      <c r="F13" s="79" t="s">
        <v>51</v>
      </c>
      <c r="G13" s="18" t="s">
        <v>50</v>
      </c>
      <c r="H13" s="81"/>
      <c r="I13" s="81"/>
      <c r="J13" s="81"/>
      <c r="K13" s="81"/>
      <c r="L13" s="141"/>
      <c r="M13" s="142"/>
      <c r="N13" s="25">
        <f t="shared" si="0"/>
        <v>0</v>
      </c>
    </row>
    <row r="14" spans="1:14" s="32" customFormat="1" ht="45">
      <c r="A14" s="79">
        <v>5</v>
      </c>
      <c r="B14" s="82" t="s">
        <v>166</v>
      </c>
      <c r="C14" s="83" t="s">
        <v>167</v>
      </c>
      <c r="D14" s="83" t="s">
        <v>168</v>
      </c>
      <c r="E14" s="84">
        <v>2000</v>
      </c>
      <c r="F14" s="79" t="s">
        <v>51</v>
      </c>
      <c r="G14" s="18" t="s">
        <v>50</v>
      </c>
      <c r="H14" s="81"/>
      <c r="I14" s="81"/>
      <c r="J14" s="81"/>
      <c r="K14" s="81"/>
      <c r="L14" s="141"/>
      <c r="M14" s="142"/>
      <c r="N14" s="25">
        <f t="shared" si="0"/>
        <v>0</v>
      </c>
    </row>
    <row r="15" spans="1:14" s="32" customFormat="1" ht="56.25" customHeight="1">
      <c r="A15" s="79">
        <v>6</v>
      </c>
      <c r="B15" s="82" t="s">
        <v>169</v>
      </c>
      <c r="C15" s="83" t="s">
        <v>170</v>
      </c>
      <c r="D15" s="83" t="s">
        <v>171</v>
      </c>
      <c r="E15" s="84">
        <v>1000</v>
      </c>
      <c r="F15" s="79" t="s">
        <v>51</v>
      </c>
      <c r="G15" s="18" t="s">
        <v>50</v>
      </c>
      <c r="H15" s="81"/>
      <c r="I15" s="81"/>
      <c r="J15" s="81"/>
      <c r="K15" s="81"/>
      <c r="L15" s="141"/>
      <c r="M15" s="142"/>
      <c r="N15" s="25">
        <f t="shared" si="0"/>
        <v>0</v>
      </c>
    </row>
    <row r="16" spans="2:17" s="24" customFormat="1" ht="15">
      <c r="B16" s="34"/>
      <c r="C16" s="34"/>
      <c r="D16" s="34"/>
      <c r="E16" s="3"/>
      <c r="F16" s="34"/>
      <c r="G16" s="34"/>
      <c r="H16" s="34"/>
      <c r="I16" s="34"/>
      <c r="J16" s="34"/>
      <c r="K16" s="34"/>
      <c r="L16" s="34"/>
      <c r="M16" s="34"/>
      <c r="N16" s="34"/>
      <c r="Q16" s="5"/>
    </row>
    <row r="17" spans="2:17" s="73" customFormat="1" ht="16.5" customHeight="1">
      <c r="B17" s="207" t="s">
        <v>137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Q17" s="5"/>
    </row>
    <row r="18" spans="2:17" s="26" customFormat="1" ht="15">
      <c r="B18" s="206" t="s">
        <v>68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Q18" s="5"/>
    </row>
    <row r="19" spans="2:17" s="24" customFormat="1" ht="15">
      <c r="B19" s="34"/>
      <c r="C19" s="34"/>
      <c r="D19" s="34"/>
      <c r="E19" s="3"/>
      <c r="F19" s="34"/>
      <c r="G19" s="34"/>
      <c r="H19" s="34"/>
      <c r="I19" s="34"/>
      <c r="J19" s="34"/>
      <c r="K19" s="34"/>
      <c r="L19" s="34"/>
      <c r="M19" s="34"/>
      <c r="N19" s="34"/>
      <c r="Q19" s="5"/>
    </row>
    <row r="20" spans="2:17" s="24" customFormat="1" ht="15">
      <c r="B20" s="34"/>
      <c r="C20" s="34"/>
      <c r="D20" s="34"/>
      <c r="E20" s="3"/>
      <c r="F20" s="34"/>
      <c r="G20" s="34"/>
      <c r="H20" s="34"/>
      <c r="I20" s="34"/>
      <c r="J20" s="34"/>
      <c r="K20" s="34"/>
      <c r="L20" s="34"/>
      <c r="M20" s="34"/>
      <c r="N20" s="34"/>
      <c r="Q20" s="5"/>
    </row>
    <row r="21" spans="2:17" s="24" customFormat="1" ht="15">
      <c r="B21" s="34"/>
      <c r="C21" s="34"/>
      <c r="D21" s="34"/>
      <c r="E21" s="3"/>
      <c r="F21" s="34"/>
      <c r="G21" s="34"/>
      <c r="H21" s="34"/>
      <c r="I21" s="34"/>
      <c r="J21" s="34"/>
      <c r="K21" s="34"/>
      <c r="L21" s="34"/>
      <c r="M21" s="34"/>
      <c r="N21" s="34"/>
      <c r="Q21" s="5"/>
    </row>
    <row r="22" spans="2:17" s="24" customFormat="1" ht="15">
      <c r="B22" s="34"/>
      <c r="C22" s="34"/>
      <c r="D22" s="34"/>
      <c r="E22" s="3"/>
      <c r="F22" s="34"/>
      <c r="G22" s="34"/>
      <c r="H22" s="34"/>
      <c r="I22" s="34"/>
      <c r="J22" s="34"/>
      <c r="K22" s="34"/>
      <c r="L22" s="34"/>
      <c r="M22" s="34"/>
      <c r="N22" s="34"/>
      <c r="Q22" s="5"/>
    </row>
    <row r="23" spans="2:17" s="24" customFormat="1" ht="15">
      <c r="B23" s="34"/>
      <c r="C23" s="34"/>
      <c r="D23" s="34"/>
      <c r="E23" s="3"/>
      <c r="F23" s="34"/>
      <c r="G23" s="34"/>
      <c r="H23" s="34"/>
      <c r="I23" s="34"/>
      <c r="J23" s="34"/>
      <c r="K23" s="34"/>
      <c r="L23" s="34"/>
      <c r="M23" s="34"/>
      <c r="N23" s="34"/>
      <c r="Q23" s="5"/>
    </row>
    <row r="24" spans="2:17" s="24" customFormat="1" ht="15">
      <c r="B24" s="34"/>
      <c r="C24" s="34"/>
      <c r="D24" s="34"/>
      <c r="E24" s="3"/>
      <c r="F24" s="34"/>
      <c r="G24" s="34"/>
      <c r="H24" s="34"/>
      <c r="I24" s="34"/>
      <c r="J24" s="34"/>
      <c r="K24" s="34"/>
      <c r="L24" s="34"/>
      <c r="M24" s="34"/>
      <c r="N24" s="34"/>
      <c r="Q24" s="5"/>
    </row>
    <row r="25" spans="2:17" s="24" customFormat="1" ht="15">
      <c r="B25" s="34"/>
      <c r="C25" s="34"/>
      <c r="D25" s="34"/>
      <c r="E25" s="3"/>
      <c r="F25" s="34"/>
      <c r="G25" s="34"/>
      <c r="H25" s="34"/>
      <c r="I25" s="34"/>
      <c r="J25" s="34"/>
      <c r="K25" s="34"/>
      <c r="L25" s="34"/>
      <c r="M25" s="34"/>
      <c r="N25" s="34"/>
      <c r="Q25" s="5"/>
    </row>
    <row r="26" spans="2:17" s="24" customFormat="1" ht="15">
      <c r="B26" s="34"/>
      <c r="C26" s="34"/>
      <c r="D26" s="34"/>
      <c r="E26" s="3"/>
      <c r="F26" s="34"/>
      <c r="G26" s="34"/>
      <c r="H26" s="34"/>
      <c r="I26" s="34"/>
      <c r="J26" s="34"/>
      <c r="K26" s="34"/>
      <c r="L26" s="34"/>
      <c r="M26" s="34"/>
      <c r="N26" s="34"/>
      <c r="Q26" s="5"/>
    </row>
    <row r="27" spans="2:17" s="24" customFormat="1" ht="15">
      <c r="B27" s="34"/>
      <c r="C27" s="34"/>
      <c r="D27" s="34"/>
      <c r="E27" s="3"/>
      <c r="F27" s="34"/>
      <c r="G27" s="34"/>
      <c r="H27" s="34"/>
      <c r="I27" s="34"/>
      <c r="J27" s="34"/>
      <c r="K27" s="34"/>
      <c r="L27" s="34"/>
      <c r="M27" s="34"/>
      <c r="N27" s="34"/>
      <c r="Q27" s="5"/>
    </row>
    <row r="28" spans="2:17" s="24" customFormat="1" ht="15">
      <c r="B28" s="34"/>
      <c r="C28" s="34"/>
      <c r="D28" s="34"/>
      <c r="E28" s="3"/>
      <c r="F28" s="34"/>
      <c r="G28" s="34"/>
      <c r="H28" s="34"/>
      <c r="I28" s="34"/>
      <c r="J28" s="34"/>
      <c r="K28" s="34"/>
      <c r="L28" s="34"/>
      <c r="M28" s="34"/>
      <c r="N28" s="34"/>
      <c r="Q28" s="5"/>
    </row>
    <row r="29" spans="2:17" s="24" customFormat="1" ht="15">
      <c r="B29" s="34"/>
      <c r="C29" s="34"/>
      <c r="D29" s="34"/>
      <c r="E29" s="3"/>
      <c r="F29" s="34"/>
      <c r="G29" s="34"/>
      <c r="H29" s="34"/>
      <c r="I29" s="34"/>
      <c r="J29" s="34"/>
      <c r="K29" s="34"/>
      <c r="L29" s="34"/>
      <c r="M29" s="34"/>
      <c r="N29" s="34"/>
      <c r="Q29" s="5"/>
    </row>
    <row r="30" spans="2:17" s="24" customFormat="1" ht="15">
      <c r="B30" s="34"/>
      <c r="C30" s="34"/>
      <c r="D30" s="34"/>
      <c r="E30" s="3"/>
      <c r="F30" s="34"/>
      <c r="G30" s="34"/>
      <c r="H30" s="34"/>
      <c r="I30" s="34"/>
      <c r="J30" s="34"/>
      <c r="K30" s="34"/>
      <c r="L30" s="34"/>
      <c r="M30" s="34"/>
      <c r="N30" s="34"/>
      <c r="Q30" s="5"/>
    </row>
    <row r="31" spans="2:17" s="24" customFormat="1" ht="15">
      <c r="B31" s="34"/>
      <c r="C31" s="34"/>
      <c r="D31" s="34"/>
      <c r="E31" s="3"/>
      <c r="F31" s="34"/>
      <c r="G31" s="34"/>
      <c r="H31" s="34"/>
      <c r="I31" s="34"/>
      <c r="J31" s="34"/>
      <c r="K31" s="34"/>
      <c r="L31" s="34"/>
      <c r="M31" s="34"/>
      <c r="N31" s="34"/>
      <c r="Q31" s="5"/>
    </row>
    <row r="32" spans="2:17" s="24" customFormat="1" ht="15">
      <c r="B32" s="34"/>
      <c r="C32" s="34"/>
      <c r="D32" s="34"/>
      <c r="E32" s="3"/>
      <c r="F32" s="34"/>
      <c r="G32" s="34"/>
      <c r="H32" s="34"/>
      <c r="I32" s="34"/>
      <c r="J32" s="34"/>
      <c r="K32" s="34"/>
      <c r="L32" s="34"/>
      <c r="M32" s="34"/>
      <c r="N32" s="34"/>
      <c r="Q32" s="5"/>
    </row>
    <row r="33" spans="2:17" s="24" customFormat="1" ht="15">
      <c r="B33" s="34"/>
      <c r="C33" s="34"/>
      <c r="D33" s="34"/>
      <c r="E33" s="3"/>
      <c r="F33" s="34"/>
      <c r="G33" s="34"/>
      <c r="H33" s="34"/>
      <c r="I33" s="34"/>
      <c r="J33" s="34"/>
      <c r="K33" s="34"/>
      <c r="L33" s="34"/>
      <c r="M33" s="34"/>
      <c r="N33" s="34"/>
      <c r="Q33" s="5"/>
    </row>
    <row r="34" spans="2:17" s="24" customFormat="1" ht="15">
      <c r="B34" s="34"/>
      <c r="C34" s="34"/>
      <c r="D34" s="34"/>
      <c r="E34" s="3"/>
      <c r="F34" s="34"/>
      <c r="G34" s="34"/>
      <c r="H34" s="34"/>
      <c r="I34" s="34"/>
      <c r="J34" s="34"/>
      <c r="K34" s="34"/>
      <c r="L34" s="34"/>
      <c r="M34" s="34"/>
      <c r="N34" s="34"/>
      <c r="Q34" s="5"/>
    </row>
    <row r="35" spans="2:17" s="24" customFormat="1" ht="15">
      <c r="B35" s="34"/>
      <c r="C35" s="34"/>
      <c r="D35" s="34"/>
      <c r="E35" s="3"/>
      <c r="F35" s="34"/>
      <c r="G35" s="34"/>
      <c r="H35" s="34"/>
      <c r="I35" s="34"/>
      <c r="J35" s="34"/>
      <c r="K35" s="34"/>
      <c r="L35" s="34"/>
      <c r="M35" s="34"/>
      <c r="N35" s="34"/>
      <c r="Q35" s="5"/>
    </row>
    <row r="36" spans="2:17" s="24" customFormat="1" ht="15">
      <c r="B36" s="34"/>
      <c r="C36" s="34"/>
      <c r="D36" s="34"/>
      <c r="E36" s="3"/>
      <c r="F36" s="34"/>
      <c r="G36" s="34"/>
      <c r="H36" s="34"/>
      <c r="I36" s="34"/>
      <c r="J36" s="34"/>
      <c r="K36" s="34"/>
      <c r="L36" s="34"/>
      <c r="M36" s="34"/>
      <c r="N36" s="34"/>
      <c r="Q36" s="5"/>
    </row>
    <row r="37" spans="2:17" s="24" customFormat="1" ht="15">
      <c r="B37" s="34"/>
      <c r="C37" s="34"/>
      <c r="D37" s="34"/>
      <c r="E37" s="3"/>
      <c r="F37" s="34"/>
      <c r="G37" s="34"/>
      <c r="H37" s="34"/>
      <c r="I37" s="34"/>
      <c r="J37" s="34"/>
      <c r="K37" s="34"/>
      <c r="L37" s="34"/>
      <c r="M37" s="34"/>
      <c r="N37" s="34"/>
      <c r="Q37" s="5"/>
    </row>
    <row r="38" spans="2:17" s="24" customFormat="1" ht="15">
      <c r="B38" s="34"/>
      <c r="C38" s="34"/>
      <c r="D38" s="34"/>
      <c r="E38" s="3"/>
      <c r="F38" s="34"/>
      <c r="G38" s="34"/>
      <c r="H38" s="34"/>
      <c r="I38" s="34"/>
      <c r="J38" s="34"/>
      <c r="K38" s="34"/>
      <c r="L38" s="34"/>
      <c r="M38" s="34"/>
      <c r="N38" s="34"/>
      <c r="Q38" s="5"/>
    </row>
    <row r="39" spans="2:17" s="24" customFormat="1" ht="15">
      <c r="B39" s="34"/>
      <c r="C39" s="34"/>
      <c r="D39" s="34"/>
      <c r="E39" s="3"/>
      <c r="F39" s="34"/>
      <c r="G39" s="34"/>
      <c r="H39" s="34"/>
      <c r="I39" s="34"/>
      <c r="J39" s="34"/>
      <c r="K39" s="34"/>
      <c r="L39" s="34"/>
      <c r="M39" s="34"/>
      <c r="N39" s="34"/>
      <c r="Q39" s="5"/>
    </row>
    <row r="40" spans="2:17" s="24" customFormat="1" ht="15">
      <c r="B40" s="34"/>
      <c r="C40" s="34"/>
      <c r="D40" s="34"/>
      <c r="E40" s="3"/>
      <c r="F40" s="34"/>
      <c r="G40" s="34"/>
      <c r="H40" s="34"/>
      <c r="I40" s="34"/>
      <c r="J40" s="34"/>
      <c r="K40" s="34"/>
      <c r="L40" s="34"/>
      <c r="M40" s="34"/>
      <c r="N40" s="34"/>
      <c r="Q40" s="5"/>
    </row>
    <row r="41" spans="2:17" s="24" customFormat="1" ht="15">
      <c r="B41" s="34"/>
      <c r="C41" s="34"/>
      <c r="D41" s="34"/>
      <c r="E41" s="3"/>
      <c r="F41" s="34"/>
      <c r="G41" s="34"/>
      <c r="H41" s="34"/>
      <c r="I41" s="34"/>
      <c r="J41" s="34"/>
      <c r="K41" s="34"/>
      <c r="L41" s="34"/>
      <c r="M41" s="34"/>
      <c r="N41" s="34"/>
      <c r="Q41" s="5"/>
    </row>
    <row r="42" spans="2:17" s="24" customFormat="1" ht="15">
      <c r="B42" s="34"/>
      <c r="C42" s="34"/>
      <c r="D42" s="34"/>
      <c r="E42" s="3"/>
      <c r="F42" s="34"/>
      <c r="G42" s="34"/>
      <c r="H42" s="34"/>
      <c r="I42" s="34"/>
      <c r="J42" s="34"/>
      <c r="K42" s="34"/>
      <c r="L42" s="34"/>
      <c r="M42" s="34"/>
      <c r="N42" s="34"/>
      <c r="Q42" s="5"/>
    </row>
    <row r="43" spans="2:17" s="24" customFormat="1" ht="15">
      <c r="B43" s="34"/>
      <c r="C43" s="34"/>
      <c r="D43" s="34"/>
      <c r="E43" s="3"/>
      <c r="F43" s="34"/>
      <c r="G43" s="34"/>
      <c r="H43" s="34"/>
      <c r="I43" s="34"/>
      <c r="J43" s="34"/>
      <c r="K43" s="34"/>
      <c r="L43" s="34"/>
      <c r="M43" s="34"/>
      <c r="N43" s="34"/>
      <c r="Q43" s="5"/>
    </row>
    <row r="44" spans="2:17" s="24" customFormat="1" ht="15">
      <c r="B44" s="34"/>
      <c r="C44" s="34"/>
      <c r="D44" s="34"/>
      <c r="E44" s="3"/>
      <c r="F44" s="34"/>
      <c r="G44" s="34"/>
      <c r="H44" s="34"/>
      <c r="I44" s="34"/>
      <c r="J44" s="34"/>
      <c r="K44" s="34"/>
      <c r="L44" s="34"/>
      <c r="M44" s="34"/>
      <c r="N44" s="34"/>
      <c r="Q44" s="5"/>
    </row>
    <row r="45" spans="2:17" s="24" customFormat="1" ht="15">
      <c r="B45" s="34"/>
      <c r="C45" s="34"/>
      <c r="D45" s="34"/>
      <c r="E45" s="3"/>
      <c r="F45" s="34"/>
      <c r="G45" s="34"/>
      <c r="H45" s="34"/>
      <c r="I45" s="34"/>
      <c r="J45" s="34"/>
      <c r="K45" s="34"/>
      <c r="L45" s="34"/>
      <c r="M45" s="34"/>
      <c r="N45" s="34"/>
      <c r="Q45" s="5"/>
    </row>
    <row r="46" spans="2:17" s="24" customFormat="1" ht="15">
      <c r="B46" s="34"/>
      <c r="C46" s="34"/>
      <c r="D46" s="34"/>
      <c r="E46" s="3"/>
      <c r="F46" s="34"/>
      <c r="G46" s="34"/>
      <c r="H46" s="34"/>
      <c r="I46" s="34"/>
      <c r="J46" s="34"/>
      <c r="K46" s="34"/>
      <c r="L46" s="34"/>
      <c r="M46" s="34"/>
      <c r="N46" s="34"/>
      <c r="Q46" s="5"/>
    </row>
    <row r="47" spans="2:17" s="24" customFormat="1" ht="15">
      <c r="B47" s="34"/>
      <c r="C47" s="34"/>
      <c r="D47" s="34"/>
      <c r="E47" s="3"/>
      <c r="F47" s="34"/>
      <c r="G47" s="34"/>
      <c r="H47" s="34"/>
      <c r="I47" s="34"/>
      <c r="J47" s="34"/>
      <c r="K47" s="34"/>
      <c r="L47" s="34"/>
      <c r="M47" s="34"/>
      <c r="N47" s="34"/>
      <c r="Q47" s="5"/>
    </row>
    <row r="48" spans="2:17" s="24" customFormat="1" ht="15">
      <c r="B48" s="34"/>
      <c r="C48" s="34"/>
      <c r="D48" s="34"/>
      <c r="E48" s="3"/>
      <c r="F48" s="34"/>
      <c r="G48" s="34"/>
      <c r="H48" s="34"/>
      <c r="I48" s="34"/>
      <c r="J48" s="34"/>
      <c r="K48" s="34"/>
      <c r="L48" s="34"/>
      <c r="M48" s="34"/>
      <c r="N48" s="34"/>
      <c r="Q48" s="5"/>
    </row>
    <row r="49" spans="2:17" s="24" customFormat="1" ht="15">
      <c r="B49" s="34"/>
      <c r="C49" s="34"/>
      <c r="D49" s="34"/>
      <c r="E49" s="3"/>
      <c r="F49" s="34"/>
      <c r="G49" s="34"/>
      <c r="H49" s="34"/>
      <c r="I49" s="34"/>
      <c r="J49" s="34"/>
      <c r="K49" s="34"/>
      <c r="L49" s="34"/>
      <c r="M49" s="34"/>
      <c r="N49" s="34"/>
      <c r="Q49" s="5"/>
    </row>
    <row r="50" spans="2:17" s="24" customFormat="1" ht="15">
      <c r="B50" s="34"/>
      <c r="C50" s="34"/>
      <c r="D50" s="34"/>
      <c r="E50" s="3"/>
      <c r="F50" s="34"/>
      <c r="G50" s="34"/>
      <c r="H50" s="34"/>
      <c r="I50" s="34"/>
      <c r="J50" s="34"/>
      <c r="K50" s="34"/>
      <c r="L50" s="34"/>
      <c r="M50" s="34"/>
      <c r="N50" s="34"/>
      <c r="Q50" s="5"/>
    </row>
    <row r="51" spans="2:17" s="24" customFormat="1" ht="15">
      <c r="B51" s="34"/>
      <c r="C51" s="34"/>
      <c r="D51" s="34"/>
      <c r="E51" s="3"/>
      <c r="F51" s="34"/>
      <c r="G51" s="34"/>
      <c r="H51" s="34"/>
      <c r="I51" s="34"/>
      <c r="J51" s="34"/>
      <c r="K51" s="34"/>
      <c r="L51" s="34"/>
      <c r="M51" s="34"/>
      <c r="N51" s="34"/>
      <c r="Q51" s="5"/>
    </row>
    <row r="52" spans="2:17" s="24" customFormat="1" ht="15">
      <c r="B52" s="34"/>
      <c r="C52" s="34"/>
      <c r="D52" s="34"/>
      <c r="E52" s="3"/>
      <c r="F52" s="34"/>
      <c r="G52" s="34"/>
      <c r="H52" s="34"/>
      <c r="I52" s="34"/>
      <c r="J52" s="34"/>
      <c r="K52" s="34"/>
      <c r="L52" s="34"/>
      <c r="M52" s="34"/>
      <c r="N52" s="34"/>
      <c r="Q52" s="5"/>
    </row>
    <row r="53" spans="2:17" s="24" customFormat="1" ht="15">
      <c r="B53" s="34"/>
      <c r="C53" s="34"/>
      <c r="D53" s="34"/>
      <c r="E53" s="3"/>
      <c r="F53" s="34"/>
      <c r="G53" s="34"/>
      <c r="H53" s="34"/>
      <c r="I53" s="34"/>
      <c r="J53" s="34"/>
      <c r="K53" s="34"/>
      <c r="L53" s="34"/>
      <c r="M53" s="34"/>
      <c r="N53" s="34"/>
      <c r="Q53" s="5"/>
    </row>
    <row r="54" spans="2:17" s="24" customFormat="1" ht="15">
      <c r="B54" s="34"/>
      <c r="C54" s="34"/>
      <c r="D54" s="34"/>
      <c r="E54" s="3"/>
      <c r="F54" s="34"/>
      <c r="G54" s="34"/>
      <c r="H54" s="34"/>
      <c r="I54" s="34"/>
      <c r="J54" s="34"/>
      <c r="K54" s="34"/>
      <c r="L54" s="34"/>
      <c r="M54" s="34"/>
      <c r="N54" s="34"/>
      <c r="Q54" s="5"/>
    </row>
    <row r="55" spans="2:17" s="24" customFormat="1" ht="15">
      <c r="B55" s="34"/>
      <c r="C55" s="34"/>
      <c r="D55" s="34"/>
      <c r="E55" s="3"/>
      <c r="F55" s="34"/>
      <c r="G55" s="34"/>
      <c r="H55" s="34"/>
      <c r="I55" s="34"/>
      <c r="J55" s="34"/>
      <c r="K55" s="34"/>
      <c r="L55" s="34"/>
      <c r="M55" s="34"/>
      <c r="N55" s="34"/>
      <c r="Q55" s="5"/>
    </row>
    <row r="56" spans="2:17" s="24" customFormat="1" ht="15">
      <c r="B56" s="34"/>
      <c r="C56" s="34"/>
      <c r="D56" s="34"/>
      <c r="E56" s="3"/>
      <c r="F56" s="34"/>
      <c r="G56" s="34"/>
      <c r="H56" s="34"/>
      <c r="I56" s="34"/>
      <c r="J56" s="34"/>
      <c r="K56" s="34"/>
      <c r="L56" s="34"/>
      <c r="M56" s="34"/>
      <c r="N56" s="34"/>
      <c r="Q56" s="5"/>
    </row>
    <row r="57" spans="2:17" s="24" customFormat="1" ht="15">
      <c r="B57" s="34"/>
      <c r="C57" s="34"/>
      <c r="D57" s="34"/>
      <c r="E57" s="3"/>
      <c r="F57" s="34"/>
      <c r="G57" s="34"/>
      <c r="H57" s="34"/>
      <c r="I57" s="34"/>
      <c r="J57" s="34"/>
      <c r="K57" s="34"/>
      <c r="L57" s="34"/>
      <c r="M57" s="34"/>
      <c r="N57" s="34"/>
      <c r="Q57" s="5"/>
    </row>
    <row r="58" spans="2:17" s="24" customFormat="1" ht="15">
      <c r="B58" s="34"/>
      <c r="C58" s="34"/>
      <c r="D58" s="34"/>
      <c r="E58" s="3"/>
      <c r="F58" s="34"/>
      <c r="G58" s="34"/>
      <c r="H58" s="34"/>
      <c r="I58" s="34"/>
      <c r="J58" s="34"/>
      <c r="K58" s="34"/>
      <c r="L58" s="34"/>
      <c r="M58" s="34"/>
      <c r="N58" s="34"/>
      <c r="Q58" s="5"/>
    </row>
    <row r="59" spans="2:17" s="24" customFormat="1" ht="15">
      <c r="B59" s="34"/>
      <c r="C59" s="34"/>
      <c r="D59" s="34"/>
      <c r="E59" s="3"/>
      <c r="F59" s="34"/>
      <c r="G59" s="34"/>
      <c r="H59" s="34"/>
      <c r="I59" s="34"/>
      <c r="J59" s="34"/>
      <c r="K59" s="34"/>
      <c r="L59" s="34"/>
      <c r="M59" s="34"/>
      <c r="N59" s="34"/>
      <c r="Q59" s="5"/>
    </row>
    <row r="60" spans="2:17" s="24" customFormat="1" ht="15">
      <c r="B60" s="34"/>
      <c r="C60" s="34"/>
      <c r="D60" s="34"/>
      <c r="E60" s="3"/>
      <c r="F60" s="34"/>
      <c r="G60" s="34"/>
      <c r="H60" s="34"/>
      <c r="I60" s="34"/>
      <c r="J60" s="34"/>
      <c r="K60" s="34"/>
      <c r="L60" s="34"/>
      <c r="M60" s="34"/>
      <c r="N60" s="34"/>
      <c r="Q60" s="5"/>
    </row>
    <row r="61" spans="2:17" s="24" customFormat="1" ht="15">
      <c r="B61" s="34"/>
      <c r="C61" s="34"/>
      <c r="D61" s="34"/>
      <c r="E61" s="3"/>
      <c r="F61" s="34"/>
      <c r="G61" s="34"/>
      <c r="H61" s="34"/>
      <c r="I61" s="34"/>
      <c r="J61" s="34"/>
      <c r="K61" s="34"/>
      <c r="L61" s="34"/>
      <c r="M61" s="34"/>
      <c r="N61" s="34"/>
      <c r="Q61" s="5"/>
    </row>
    <row r="62" spans="2:17" s="24" customFormat="1" ht="15">
      <c r="B62" s="34"/>
      <c r="C62" s="34"/>
      <c r="D62" s="34"/>
      <c r="E62" s="3"/>
      <c r="F62" s="34"/>
      <c r="G62" s="34"/>
      <c r="H62" s="34"/>
      <c r="I62" s="34"/>
      <c r="J62" s="34"/>
      <c r="K62" s="34"/>
      <c r="L62" s="34"/>
      <c r="M62" s="34"/>
      <c r="N62" s="34"/>
      <c r="Q62" s="5"/>
    </row>
    <row r="63" spans="2:17" s="24" customFormat="1" ht="15">
      <c r="B63" s="34"/>
      <c r="C63" s="34"/>
      <c r="D63" s="34"/>
      <c r="E63" s="3"/>
      <c r="F63" s="34"/>
      <c r="G63" s="34"/>
      <c r="H63" s="34"/>
      <c r="I63" s="34"/>
      <c r="J63" s="34"/>
      <c r="K63" s="34"/>
      <c r="L63" s="34"/>
      <c r="M63" s="34"/>
      <c r="N63" s="34"/>
      <c r="Q63" s="5"/>
    </row>
    <row r="64" spans="2:17" s="24" customFormat="1" ht="15">
      <c r="B64" s="34"/>
      <c r="C64" s="34"/>
      <c r="D64" s="34"/>
      <c r="E64" s="3"/>
      <c r="F64" s="34"/>
      <c r="G64" s="34"/>
      <c r="H64" s="34"/>
      <c r="I64" s="34"/>
      <c r="J64" s="34"/>
      <c r="K64" s="34"/>
      <c r="L64" s="34"/>
      <c r="M64" s="34"/>
      <c r="N64" s="34"/>
      <c r="Q64" s="5"/>
    </row>
    <row r="65" spans="2:17" s="24" customFormat="1" ht="15">
      <c r="B65" s="34"/>
      <c r="C65" s="34"/>
      <c r="D65" s="34"/>
      <c r="E65" s="3"/>
      <c r="F65" s="34"/>
      <c r="G65" s="34"/>
      <c r="H65" s="34"/>
      <c r="I65" s="34"/>
      <c r="J65" s="34"/>
      <c r="K65" s="34"/>
      <c r="L65" s="34"/>
      <c r="M65" s="34"/>
      <c r="N65" s="34"/>
      <c r="Q65" s="5"/>
    </row>
    <row r="66" spans="2:17" s="24" customFormat="1" ht="15">
      <c r="B66" s="34"/>
      <c r="C66" s="34"/>
      <c r="D66" s="34"/>
      <c r="E66" s="3"/>
      <c r="F66" s="34"/>
      <c r="G66" s="34"/>
      <c r="H66" s="34"/>
      <c r="I66" s="34"/>
      <c r="J66" s="34"/>
      <c r="K66" s="34"/>
      <c r="L66" s="34"/>
      <c r="M66" s="34"/>
      <c r="N66" s="34"/>
      <c r="Q66" s="5"/>
    </row>
    <row r="67" spans="2:17" s="24" customFormat="1" ht="15">
      <c r="B67" s="34"/>
      <c r="C67" s="34"/>
      <c r="D67" s="34"/>
      <c r="E67" s="3"/>
      <c r="F67" s="34"/>
      <c r="G67" s="34"/>
      <c r="H67" s="34"/>
      <c r="I67" s="34"/>
      <c r="J67" s="34"/>
      <c r="K67" s="34"/>
      <c r="L67" s="34"/>
      <c r="M67" s="34"/>
      <c r="N67" s="34"/>
      <c r="Q67" s="5"/>
    </row>
    <row r="68" spans="2:17" s="24" customFormat="1" ht="15">
      <c r="B68" s="34"/>
      <c r="C68" s="34"/>
      <c r="D68" s="34"/>
      <c r="E68" s="3"/>
      <c r="F68" s="34"/>
      <c r="G68" s="34"/>
      <c r="H68" s="34"/>
      <c r="I68" s="34"/>
      <c r="J68" s="34"/>
      <c r="K68" s="34"/>
      <c r="L68" s="34"/>
      <c r="M68" s="34"/>
      <c r="N68" s="34"/>
      <c r="Q68" s="5"/>
    </row>
    <row r="69" spans="2:17" s="24" customFormat="1" ht="15">
      <c r="B69" s="34"/>
      <c r="C69" s="34"/>
      <c r="D69" s="34"/>
      <c r="E69" s="3"/>
      <c r="F69" s="34"/>
      <c r="G69" s="34"/>
      <c r="H69" s="34"/>
      <c r="I69" s="34"/>
      <c r="J69" s="34"/>
      <c r="K69" s="34"/>
      <c r="L69" s="34"/>
      <c r="M69" s="34"/>
      <c r="N69" s="34"/>
      <c r="Q69" s="5"/>
    </row>
    <row r="70" spans="2:17" s="24" customFormat="1" ht="15">
      <c r="B70" s="34"/>
      <c r="C70" s="34"/>
      <c r="D70" s="34"/>
      <c r="E70" s="3"/>
      <c r="F70" s="34"/>
      <c r="G70" s="34"/>
      <c r="H70" s="34"/>
      <c r="I70" s="34"/>
      <c r="J70" s="34"/>
      <c r="K70" s="34"/>
      <c r="L70" s="34"/>
      <c r="M70" s="34"/>
      <c r="N70" s="34"/>
      <c r="Q70" s="5"/>
    </row>
    <row r="71" spans="2:17" s="24" customFormat="1" ht="15">
      <c r="B71" s="34"/>
      <c r="C71" s="34"/>
      <c r="D71" s="34"/>
      <c r="E71" s="3"/>
      <c r="F71" s="34"/>
      <c r="G71" s="34"/>
      <c r="H71" s="34"/>
      <c r="I71" s="34"/>
      <c r="J71" s="34"/>
      <c r="K71" s="34"/>
      <c r="L71" s="34"/>
      <c r="M71" s="34"/>
      <c r="N71" s="34"/>
      <c r="Q71" s="5"/>
    </row>
    <row r="72" spans="2:17" s="24" customFormat="1" ht="15">
      <c r="B72" s="34"/>
      <c r="C72" s="34"/>
      <c r="D72" s="34"/>
      <c r="E72" s="3"/>
      <c r="F72" s="34"/>
      <c r="G72" s="34"/>
      <c r="H72" s="34"/>
      <c r="I72" s="34"/>
      <c r="J72" s="34"/>
      <c r="K72" s="34"/>
      <c r="L72" s="34"/>
      <c r="M72" s="34"/>
      <c r="N72" s="34"/>
      <c r="Q72" s="5"/>
    </row>
    <row r="73" spans="2:17" s="24" customFormat="1" ht="15">
      <c r="B73" s="34"/>
      <c r="C73" s="34"/>
      <c r="D73" s="34"/>
      <c r="E73" s="3"/>
      <c r="F73" s="34"/>
      <c r="G73" s="34"/>
      <c r="H73" s="34"/>
      <c r="I73" s="34"/>
      <c r="J73" s="34"/>
      <c r="K73" s="34"/>
      <c r="L73" s="34"/>
      <c r="M73" s="34"/>
      <c r="N73" s="34"/>
      <c r="Q73" s="5"/>
    </row>
    <row r="74" spans="2:17" s="24" customFormat="1" ht="15">
      <c r="B74" s="34"/>
      <c r="C74" s="34"/>
      <c r="D74" s="34"/>
      <c r="E74" s="3"/>
      <c r="F74" s="34"/>
      <c r="G74" s="34"/>
      <c r="H74" s="34"/>
      <c r="I74" s="34"/>
      <c r="J74" s="34"/>
      <c r="K74" s="34"/>
      <c r="L74" s="34"/>
      <c r="M74" s="34"/>
      <c r="N74" s="34"/>
      <c r="Q74" s="5"/>
    </row>
    <row r="75" spans="2:14" ht="15">
      <c r="B75" s="34"/>
      <c r="C75" s="34"/>
      <c r="D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5">
      <c r="B76" s="34"/>
      <c r="C76" s="34"/>
      <c r="D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5">
      <c r="B77" s="34"/>
      <c r="C77" s="34"/>
      <c r="D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5">
      <c r="B78" s="34"/>
      <c r="C78" s="34"/>
      <c r="D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5">
      <c r="B79" s="34"/>
      <c r="C79" s="34"/>
      <c r="D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5">
      <c r="B80" s="34"/>
      <c r="C80" s="34"/>
      <c r="D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5">
      <c r="B81" s="34"/>
      <c r="C81" s="34"/>
      <c r="D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5">
      <c r="B83" s="34"/>
      <c r="C83" s="34"/>
      <c r="D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5">
      <c r="B84" s="34"/>
      <c r="C84" s="34"/>
      <c r="D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5">
      <c r="B85" s="34"/>
      <c r="C85" s="34"/>
      <c r="D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5">
      <c r="B86" s="34"/>
      <c r="C86" s="34"/>
      <c r="D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5">
      <c r="B87" s="34"/>
      <c r="C87" s="34"/>
      <c r="D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5">
      <c r="B88" s="34"/>
      <c r="C88" s="34"/>
      <c r="D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5">
      <c r="B89" s="34"/>
      <c r="C89" s="34"/>
      <c r="D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5">
      <c r="B90" s="34"/>
      <c r="C90" s="34"/>
      <c r="D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5">
      <c r="B91" s="34"/>
      <c r="C91" s="34"/>
      <c r="D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5">
      <c r="B92" s="34"/>
      <c r="C92" s="34"/>
      <c r="D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5">
      <c r="B93" s="34"/>
      <c r="C93" s="34"/>
      <c r="D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5">
      <c r="B94" s="34"/>
      <c r="C94" s="34"/>
      <c r="D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5">
      <c r="B95" s="34"/>
      <c r="C95" s="34"/>
      <c r="D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5">
      <c r="B96" s="34"/>
      <c r="C96" s="34"/>
      <c r="D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5">
      <c r="B97" s="34"/>
      <c r="C97" s="34"/>
      <c r="D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5">
      <c r="B98" s="34"/>
      <c r="C98" s="34"/>
      <c r="D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5">
      <c r="B99" s="34"/>
      <c r="C99" s="34"/>
      <c r="D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5">
      <c r="B100" s="34"/>
      <c r="C100" s="34"/>
      <c r="D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5">
      <c r="B101" s="34"/>
      <c r="C101" s="34"/>
      <c r="D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5">
      <c r="B102" s="34"/>
      <c r="C102" s="34"/>
      <c r="D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5">
      <c r="B103" s="34"/>
      <c r="C103" s="34"/>
      <c r="D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5">
      <c r="B104" s="34"/>
      <c r="C104" s="34"/>
      <c r="D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5">
      <c r="B105" s="34"/>
      <c r="C105" s="34"/>
      <c r="D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5">
      <c r="B106" s="34"/>
      <c r="C106" s="34"/>
      <c r="D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5">
      <c r="B107" s="34"/>
      <c r="C107" s="34"/>
      <c r="D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5">
      <c r="B108" s="34"/>
      <c r="C108" s="34"/>
      <c r="D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5">
      <c r="B109" s="34"/>
      <c r="C109" s="34"/>
      <c r="D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5">
      <c r="B110" s="34"/>
      <c r="C110" s="34"/>
      <c r="D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5">
      <c r="B111" s="34"/>
      <c r="C111" s="34"/>
      <c r="D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5">
      <c r="B112" s="34"/>
      <c r="C112" s="34"/>
      <c r="D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5">
      <c r="B113" s="34"/>
      <c r="C113" s="34"/>
      <c r="D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5">
      <c r="B114" s="34"/>
      <c r="C114" s="34"/>
      <c r="D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5">
      <c r="B115" s="34"/>
      <c r="C115" s="34"/>
      <c r="D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5">
      <c r="B116" s="34"/>
      <c r="C116" s="34"/>
      <c r="D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5">
      <c r="B117" s="34"/>
      <c r="C117" s="34"/>
      <c r="D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5">
      <c r="B118" s="34"/>
      <c r="C118" s="34"/>
      <c r="D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5">
      <c r="B119" s="34"/>
      <c r="C119" s="34"/>
      <c r="D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5">
      <c r="B120" s="34"/>
      <c r="C120" s="34"/>
      <c r="D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5">
      <c r="B121" s="34"/>
      <c r="C121" s="34"/>
      <c r="D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5">
      <c r="B122" s="34"/>
      <c r="C122" s="34"/>
      <c r="D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5">
      <c r="B123" s="34"/>
      <c r="C123" s="34"/>
      <c r="D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5">
      <c r="B124" s="34"/>
      <c r="C124" s="34"/>
      <c r="D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5">
      <c r="B125" s="34"/>
      <c r="C125" s="34"/>
      <c r="D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5">
      <c r="B126" s="34"/>
      <c r="C126" s="34"/>
      <c r="D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5">
      <c r="B127" s="34"/>
      <c r="C127" s="34"/>
      <c r="D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5">
      <c r="B128" s="34"/>
      <c r="C128" s="34"/>
      <c r="D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5">
      <c r="B129" s="34"/>
      <c r="C129" s="34"/>
      <c r="D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5">
      <c r="B130" s="34"/>
      <c r="C130" s="34"/>
      <c r="D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5">
      <c r="B134" s="34"/>
      <c r="C134" s="34"/>
      <c r="D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5">
      <c r="B135" s="34"/>
      <c r="C135" s="34"/>
      <c r="D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5">
      <c r="B136" s="34"/>
      <c r="C136" s="34"/>
      <c r="D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5">
      <c r="B137" s="34"/>
      <c r="C137" s="34"/>
      <c r="D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5">
      <c r="B138" s="34"/>
      <c r="C138" s="34"/>
      <c r="D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5">
      <c r="B139" s="34"/>
      <c r="C139" s="34"/>
      <c r="D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5">
      <c r="B140" s="34"/>
      <c r="C140" s="34"/>
      <c r="D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5">
      <c r="B141" s="34"/>
      <c r="C141" s="34"/>
      <c r="D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5">
      <c r="B142" s="34"/>
      <c r="C142" s="34"/>
      <c r="D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5">
      <c r="B143" s="34"/>
      <c r="C143" s="34"/>
      <c r="D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5">
      <c r="B144" s="34"/>
      <c r="C144" s="34"/>
      <c r="D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5">
      <c r="B145" s="34"/>
      <c r="C145" s="34"/>
      <c r="D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5">
      <c r="B146" s="34"/>
      <c r="C146" s="34"/>
      <c r="D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5">
      <c r="B147" s="34"/>
      <c r="C147" s="34"/>
      <c r="D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5">
      <c r="B148" s="34"/>
      <c r="C148" s="34"/>
      <c r="D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5">
      <c r="B149" s="34"/>
      <c r="C149" s="34"/>
      <c r="D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5">
      <c r="B150" s="34"/>
      <c r="C150" s="34"/>
      <c r="D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5">
      <c r="B151" s="34"/>
      <c r="C151" s="34"/>
      <c r="D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5">
      <c r="B152" s="34"/>
      <c r="C152" s="34"/>
      <c r="D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5">
      <c r="B153" s="34"/>
      <c r="C153" s="34"/>
      <c r="D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5">
      <c r="B154" s="34"/>
      <c r="C154" s="34"/>
      <c r="D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5">
      <c r="B155" s="34"/>
      <c r="C155" s="34"/>
      <c r="D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5">
      <c r="B156" s="34"/>
      <c r="C156" s="34"/>
      <c r="D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5">
      <c r="B157" s="34"/>
      <c r="C157" s="34"/>
      <c r="D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5">
      <c r="B158" s="34"/>
      <c r="C158" s="34"/>
      <c r="D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5">
      <c r="B159" s="34"/>
      <c r="C159" s="34"/>
      <c r="D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5">
      <c r="B160" s="34"/>
      <c r="C160" s="34"/>
      <c r="D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5">
      <c r="B161" s="34"/>
      <c r="C161" s="34"/>
      <c r="D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5">
      <c r="B162" s="34"/>
      <c r="C162" s="34"/>
      <c r="D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5">
      <c r="B163" s="34"/>
      <c r="C163" s="34"/>
      <c r="D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5">
      <c r="B164" s="34"/>
      <c r="C164" s="34"/>
      <c r="D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5">
      <c r="B165" s="34"/>
      <c r="C165" s="34"/>
      <c r="D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5">
      <c r="B166" s="34"/>
      <c r="C166" s="34"/>
      <c r="D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5">
      <c r="B167" s="34"/>
      <c r="C167" s="34"/>
      <c r="D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5">
      <c r="B168" s="34"/>
      <c r="C168" s="34"/>
      <c r="D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5">
      <c r="B169" s="34"/>
      <c r="C169" s="34"/>
      <c r="D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5">
      <c r="B170" s="34"/>
      <c r="C170" s="34"/>
      <c r="D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5">
      <c r="B171" s="34"/>
      <c r="C171" s="34"/>
      <c r="D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5">
      <c r="B172" s="34"/>
      <c r="C172" s="34"/>
      <c r="D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5">
      <c r="B173" s="34"/>
      <c r="C173" s="34"/>
      <c r="D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5">
      <c r="B174" s="34"/>
      <c r="C174" s="34"/>
      <c r="D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5">
      <c r="B175" s="34"/>
      <c r="C175" s="34"/>
      <c r="D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5">
      <c r="B176" s="34"/>
      <c r="C176" s="34"/>
      <c r="D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5">
      <c r="B177" s="34"/>
      <c r="C177" s="34"/>
      <c r="D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5">
      <c r="B178" s="34"/>
      <c r="C178" s="34"/>
      <c r="D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5">
      <c r="B179" s="34"/>
      <c r="C179" s="34"/>
      <c r="D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5">
      <c r="B180" s="34"/>
      <c r="C180" s="34"/>
      <c r="D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5">
      <c r="B181" s="34"/>
      <c r="C181" s="34"/>
      <c r="D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5">
      <c r="B182" s="34"/>
      <c r="C182" s="34"/>
      <c r="D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5">
      <c r="B183" s="34"/>
      <c r="C183" s="34"/>
      <c r="D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5">
      <c r="B184" s="34"/>
      <c r="C184" s="34"/>
      <c r="D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5">
      <c r="B185" s="34"/>
      <c r="C185" s="34"/>
      <c r="D185" s="34"/>
      <c r="F185" s="34"/>
      <c r="G185" s="34"/>
      <c r="H185" s="34"/>
      <c r="I185" s="34"/>
      <c r="J185" s="34"/>
      <c r="K185" s="34"/>
      <c r="L185" s="34"/>
      <c r="M185" s="34"/>
      <c r="N185" s="34"/>
    </row>
  </sheetData>
  <sheetProtection/>
  <mergeCells count="3">
    <mergeCell ref="H5:I5"/>
    <mergeCell ref="B18:N18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28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SUM(N10:N10)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86" t="s">
        <v>444</v>
      </c>
      <c r="C10" s="86" t="s">
        <v>445</v>
      </c>
      <c r="D10" s="86" t="s">
        <v>446</v>
      </c>
      <c r="E10" s="87">
        <v>60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8" t="s">
        <v>147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29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SUM(N10:N13)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447</v>
      </c>
      <c r="C10" s="154" t="s">
        <v>448</v>
      </c>
      <c r="D10" s="154" t="s">
        <v>446</v>
      </c>
      <c r="E10" s="121">
        <v>6</v>
      </c>
      <c r="F10" s="154" t="s">
        <v>51</v>
      </c>
      <c r="G10" s="155" t="s">
        <v>50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449</v>
      </c>
      <c r="C11" s="154" t="s">
        <v>450</v>
      </c>
      <c r="D11" s="154" t="s">
        <v>451</v>
      </c>
      <c r="E11" s="121">
        <v>50</v>
      </c>
      <c r="F11" s="154" t="s">
        <v>51</v>
      </c>
      <c r="G11" s="155" t="s">
        <v>50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45">
      <c r="A12" s="154">
        <v>3</v>
      </c>
      <c r="B12" s="154" t="s">
        <v>452</v>
      </c>
      <c r="C12" s="154" t="s">
        <v>453</v>
      </c>
      <c r="D12" s="154" t="s">
        <v>454</v>
      </c>
      <c r="E12" s="121">
        <v>600</v>
      </c>
      <c r="F12" s="154" t="s">
        <v>51</v>
      </c>
      <c r="G12" s="155" t="s">
        <v>50</v>
      </c>
      <c r="H12" s="7"/>
      <c r="I12" s="7"/>
      <c r="J12" s="85"/>
      <c r="K12" s="7"/>
      <c r="L12" s="7"/>
      <c r="M12" s="85"/>
      <c r="N12" s="25">
        <f>ROUND(L12*ROUND(M12,2),2)</f>
        <v>0</v>
      </c>
    </row>
    <row r="13" spans="1:14" s="32" customFormat="1" ht="45">
      <c r="A13" s="154">
        <v>4</v>
      </c>
      <c r="B13" s="154" t="s">
        <v>455</v>
      </c>
      <c r="C13" s="154" t="s">
        <v>456</v>
      </c>
      <c r="D13" s="154" t="s">
        <v>454</v>
      </c>
      <c r="E13" s="121">
        <v>2500</v>
      </c>
      <c r="F13" s="154" t="s">
        <v>51</v>
      </c>
      <c r="G13" s="18" t="s">
        <v>50</v>
      </c>
      <c r="H13" s="7"/>
      <c r="I13" s="7"/>
      <c r="J13" s="85"/>
      <c r="K13" s="7"/>
      <c r="L13" s="18"/>
      <c r="M13" s="135"/>
      <c r="N13" s="25">
        <f>ROUND(L13*ROUND(M13,2),2)</f>
        <v>0</v>
      </c>
    </row>
    <row r="14" spans="1:14" ht="15">
      <c r="A14" s="92"/>
      <c r="B14" s="42"/>
      <c r="C14" s="40"/>
      <c r="D14" s="40"/>
      <c r="E14" s="41"/>
      <c r="F14" s="92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0" t="s">
        <v>147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Q15" s="5"/>
    </row>
    <row r="16" spans="2:14" ht="15">
      <c r="B16" s="206" t="s">
        <v>68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</sheetData>
  <sheetProtection/>
  <mergeCells count="3">
    <mergeCell ref="H5:I5"/>
    <mergeCell ref="B16:N16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8">
      <selection activeCell="B10" sqref="B10:B12"/>
    </sheetView>
  </sheetViews>
  <sheetFormatPr defaultColWidth="9.00390625" defaultRowHeight="12.75"/>
  <cols>
    <col min="1" max="1" width="5.375" style="91" customWidth="1"/>
    <col min="2" max="2" width="42.125" style="91" customWidth="1"/>
    <col min="3" max="3" width="14.75390625" style="91" customWidth="1"/>
    <col min="4" max="4" width="19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30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SUM(N10:N12)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67.5" customHeight="1">
      <c r="A9" s="27" t="s">
        <v>30</v>
      </c>
      <c r="B9" s="27" t="s">
        <v>15</v>
      </c>
      <c r="C9" s="27" t="s">
        <v>148</v>
      </c>
      <c r="D9" s="27" t="s">
        <v>72</v>
      </c>
      <c r="E9" s="28" t="s">
        <v>46</v>
      </c>
      <c r="F9" s="74"/>
      <c r="G9" s="27" t="str">
        <f>"Nazwa handlowa /
"&amp;C9&amp;" / 
"&amp;D9</f>
        <v>Nazwa handlowa /
Wymiary / 
Postać / Opakowanie</v>
      </c>
      <c r="H9" s="27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01" customHeight="1">
      <c r="A10" s="154">
        <v>1</v>
      </c>
      <c r="B10" s="111" t="s">
        <v>509</v>
      </c>
      <c r="C10" s="154" t="s">
        <v>457</v>
      </c>
      <c r="D10" s="154" t="s">
        <v>458</v>
      </c>
      <c r="E10" s="121">
        <v>1800</v>
      </c>
      <c r="F10" s="154" t="s">
        <v>51</v>
      </c>
      <c r="G10" s="155" t="s">
        <v>149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201.75" customHeight="1">
      <c r="A11" s="154">
        <v>2</v>
      </c>
      <c r="B11" s="111" t="s">
        <v>509</v>
      </c>
      <c r="C11" s="154" t="s">
        <v>459</v>
      </c>
      <c r="D11" s="154" t="s">
        <v>458</v>
      </c>
      <c r="E11" s="121">
        <v>200</v>
      </c>
      <c r="F11" s="154" t="s">
        <v>51</v>
      </c>
      <c r="G11" s="155" t="s">
        <v>149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196.5" customHeight="1">
      <c r="A12" s="79">
        <v>3</v>
      </c>
      <c r="B12" s="86" t="s">
        <v>509</v>
      </c>
      <c r="C12" s="86" t="s">
        <v>460</v>
      </c>
      <c r="D12" s="86" t="s">
        <v>458</v>
      </c>
      <c r="E12" s="87">
        <v>600</v>
      </c>
      <c r="F12" s="80" t="s">
        <v>51</v>
      </c>
      <c r="G12" s="155" t="s">
        <v>149</v>
      </c>
      <c r="H12" s="7"/>
      <c r="I12" s="7"/>
      <c r="J12" s="7"/>
      <c r="K12" s="7"/>
      <c r="L12" s="18"/>
      <c r="M12" s="135"/>
      <c r="N12" s="25">
        <f>ROUND(L12*ROUND(M12,2),2)</f>
        <v>0</v>
      </c>
    </row>
    <row r="13" spans="1:14" ht="15">
      <c r="A13" s="92"/>
      <c r="B13" s="42"/>
      <c r="C13" s="40"/>
      <c r="D13" s="40"/>
      <c r="E13" s="41"/>
      <c r="F13" s="92"/>
      <c r="G13" s="37"/>
      <c r="H13" s="37"/>
      <c r="I13" s="37"/>
      <c r="J13" s="38"/>
      <c r="K13" s="37"/>
      <c r="L13" s="37"/>
      <c r="M13" s="37"/>
      <c r="N13" s="39"/>
    </row>
    <row r="14" spans="2:14" ht="15">
      <c r="B14" s="208" t="s">
        <v>461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2:14" ht="15"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30" t="s">
        <v>501</v>
      </c>
      <c r="I9" s="30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3.75" customHeight="1">
      <c r="A10" s="97" t="s">
        <v>2</v>
      </c>
      <c r="B10" s="97" t="s">
        <v>462</v>
      </c>
      <c r="C10" s="97" t="s">
        <v>463</v>
      </c>
      <c r="D10" s="97" t="s">
        <v>464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28.5" customHeight="1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19.37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0.25390625" style="91" customWidth="1"/>
    <col min="9" max="10" width="18.1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32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4">
        <f>SUM(N10:N10)</f>
        <v>0</v>
      </c>
      <c r="I5" s="205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82.5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30" t="s">
        <v>502</v>
      </c>
      <c r="I9" s="30" t="str">
        <f>B9</f>
        <v>Skład</v>
      </c>
      <c r="J9" s="30" t="s">
        <v>503</v>
      </c>
      <c r="K9" s="27" t="s">
        <v>24</v>
      </c>
      <c r="L9" s="27" t="s">
        <v>469</v>
      </c>
      <c r="M9" s="30" t="s">
        <v>470</v>
      </c>
      <c r="N9" s="27" t="s">
        <v>81</v>
      </c>
    </row>
    <row r="10" spans="1:14" s="32" customFormat="1" ht="132" customHeight="1">
      <c r="A10" s="97" t="s">
        <v>78</v>
      </c>
      <c r="B10" s="113" t="s">
        <v>465</v>
      </c>
      <c r="C10" s="113" t="s">
        <v>466</v>
      </c>
      <c r="D10" s="100" t="s">
        <v>467</v>
      </c>
      <c r="E10" s="114">
        <v>360</v>
      </c>
      <c r="F10" s="79" t="s">
        <v>468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2" spans="2:14" ht="15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23.12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2.875" style="91" customWidth="1"/>
    <col min="9" max="9" width="21.00390625" style="91" customWidth="1"/>
    <col min="10" max="10" width="19.37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33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4">
        <f>SUM(N10:N10)</f>
        <v>0</v>
      </c>
      <c r="I5" s="205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504</v>
      </c>
      <c r="I9" s="30" t="str">
        <f>B9</f>
        <v>Skład</v>
      </c>
      <c r="J9" s="30" t="s">
        <v>153</v>
      </c>
      <c r="K9" s="30" t="s">
        <v>24</v>
      </c>
      <c r="L9" s="30" t="s">
        <v>25</v>
      </c>
      <c r="M9" s="30" t="s">
        <v>70</v>
      </c>
      <c r="N9" s="30" t="s">
        <v>81</v>
      </c>
    </row>
    <row r="10" spans="1:14" s="32" customFormat="1" ht="47.25" customHeight="1">
      <c r="A10" s="116" t="s">
        <v>78</v>
      </c>
      <c r="B10" s="86" t="s">
        <v>471</v>
      </c>
      <c r="C10" s="100" t="s">
        <v>472</v>
      </c>
      <c r="D10" s="100" t="s">
        <v>473</v>
      </c>
      <c r="E10" s="106">
        <v>4500</v>
      </c>
      <c r="F10" s="111" t="s">
        <v>51</v>
      </c>
      <c r="G10" s="126" t="s">
        <v>50</v>
      </c>
      <c r="H10" s="98"/>
      <c r="I10" s="98"/>
      <c r="J10" s="98"/>
      <c r="K10" s="98"/>
      <c r="L10" s="126"/>
      <c r="M10" s="138"/>
      <c r="N10" s="127">
        <f>ROUND(L10*ROUND(M10,2),2)</f>
        <v>0</v>
      </c>
    </row>
    <row r="11" spans="2:14" ht="15">
      <c r="B11" s="122"/>
      <c r="C11" s="122"/>
      <c r="D11" s="122"/>
      <c r="E11" s="129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7" s="120" customFormat="1" ht="13.5" customHeight="1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Q12" s="5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B13:N13"/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10" sqref="K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">
        <v>151</v>
      </c>
      <c r="H9" s="30" t="s">
        <v>116</v>
      </c>
      <c r="I9" s="30" t="str">
        <f>B9</f>
        <v>Skład</v>
      </c>
      <c r="J9" s="30" t="s">
        <v>505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26.75" customHeight="1">
      <c r="A10" s="96" t="s">
        <v>2</v>
      </c>
      <c r="B10" s="97" t="s">
        <v>474</v>
      </c>
      <c r="C10" s="97" t="s">
        <v>436</v>
      </c>
      <c r="D10" s="97" t="s">
        <v>475</v>
      </c>
      <c r="E10" s="110">
        <v>2100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8" t="s">
        <v>476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6.1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35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4">
        <f>SUM(N10:N10)</f>
        <v>0</v>
      </c>
      <c r="I5" s="205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504</v>
      </c>
      <c r="I9" s="27" t="str">
        <f>B9</f>
        <v>Skład</v>
      </c>
      <c r="J9" s="27" t="s">
        <v>152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47.5" customHeight="1">
      <c r="A10" s="79" t="s">
        <v>78</v>
      </c>
      <c r="B10" s="83" t="s">
        <v>477</v>
      </c>
      <c r="C10" s="83" t="s">
        <v>478</v>
      </c>
      <c r="D10" s="83" t="s">
        <v>479</v>
      </c>
      <c r="E10" s="88">
        <v>360</v>
      </c>
      <c r="F10" s="80" t="s">
        <v>52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31" customFormat="1" ht="15">
      <c r="A12" s="13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1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SUM(N10:N10)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3" customHeight="1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79" t="s">
        <v>78</v>
      </c>
      <c r="B10" s="83" t="s">
        <v>480</v>
      </c>
      <c r="C10" s="83" t="s">
        <v>434</v>
      </c>
      <c r="D10" s="83" t="s">
        <v>481</v>
      </c>
      <c r="E10" s="88">
        <v>900</v>
      </c>
      <c r="F10" s="80" t="s">
        <v>51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1:14" ht="15">
      <c r="A12" s="13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</row>
    <row r="13" spans="2:14" ht="15">
      <c r="B13" s="206" t="s">
        <v>68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D20" sqref="D20"/>
    </sheetView>
  </sheetViews>
  <sheetFormatPr defaultColWidth="9.00390625" defaultRowHeight="12.75"/>
  <cols>
    <col min="1" max="1" width="5.375" style="120" customWidth="1"/>
    <col min="2" max="2" width="43.75390625" style="120" customWidth="1"/>
    <col min="3" max="3" width="23.00390625" style="120" customWidth="1"/>
    <col min="4" max="4" width="26.125" style="120" customWidth="1"/>
    <col min="5" max="5" width="11.875" style="3" customWidth="1"/>
    <col min="6" max="6" width="10.25390625" style="120" customWidth="1"/>
    <col min="7" max="7" width="35.625" style="120" customWidth="1"/>
    <col min="8" max="8" width="19.75390625" style="120" customWidth="1"/>
    <col min="9" max="9" width="17.25390625" style="120" customWidth="1"/>
    <col min="10" max="10" width="18.003906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37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4">
        <f>SUM(N10:N12)</f>
        <v>0</v>
      </c>
      <c r="I5" s="205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72</v>
      </c>
      <c r="E9" s="112" t="s">
        <v>46</v>
      </c>
      <c r="F9" s="125"/>
      <c r="G9" s="30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68.75" customHeight="1">
      <c r="A10" s="154">
        <v>1</v>
      </c>
      <c r="B10" s="111" t="s">
        <v>482</v>
      </c>
      <c r="C10" s="111" t="s">
        <v>483</v>
      </c>
      <c r="D10" s="111" t="s">
        <v>484</v>
      </c>
      <c r="E10" s="106">
        <v>360</v>
      </c>
      <c r="F10" s="147" t="s">
        <v>51</v>
      </c>
      <c r="G10" s="126" t="s">
        <v>50</v>
      </c>
      <c r="H10" s="85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60.75" customHeight="1">
      <c r="A11" s="154">
        <v>2</v>
      </c>
      <c r="B11" s="111" t="s">
        <v>506</v>
      </c>
      <c r="C11" s="111" t="s">
        <v>485</v>
      </c>
      <c r="D11" s="111" t="s">
        <v>486</v>
      </c>
      <c r="E11" s="106">
        <v>360</v>
      </c>
      <c r="F11" s="147" t="s">
        <v>51</v>
      </c>
      <c r="G11" s="126" t="s">
        <v>50</v>
      </c>
      <c r="H11" s="85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86.25" customHeight="1">
      <c r="A12" s="154">
        <v>3</v>
      </c>
      <c r="B12" s="169" t="s">
        <v>507</v>
      </c>
      <c r="C12" s="169" t="s">
        <v>487</v>
      </c>
      <c r="D12" s="169" t="s">
        <v>488</v>
      </c>
      <c r="E12" s="170">
        <v>360</v>
      </c>
      <c r="F12" s="147" t="s">
        <v>51</v>
      </c>
      <c r="G12" s="126" t="s">
        <v>50</v>
      </c>
      <c r="H12" s="85"/>
      <c r="I12" s="7"/>
      <c r="J12" s="79"/>
      <c r="K12" s="7"/>
      <c r="L12" s="18"/>
      <c r="M12" s="135"/>
      <c r="N12" s="25">
        <f>ROUND(L12*ROUND(M12,2),2)</f>
        <v>0</v>
      </c>
    </row>
    <row r="13" spans="1:14" ht="15">
      <c r="A13" s="119"/>
      <c r="B13" s="42"/>
      <c r="C13" s="40"/>
      <c r="D13" s="40"/>
      <c r="E13" s="41"/>
      <c r="F13" s="119"/>
      <c r="G13" s="37"/>
      <c r="H13" s="37"/>
      <c r="I13" s="37"/>
      <c r="J13" s="38"/>
      <c r="K13" s="37"/>
      <c r="L13" s="37"/>
      <c r="M13" s="37"/>
      <c r="N13" s="39"/>
    </row>
    <row r="14" spans="1:17" s="131" customFormat="1" ht="15">
      <c r="A14" s="13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Q14" s="5"/>
    </row>
    <row r="15" spans="2:14" ht="15"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8.625" style="1" customWidth="1"/>
    <col min="4" max="4" width="21.25390625" style="1" customWidth="1"/>
    <col min="5" max="5" width="11.875" style="3" customWidth="1"/>
    <col min="6" max="6" width="10.25390625" style="1" customWidth="1"/>
    <col min="7" max="7" width="31.37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4">
        <f>SUM(N10:N11)</f>
        <v>0</v>
      </c>
      <c r="I5" s="205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2.2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123" t="s">
        <v>25</v>
      </c>
      <c r="M9" s="30" t="s">
        <v>70</v>
      </c>
      <c r="N9" s="27" t="s">
        <v>81</v>
      </c>
    </row>
    <row r="10" spans="1:14" s="32" customFormat="1" ht="49.5" customHeight="1">
      <c r="A10" s="97" t="s">
        <v>78</v>
      </c>
      <c r="B10" s="97" t="s">
        <v>172</v>
      </c>
      <c r="C10" s="97" t="s">
        <v>173</v>
      </c>
      <c r="D10" s="97" t="s">
        <v>174</v>
      </c>
      <c r="E10" s="110">
        <v>2250</v>
      </c>
      <c r="F10" s="79" t="s">
        <v>51</v>
      </c>
      <c r="G10" s="134" t="s">
        <v>50</v>
      </c>
      <c r="H10" s="96"/>
      <c r="I10" s="96"/>
      <c r="J10" s="96"/>
      <c r="K10" s="96"/>
      <c r="L10" s="18"/>
      <c r="M10" s="140"/>
      <c r="N10" s="25">
        <f>ROUND(L10*ROUND(M10,2),2)</f>
        <v>0</v>
      </c>
    </row>
    <row r="11" spans="1:14" s="32" customFormat="1" ht="48.75" customHeight="1">
      <c r="A11" s="97" t="s">
        <v>79</v>
      </c>
      <c r="B11" s="97" t="s">
        <v>172</v>
      </c>
      <c r="C11" s="97" t="s">
        <v>175</v>
      </c>
      <c r="D11" s="97" t="s">
        <v>174</v>
      </c>
      <c r="E11" s="110">
        <v>250</v>
      </c>
      <c r="F11" s="79" t="s">
        <v>51</v>
      </c>
      <c r="G11" s="134" t="s">
        <v>50</v>
      </c>
      <c r="H11" s="96"/>
      <c r="I11" s="96"/>
      <c r="J11" s="96"/>
      <c r="K11" s="96"/>
      <c r="L11" s="18"/>
      <c r="M11" s="140"/>
      <c r="N11" s="25">
        <f>ROUND(L11*ROUND(M11,2),2)</f>
        <v>0</v>
      </c>
    </row>
    <row r="12" spans="5:17" s="34" customFormat="1" ht="15">
      <c r="E12" s="3"/>
      <c r="Q12" s="5"/>
    </row>
    <row r="13" spans="2:17" s="131" customFormat="1" ht="15">
      <c r="B13" s="208" t="s">
        <v>107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Q13" s="5"/>
    </row>
    <row r="14" spans="1:17" s="34" customFormat="1" ht="15">
      <c r="A14" s="131"/>
      <c r="B14" s="206" t="s">
        <v>68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1.875" style="1" customWidth="1"/>
    <col min="4" max="4" width="24.75390625" style="1" customWidth="1"/>
    <col min="5" max="5" width="11.875" style="10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0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108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08"/>
      <c r="F5" s="33"/>
      <c r="G5" s="31" t="s">
        <v>69</v>
      </c>
      <c r="H5" s="204">
        <f>SUM(N10:N11)</f>
        <v>0</v>
      </c>
      <c r="I5" s="205"/>
    </row>
    <row r="6" spans="1:12" s="34" customFormat="1" ht="15">
      <c r="A6" s="32"/>
      <c r="C6" s="33"/>
      <c r="D6" s="33"/>
      <c r="E6" s="108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07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">
        <v>118</v>
      </c>
      <c r="H9" s="27" t="s">
        <v>45</v>
      </c>
      <c r="I9" s="27" t="s">
        <v>15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97" t="s">
        <v>78</v>
      </c>
      <c r="B10" s="97" t="s">
        <v>176</v>
      </c>
      <c r="C10" s="97" t="s">
        <v>136</v>
      </c>
      <c r="D10" s="97" t="s">
        <v>489</v>
      </c>
      <c r="E10" s="110">
        <v>14000</v>
      </c>
      <c r="F10" s="97" t="s">
        <v>51</v>
      </c>
      <c r="G10" s="97" t="s">
        <v>118</v>
      </c>
      <c r="H10" s="96"/>
      <c r="I10" s="96"/>
      <c r="J10" s="96"/>
      <c r="K10" s="96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1:14" s="32" customFormat="1" ht="56.25" customHeight="1">
      <c r="A11" s="97" t="s">
        <v>3</v>
      </c>
      <c r="B11" s="113" t="s">
        <v>176</v>
      </c>
      <c r="C11" s="113" t="s">
        <v>177</v>
      </c>
      <c r="D11" s="100" t="s">
        <v>490</v>
      </c>
      <c r="E11" s="114">
        <v>17000</v>
      </c>
      <c r="F11" s="133" t="s">
        <v>51</v>
      </c>
      <c r="G11" s="97" t="s">
        <v>118</v>
      </c>
      <c r="H11" s="96"/>
      <c r="I11" s="96"/>
      <c r="J11" s="97"/>
      <c r="K11" s="96"/>
      <c r="L11" s="18" t="str">
        <f>IF(K11=0,"0,00",IF(K11&gt;0,ROUND(E11/K11,2)))</f>
        <v>0,00</v>
      </c>
      <c r="M11" s="138"/>
      <c r="N11" s="25">
        <f>ROUND(L11*ROUND(M11,2),2)</f>
        <v>0</v>
      </c>
    </row>
    <row r="12" spans="5:17" s="34" customFormat="1" ht="15">
      <c r="E12" s="107"/>
      <c r="Q12" s="5"/>
    </row>
    <row r="13" spans="2:17" s="34" customFormat="1" ht="18" customHeight="1">
      <c r="B13" s="207" t="s">
        <v>80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Q13" s="5"/>
    </row>
    <row r="14" spans="2:17" s="34" customFormat="1" ht="15">
      <c r="B14" s="206" t="s">
        <v>68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Q14" s="5"/>
    </row>
    <row r="15" spans="5:17" s="34" customFormat="1" ht="15">
      <c r="E15" s="107"/>
      <c r="Q15" s="5"/>
    </row>
    <row r="16" spans="5:17" s="34" customFormat="1" ht="15">
      <c r="E16" s="107"/>
      <c r="Q16" s="5"/>
    </row>
    <row r="17" spans="5:17" s="34" customFormat="1" ht="15">
      <c r="E17" s="107"/>
      <c r="Q17" s="5"/>
    </row>
    <row r="18" spans="5:17" s="34" customFormat="1" ht="15">
      <c r="E18" s="107"/>
      <c r="Q18" s="5"/>
    </row>
    <row r="19" spans="5:17" s="34" customFormat="1" ht="15">
      <c r="E19" s="107"/>
      <c r="Q19" s="5"/>
    </row>
    <row r="20" spans="5:17" s="34" customFormat="1" ht="15">
      <c r="E20" s="107"/>
      <c r="Q20" s="5"/>
    </row>
    <row r="21" spans="5:17" s="34" customFormat="1" ht="15">
      <c r="E21" s="107"/>
      <c r="Q21" s="5"/>
    </row>
    <row r="22" spans="5:17" s="34" customFormat="1" ht="15">
      <c r="E22" s="107"/>
      <c r="Q22" s="5"/>
    </row>
    <row r="23" spans="5:17" s="34" customFormat="1" ht="15">
      <c r="E23" s="107"/>
      <c r="Q23" s="5"/>
    </row>
    <row r="24" spans="5:17" s="34" customFormat="1" ht="15">
      <c r="E24" s="107"/>
      <c r="Q24" s="5"/>
    </row>
    <row r="25" spans="5:17" s="34" customFormat="1" ht="15">
      <c r="E25" s="107"/>
      <c r="Q25" s="5"/>
    </row>
    <row r="26" spans="5:17" s="34" customFormat="1" ht="15">
      <c r="E26" s="107"/>
      <c r="Q26" s="5"/>
    </row>
    <row r="27" spans="5:17" s="34" customFormat="1" ht="15">
      <c r="E27" s="107"/>
      <c r="Q27" s="5"/>
    </row>
    <row r="28" spans="5:17" s="34" customFormat="1" ht="15">
      <c r="E28" s="107"/>
      <c r="Q28" s="5"/>
    </row>
    <row r="29" spans="5:17" s="34" customFormat="1" ht="15">
      <c r="E29" s="107"/>
      <c r="Q29" s="5"/>
    </row>
    <row r="30" spans="5:17" s="34" customFormat="1" ht="15">
      <c r="E30" s="107"/>
      <c r="Q30" s="5"/>
    </row>
    <row r="31" spans="5:17" s="34" customFormat="1" ht="15">
      <c r="E31" s="107"/>
      <c r="Q31" s="5"/>
    </row>
    <row r="32" spans="5:17" s="34" customFormat="1" ht="15">
      <c r="E32" s="107"/>
      <c r="Q32" s="5"/>
    </row>
    <row r="33" spans="5:17" s="34" customFormat="1" ht="15">
      <c r="E33" s="107"/>
      <c r="Q33" s="5"/>
    </row>
    <row r="34" spans="5:17" s="34" customFormat="1" ht="15">
      <c r="E34" s="107"/>
      <c r="Q34" s="5"/>
    </row>
    <row r="35" spans="5:17" s="34" customFormat="1" ht="15">
      <c r="E35" s="107"/>
      <c r="Q35" s="5"/>
    </row>
    <row r="36" spans="5:17" s="34" customFormat="1" ht="15">
      <c r="E36" s="107"/>
      <c r="Q36" s="5"/>
    </row>
    <row r="37" spans="5:17" s="34" customFormat="1" ht="15">
      <c r="E37" s="107"/>
      <c r="Q37" s="5"/>
    </row>
    <row r="38" spans="5:17" s="34" customFormat="1" ht="15">
      <c r="E38" s="107"/>
      <c r="Q38" s="5"/>
    </row>
    <row r="39" spans="5:17" s="34" customFormat="1" ht="15">
      <c r="E39" s="107"/>
      <c r="Q39" s="5"/>
    </row>
    <row r="40" spans="5:17" s="34" customFormat="1" ht="15">
      <c r="E40" s="107"/>
      <c r="Q40" s="5"/>
    </row>
    <row r="41" spans="5:17" s="34" customFormat="1" ht="15">
      <c r="E41" s="107"/>
      <c r="Q41" s="5"/>
    </row>
    <row r="42" spans="5:17" s="34" customFormat="1" ht="15">
      <c r="E42" s="107"/>
      <c r="Q42" s="5"/>
    </row>
    <row r="43" spans="5:17" s="34" customFormat="1" ht="15">
      <c r="E43" s="107"/>
      <c r="Q43" s="5"/>
    </row>
    <row r="44" spans="5:17" s="34" customFormat="1" ht="15">
      <c r="E44" s="107"/>
      <c r="Q44" s="5"/>
    </row>
    <row r="45" spans="5:17" s="34" customFormat="1" ht="15">
      <c r="E45" s="107"/>
      <c r="Q45" s="5"/>
    </row>
    <row r="46" spans="5:17" s="34" customFormat="1" ht="15">
      <c r="E46" s="107"/>
      <c r="Q46" s="5"/>
    </row>
    <row r="47" spans="5:17" s="34" customFormat="1" ht="15">
      <c r="E47" s="107"/>
      <c r="Q47" s="5"/>
    </row>
    <row r="48" spans="5:17" s="34" customFormat="1" ht="15">
      <c r="E48" s="107"/>
      <c r="Q48" s="5"/>
    </row>
    <row r="49" spans="5:17" s="34" customFormat="1" ht="15">
      <c r="E49" s="107"/>
      <c r="Q49" s="5"/>
    </row>
    <row r="50" spans="5:17" s="34" customFormat="1" ht="15">
      <c r="E50" s="107"/>
      <c r="Q50" s="5"/>
    </row>
    <row r="51" spans="5:17" s="34" customFormat="1" ht="15">
      <c r="E51" s="107"/>
      <c r="Q51" s="5"/>
    </row>
    <row r="52" spans="5:17" s="34" customFormat="1" ht="15">
      <c r="E52" s="107"/>
      <c r="Q52" s="5"/>
    </row>
    <row r="53" spans="5:17" s="34" customFormat="1" ht="15">
      <c r="E53" s="107"/>
      <c r="Q53" s="5"/>
    </row>
    <row r="54" spans="5:17" s="34" customFormat="1" ht="15">
      <c r="E54" s="107"/>
      <c r="Q54" s="5"/>
    </row>
    <row r="55" spans="5:17" s="34" customFormat="1" ht="15">
      <c r="E55" s="107"/>
      <c r="Q55" s="5"/>
    </row>
    <row r="56" spans="5:17" s="34" customFormat="1" ht="15">
      <c r="E56" s="107"/>
      <c r="Q56" s="5"/>
    </row>
    <row r="57" spans="5:17" s="34" customFormat="1" ht="15">
      <c r="E57" s="107"/>
      <c r="Q57" s="5"/>
    </row>
    <row r="58" spans="5:17" s="34" customFormat="1" ht="15">
      <c r="E58" s="107"/>
      <c r="Q58" s="5"/>
    </row>
    <row r="59" spans="5:17" s="34" customFormat="1" ht="15">
      <c r="E59" s="107"/>
      <c r="Q59" s="5"/>
    </row>
    <row r="60" spans="5:17" s="34" customFormat="1" ht="15">
      <c r="E60" s="107"/>
      <c r="Q60" s="5"/>
    </row>
    <row r="61" spans="5:17" s="34" customFormat="1" ht="15">
      <c r="E61" s="107"/>
      <c r="Q61" s="5"/>
    </row>
    <row r="62" spans="5:17" s="34" customFormat="1" ht="15">
      <c r="E62" s="107"/>
      <c r="Q62" s="5"/>
    </row>
    <row r="63" spans="5:17" s="34" customFormat="1" ht="15">
      <c r="E63" s="107"/>
      <c r="Q63" s="5"/>
    </row>
    <row r="64" spans="5:17" s="34" customFormat="1" ht="15">
      <c r="E64" s="107"/>
      <c r="Q64" s="5"/>
    </row>
    <row r="65" spans="5:17" s="34" customFormat="1" ht="15">
      <c r="E65" s="107"/>
      <c r="Q65" s="5"/>
    </row>
    <row r="66" spans="5:17" s="34" customFormat="1" ht="15">
      <c r="E66" s="107"/>
      <c r="Q66" s="5"/>
    </row>
    <row r="67" spans="5:17" s="34" customFormat="1" ht="15">
      <c r="E67" s="107"/>
      <c r="Q67" s="5"/>
    </row>
    <row r="68" spans="5:17" s="34" customFormat="1" ht="15">
      <c r="E68" s="107"/>
      <c r="Q68" s="5"/>
    </row>
    <row r="69" spans="5:17" s="34" customFormat="1" ht="15">
      <c r="E69" s="107"/>
      <c r="Q69" s="5"/>
    </row>
    <row r="70" spans="5:17" s="34" customFormat="1" ht="15">
      <c r="E70" s="107"/>
      <c r="Q70" s="5"/>
    </row>
    <row r="71" spans="5:17" s="34" customFormat="1" ht="15">
      <c r="E71" s="107"/>
      <c r="Q71" s="5"/>
    </row>
    <row r="72" spans="5:17" s="34" customFormat="1" ht="15">
      <c r="E72" s="107"/>
      <c r="Q72" s="5"/>
    </row>
    <row r="73" spans="5:17" s="34" customFormat="1" ht="15">
      <c r="E73" s="107"/>
      <c r="Q73" s="5"/>
    </row>
    <row r="74" spans="5:17" s="34" customFormat="1" ht="15">
      <c r="E74" s="107"/>
      <c r="Q74" s="5"/>
    </row>
    <row r="75" spans="5:17" s="34" customFormat="1" ht="15">
      <c r="E75" s="107"/>
      <c r="Q75" s="5"/>
    </row>
    <row r="76" spans="5:17" s="34" customFormat="1" ht="15">
      <c r="E76" s="107"/>
      <c r="Q76" s="5"/>
    </row>
    <row r="77" spans="5:17" s="34" customFormat="1" ht="15">
      <c r="E77" s="107"/>
      <c r="Q77" s="5"/>
    </row>
    <row r="78" spans="5:17" s="34" customFormat="1" ht="15">
      <c r="E78" s="107"/>
      <c r="Q78" s="5"/>
    </row>
    <row r="79" spans="5:17" s="34" customFormat="1" ht="15">
      <c r="E79" s="107"/>
      <c r="Q79" s="5"/>
    </row>
    <row r="80" spans="5:17" s="34" customFormat="1" ht="15">
      <c r="E80" s="107"/>
      <c r="Q80" s="5"/>
    </row>
    <row r="81" spans="5:17" s="34" customFormat="1" ht="15">
      <c r="E81" s="107"/>
      <c r="Q81" s="5"/>
    </row>
    <row r="82" spans="5:17" s="34" customFormat="1" ht="15">
      <c r="E82" s="107"/>
      <c r="Q82" s="5"/>
    </row>
    <row r="83" spans="5:17" s="34" customFormat="1" ht="15">
      <c r="E83" s="107"/>
      <c r="Q83" s="5"/>
    </row>
    <row r="84" spans="5:17" s="34" customFormat="1" ht="15">
      <c r="E84" s="107"/>
      <c r="Q84" s="5"/>
    </row>
    <row r="85" spans="5:17" s="34" customFormat="1" ht="15">
      <c r="E85" s="107"/>
      <c r="Q85" s="5"/>
    </row>
    <row r="86" spans="5:17" s="34" customFormat="1" ht="15">
      <c r="E86" s="107"/>
      <c r="Q86" s="5"/>
    </row>
    <row r="87" spans="5:17" s="34" customFormat="1" ht="15">
      <c r="E87" s="107"/>
      <c r="Q87" s="5"/>
    </row>
    <row r="88" spans="5:17" s="34" customFormat="1" ht="15">
      <c r="E88" s="107"/>
      <c r="Q88" s="5"/>
    </row>
    <row r="89" spans="5:17" s="34" customFormat="1" ht="15">
      <c r="E89" s="107"/>
      <c r="Q89" s="5"/>
    </row>
    <row r="90" spans="5:17" s="34" customFormat="1" ht="15">
      <c r="E90" s="107"/>
      <c r="Q90" s="5"/>
    </row>
    <row r="91" spans="5:17" s="34" customFormat="1" ht="15">
      <c r="E91" s="107"/>
      <c r="Q91" s="5"/>
    </row>
    <row r="92" spans="5:17" s="34" customFormat="1" ht="15">
      <c r="E92" s="107"/>
      <c r="Q92" s="5"/>
    </row>
    <row r="93" spans="5:17" s="34" customFormat="1" ht="15">
      <c r="E93" s="107"/>
      <c r="Q93" s="5"/>
    </row>
    <row r="94" spans="5:17" s="34" customFormat="1" ht="15">
      <c r="E94" s="107"/>
      <c r="Q94" s="5"/>
    </row>
    <row r="95" spans="5:17" s="34" customFormat="1" ht="15">
      <c r="E95" s="107"/>
      <c r="Q95" s="5"/>
    </row>
    <row r="96" spans="5:17" s="34" customFormat="1" ht="15">
      <c r="E96" s="107"/>
      <c r="Q96" s="5"/>
    </row>
    <row r="97" spans="5:17" s="34" customFormat="1" ht="15">
      <c r="E97" s="107"/>
      <c r="Q97" s="5"/>
    </row>
    <row r="98" spans="5:17" s="34" customFormat="1" ht="15">
      <c r="E98" s="107"/>
      <c r="Q98" s="5"/>
    </row>
    <row r="99" spans="5:17" s="34" customFormat="1" ht="15">
      <c r="E99" s="107"/>
      <c r="Q99" s="5"/>
    </row>
    <row r="100" spans="5:17" s="34" customFormat="1" ht="15">
      <c r="E100" s="107"/>
      <c r="Q100" s="5"/>
    </row>
    <row r="101" spans="5:17" s="34" customFormat="1" ht="15">
      <c r="E101" s="107"/>
      <c r="Q101" s="5"/>
    </row>
    <row r="102" spans="5:17" s="34" customFormat="1" ht="15">
      <c r="E102" s="107"/>
      <c r="Q102" s="5"/>
    </row>
    <row r="103" spans="5:17" s="34" customFormat="1" ht="15">
      <c r="E103" s="107"/>
      <c r="Q103" s="5"/>
    </row>
    <row r="104" spans="5:17" s="34" customFormat="1" ht="15">
      <c r="E104" s="107"/>
      <c r="Q104" s="5"/>
    </row>
    <row r="105" spans="5:17" s="34" customFormat="1" ht="15">
      <c r="E105" s="107"/>
      <c r="Q105" s="5"/>
    </row>
    <row r="106" spans="5:17" s="34" customFormat="1" ht="15">
      <c r="E106" s="107"/>
      <c r="Q106" s="5"/>
    </row>
    <row r="107" spans="5:17" s="34" customFormat="1" ht="15">
      <c r="E107" s="107"/>
      <c r="Q107" s="5"/>
    </row>
    <row r="108" spans="5:17" s="34" customFormat="1" ht="15">
      <c r="E108" s="107"/>
      <c r="Q108" s="5"/>
    </row>
    <row r="109" spans="5:17" s="34" customFormat="1" ht="15">
      <c r="E109" s="107"/>
      <c r="Q109" s="5"/>
    </row>
    <row r="110" spans="5:17" s="34" customFormat="1" ht="15">
      <c r="E110" s="107"/>
      <c r="Q110" s="5"/>
    </row>
    <row r="111" spans="5:17" s="34" customFormat="1" ht="15">
      <c r="E111" s="107"/>
      <c r="Q111" s="5"/>
    </row>
    <row r="112" spans="5:17" s="34" customFormat="1" ht="15">
      <c r="E112" s="107"/>
      <c r="Q112" s="5"/>
    </row>
    <row r="113" spans="5:17" s="34" customFormat="1" ht="15">
      <c r="E113" s="107"/>
      <c r="Q113" s="5"/>
    </row>
    <row r="114" spans="5:17" s="34" customFormat="1" ht="15">
      <c r="E114" s="107"/>
      <c r="Q114" s="5"/>
    </row>
    <row r="115" spans="5:17" s="34" customFormat="1" ht="15">
      <c r="E115" s="107"/>
      <c r="Q115" s="5"/>
    </row>
    <row r="116" spans="5:17" s="34" customFormat="1" ht="15">
      <c r="E116" s="107"/>
      <c r="Q116" s="5"/>
    </row>
    <row r="117" spans="5:17" s="34" customFormat="1" ht="15">
      <c r="E117" s="107"/>
      <c r="Q117" s="5"/>
    </row>
    <row r="118" spans="5:17" s="34" customFormat="1" ht="15">
      <c r="E118" s="107"/>
      <c r="Q118" s="5"/>
    </row>
    <row r="119" spans="5:17" s="34" customFormat="1" ht="15">
      <c r="E119" s="107"/>
      <c r="Q119" s="5"/>
    </row>
    <row r="120" spans="5:17" s="34" customFormat="1" ht="15">
      <c r="E120" s="107"/>
      <c r="Q120" s="5"/>
    </row>
    <row r="121" spans="5:17" s="34" customFormat="1" ht="15">
      <c r="E121" s="107"/>
      <c r="Q121" s="5"/>
    </row>
    <row r="122" spans="5:17" s="34" customFormat="1" ht="15">
      <c r="E122" s="107"/>
      <c r="Q122" s="5"/>
    </row>
    <row r="123" spans="5:17" s="34" customFormat="1" ht="15">
      <c r="E123" s="107"/>
      <c r="Q123" s="5"/>
    </row>
    <row r="124" spans="5:17" s="34" customFormat="1" ht="15">
      <c r="E124" s="107"/>
      <c r="Q124" s="5"/>
    </row>
    <row r="125" spans="5:17" s="34" customFormat="1" ht="15">
      <c r="E125" s="107"/>
      <c r="Q125" s="5"/>
    </row>
    <row r="126" spans="5:17" s="34" customFormat="1" ht="15">
      <c r="E126" s="107"/>
      <c r="Q126" s="5"/>
    </row>
    <row r="127" spans="5:17" s="34" customFormat="1" ht="15">
      <c r="E127" s="107"/>
      <c r="Q127" s="5"/>
    </row>
    <row r="128" spans="5:17" s="34" customFormat="1" ht="15">
      <c r="E128" s="107"/>
      <c r="Q128" s="5"/>
    </row>
    <row r="129" spans="5:17" s="34" customFormat="1" ht="15">
      <c r="E129" s="107"/>
      <c r="Q129" s="5"/>
    </row>
    <row r="130" spans="5:17" s="34" customFormat="1" ht="15">
      <c r="E130" s="107"/>
      <c r="Q130" s="5"/>
    </row>
    <row r="131" spans="5:17" s="34" customFormat="1" ht="15">
      <c r="E131" s="107"/>
      <c r="Q131" s="5"/>
    </row>
    <row r="132" spans="5:17" s="34" customFormat="1" ht="15">
      <c r="E132" s="107"/>
      <c r="Q132" s="5"/>
    </row>
    <row r="133" spans="5:17" s="34" customFormat="1" ht="15">
      <c r="E133" s="107"/>
      <c r="Q133" s="5"/>
    </row>
    <row r="134" spans="5:17" s="34" customFormat="1" ht="15">
      <c r="E134" s="107"/>
      <c r="Q134" s="5"/>
    </row>
    <row r="135" spans="5:17" s="34" customFormat="1" ht="15">
      <c r="E135" s="107"/>
      <c r="Q135" s="5"/>
    </row>
    <row r="136" spans="5:17" s="34" customFormat="1" ht="15">
      <c r="E136" s="107"/>
      <c r="Q136" s="5"/>
    </row>
    <row r="137" spans="5:17" s="34" customFormat="1" ht="15">
      <c r="E137" s="107"/>
      <c r="Q137" s="5"/>
    </row>
    <row r="138" spans="5:17" s="34" customFormat="1" ht="15">
      <c r="E138" s="107"/>
      <c r="Q138" s="5"/>
    </row>
    <row r="139" spans="5:17" s="34" customFormat="1" ht="15">
      <c r="E139" s="107"/>
      <c r="Q139" s="5"/>
    </row>
    <row r="140" spans="5:17" s="34" customFormat="1" ht="15">
      <c r="E140" s="107"/>
      <c r="Q140" s="5"/>
    </row>
    <row r="141" spans="5:17" s="34" customFormat="1" ht="15">
      <c r="E141" s="107"/>
      <c r="Q141" s="5"/>
    </row>
    <row r="142" spans="5:17" s="34" customFormat="1" ht="15">
      <c r="E142" s="107"/>
      <c r="Q142" s="5"/>
    </row>
    <row r="143" spans="5:17" s="34" customFormat="1" ht="15">
      <c r="E143" s="107"/>
      <c r="Q143" s="5"/>
    </row>
    <row r="144" spans="5:17" s="34" customFormat="1" ht="15">
      <c r="E144" s="107"/>
      <c r="Q144" s="5"/>
    </row>
    <row r="145" spans="5:17" s="34" customFormat="1" ht="15">
      <c r="E145" s="107"/>
      <c r="Q145" s="5"/>
    </row>
    <row r="146" spans="5:17" s="34" customFormat="1" ht="15">
      <c r="E146" s="107"/>
      <c r="Q146" s="5"/>
    </row>
    <row r="147" spans="5:17" s="34" customFormat="1" ht="15">
      <c r="E147" s="107"/>
      <c r="Q147" s="5"/>
    </row>
    <row r="148" spans="5:17" s="34" customFormat="1" ht="15">
      <c r="E148" s="107"/>
      <c r="Q148" s="5"/>
    </row>
    <row r="149" spans="5:17" s="34" customFormat="1" ht="15">
      <c r="E149" s="107"/>
      <c r="Q149" s="5"/>
    </row>
    <row r="150" spans="5:17" s="34" customFormat="1" ht="15">
      <c r="E150" s="107"/>
      <c r="Q150" s="5"/>
    </row>
    <row r="151" spans="5:17" s="34" customFormat="1" ht="15">
      <c r="E151" s="107"/>
      <c r="Q151" s="5"/>
    </row>
    <row r="152" spans="5:17" s="34" customFormat="1" ht="15">
      <c r="E152" s="107"/>
      <c r="Q152" s="5"/>
    </row>
    <row r="153" spans="5:17" s="34" customFormat="1" ht="15">
      <c r="E153" s="107"/>
      <c r="Q153" s="5"/>
    </row>
    <row r="154" spans="5:17" s="34" customFormat="1" ht="15">
      <c r="E154" s="107"/>
      <c r="Q154" s="5"/>
    </row>
    <row r="155" spans="5:17" s="34" customFormat="1" ht="15">
      <c r="E155" s="107"/>
      <c r="Q155" s="5"/>
    </row>
    <row r="156" spans="5:17" s="34" customFormat="1" ht="15">
      <c r="E156" s="107"/>
      <c r="Q156" s="5"/>
    </row>
    <row r="157" spans="5:17" s="34" customFormat="1" ht="15">
      <c r="E157" s="107"/>
      <c r="Q157" s="5"/>
    </row>
    <row r="158" spans="5:17" s="34" customFormat="1" ht="15">
      <c r="E158" s="107"/>
      <c r="Q158" s="5"/>
    </row>
    <row r="159" spans="5:17" s="34" customFormat="1" ht="15">
      <c r="E159" s="107"/>
      <c r="Q159" s="5"/>
    </row>
    <row r="160" spans="5:17" s="34" customFormat="1" ht="15">
      <c r="E160" s="107"/>
      <c r="Q160" s="5"/>
    </row>
    <row r="161" spans="5:17" s="34" customFormat="1" ht="15">
      <c r="E161" s="107"/>
      <c r="Q161" s="5"/>
    </row>
    <row r="162" spans="5:17" s="34" customFormat="1" ht="15">
      <c r="E162" s="107"/>
      <c r="Q162" s="5"/>
    </row>
    <row r="163" spans="5:17" s="34" customFormat="1" ht="15">
      <c r="E163" s="107"/>
      <c r="Q163" s="5"/>
    </row>
    <row r="164" spans="5:17" s="34" customFormat="1" ht="15">
      <c r="E164" s="107"/>
      <c r="Q164" s="5"/>
    </row>
    <row r="165" spans="5:17" s="34" customFormat="1" ht="15">
      <c r="E165" s="107"/>
      <c r="Q165" s="5"/>
    </row>
    <row r="166" spans="5:17" s="34" customFormat="1" ht="15">
      <c r="E166" s="107"/>
      <c r="Q166" s="5"/>
    </row>
    <row r="167" spans="5:17" s="34" customFormat="1" ht="15">
      <c r="E167" s="107"/>
      <c r="Q167" s="5"/>
    </row>
    <row r="168" spans="5:17" s="34" customFormat="1" ht="15">
      <c r="E168" s="107"/>
      <c r="Q168" s="5"/>
    </row>
    <row r="169" spans="5:17" s="34" customFormat="1" ht="15">
      <c r="E169" s="107"/>
      <c r="Q169" s="5"/>
    </row>
    <row r="170" spans="5:17" s="34" customFormat="1" ht="15">
      <c r="E170" s="107"/>
      <c r="Q170" s="5"/>
    </row>
    <row r="171" spans="5:17" s="34" customFormat="1" ht="15">
      <c r="E171" s="107"/>
      <c r="Q171" s="5"/>
    </row>
    <row r="172" spans="5:17" s="34" customFormat="1" ht="15">
      <c r="E172" s="107"/>
      <c r="Q172" s="5"/>
    </row>
    <row r="173" spans="5:17" s="34" customFormat="1" ht="15">
      <c r="E173" s="107"/>
      <c r="Q173" s="5"/>
    </row>
    <row r="174" spans="5:17" s="34" customFormat="1" ht="15">
      <c r="E174" s="107"/>
      <c r="Q174" s="5"/>
    </row>
    <row r="175" spans="5:17" s="34" customFormat="1" ht="15">
      <c r="E175" s="107"/>
      <c r="Q175" s="5"/>
    </row>
    <row r="176" spans="5:17" s="34" customFormat="1" ht="15">
      <c r="E176" s="107"/>
      <c r="Q176" s="5"/>
    </row>
    <row r="177" spans="5:17" s="34" customFormat="1" ht="15">
      <c r="E177" s="107"/>
      <c r="Q177" s="5"/>
    </row>
    <row r="178" spans="5:17" s="34" customFormat="1" ht="15">
      <c r="E178" s="107"/>
      <c r="Q178" s="5"/>
    </row>
    <row r="179" spans="5:17" s="34" customFormat="1" ht="15">
      <c r="E179" s="107"/>
      <c r="Q179" s="5"/>
    </row>
    <row r="180" spans="5:17" s="34" customFormat="1" ht="15">
      <c r="E180" s="107"/>
      <c r="Q180" s="5"/>
    </row>
    <row r="181" spans="5:17" s="34" customFormat="1" ht="15">
      <c r="E181" s="107"/>
      <c r="Q181" s="5"/>
    </row>
    <row r="182" spans="5:17" s="34" customFormat="1" ht="15">
      <c r="E182" s="107"/>
      <c r="Q182" s="5"/>
    </row>
    <row r="183" spans="5:17" s="34" customFormat="1" ht="15">
      <c r="E183" s="107"/>
      <c r="Q183" s="5"/>
    </row>
    <row r="184" spans="5:17" s="34" customFormat="1" ht="15">
      <c r="E184" s="107"/>
      <c r="Q184" s="5"/>
    </row>
    <row r="185" spans="5:17" s="34" customFormat="1" ht="15">
      <c r="E185" s="107"/>
      <c r="Q185" s="5"/>
    </row>
    <row r="186" spans="5:17" s="34" customFormat="1" ht="15">
      <c r="E186" s="107"/>
      <c r="Q186" s="5"/>
    </row>
    <row r="187" spans="5:17" s="34" customFormat="1" ht="15">
      <c r="E187" s="107"/>
      <c r="Q187" s="5"/>
    </row>
    <row r="188" spans="5:17" s="34" customFormat="1" ht="15">
      <c r="E188" s="107"/>
      <c r="Q188" s="5"/>
    </row>
    <row r="189" spans="5:17" s="34" customFormat="1" ht="15">
      <c r="E189" s="107"/>
      <c r="Q189" s="5"/>
    </row>
    <row r="190" spans="5:17" s="34" customFormat="1" ht="15">
      <c r="E190" s="107"/>
      <c r="Q190" s="5"/>
    </row>
    <row r="191" spans="5:17" s="34" customFormat="1" ht="15">
      <c r="E191" s="107"/>
      <c r="Q191" s="5"/>
    </row>
    <row r="192" spans="5:17" s="34" customFormat="1" ht="15">
      <c r="E192" s="107"/>
      <c r="Q192" s="5"/>
    </row>
    <row r="193" spans="5:17" s="34" customFormat="1" ht="15">
      <c r="E193" s="107"/>
      <c r="Q193" s="5"/>
    </row>
    <row r="194" spans="5:17" s="34" customFormat="1" ht="15">
      <c r="E194" s="107"/>
      <c r="Q194" s="5"/>
    </row>
    <row r="195" spans="5:17" s="34" customFormat="1" ht="15">
      <c r="E195" s="107"/>
      <c r="Q195" s="5"/>
    </row>
    <row r="196" spans="5:17" s="34" customFormat="1" ht="15">
      <c r="E196" s="107"/>
      <c r="Q196" s="5"/>
    </row>
    <row r="197" spans="5:17" s="34" customFormat="1" ht="15">
      <c r="E197" s="107"/>
      <c r="Q197" s="5"/>
    </row>
    <row r="198" spans="5:17" s="34" customFormat="1" ht="15">
      <c r="E198" s="107"/>
      <c r="Q198" s="5"/>
    </row>
    <row r="199" spans="5:17" s="34" customFormat="1" ht="15">
      <c r="E199" s="107"/>
      <c r="Q199" s="5"/>
    </row>
    <row r="200" spans="5:17" s="34" customFormat="1" ht="15">
      <c r="E200" s="107"/>
      <c r="Q200" s="5"/>
    </row>
    <row r="201" spans="5:17" s="34" customFormat="1" ht="15">
      <c r="E201" s="107"/>
      <c r="Q201" s="5"/>
    </row>
    <row r="202" spans="5:17" s="34" customFormat="1" ht="15">
      <c r="E202" s="107"/>
      <c r="Q202" s="5"/>
    </row>
    <row r="203" spans="5:17" s="34" customFormat="1" ht="15">
      <c r="E203" s="107"/>
      <c r="Q203" s="5"/>
    </row>
    <row r="204" spans="5:17" s="34" customFormat="1" ht="15">
      <c r="E204" s="107"/>
      <c r="Q204" s="5"/>
    </row>
    <row r="205" spans="5:17" s="34" customFormat="1" ht="15">
      <c r="E205" s="107"/>
      <c r="Q205" s="5"/>
    </row>
    <row r="206" spans="5:17" s="34" customFormat="1" ht="15">
      <c r="E206" s="107"/>
      <c r="Q206" s="5"/>
    </row>
    <row r="207" spans="5:17" s="34" customFormat="1" ht="15">
      <c r="E207" s="107"/>
      <c r="Q207" s="5"/>
    </row>
    <row r="208" spans="5:17" s="34" customFormat="1" ht="15">
      <c r="E208" s="107"/>
      <c r="Q208" s="5"/>
    </row>
    <row r="209" spans="5:17" s="34" customFormat="1" ht="15">
      <c r="E209" s="107"/>
      <c r="Q209" s="5"/>
    </row>
    <row r="210" spans="5:17" s="34" customFormat="1" ht="15">
      <c r="E210" s="107"/>
      <c r="Q210" s="5"/>
    </row>
    <row r="211" spans="5:17" s="34" customFormat="1" ht="15">
      <c r="E211" s="107"/>
      <c r="Q211" s="5"/>
    </row>
    <row r="212" spans="5:17" s="34" customFormat="1" ht="15">
      <c r="E212" s="107"/>
      <c r="Q212" s="5"/>
    </row>
    <row r="213" spans="5:17" s="34" customFormat="1" ht="15">
      <c r="E213" s="107"/>
      <c r="Q213" s="5"/>
    </row>
    <row r="214" spans="5:17" s="34" customFormat="1" ht="15">
      <c r="E214" s="107"/>
      <c r="Q214" s="5"/>
    </row>
    <row r="215" spans="5:17" s="34" customFormat="1" ht="15">
      <c r="E215" s="107"/>
      <c r="Q215" s="5"/>
    </row>
    <row r="216" spans="5:17" s="34" customFormat="1" ht="15">
      <c r="E216" s="107"/>
      <c r="Q216" s="5"/>
    </row>
    <row r="217" spans="5:17" s="34" customFormat="1" ht="15">
      <c r="E217" s="107"/>
      <c r="Q217" s="5"/>
    </row>
    <row r="218" spans="5:17" s="34" customFormat="1" ht="15">
      <c r="E218" s="107"/>
      <c r="Q218" s="5"/>
    </row>
    <row r="219" spans="5:17" s="34" customFormat="1" ht="15">
      <c r="E219" s="107"/>
      <c r="Q219" s="5"/>
    </row>
    <row r="220" spans="5:17" s="34" customFormat="1" ht="15">
      <c r="E220" s="107"/>
      <c r="Q220" s="5"/>
    </row>
    <row r="221" spans="5:17" s="34" customFormat="1" ht="15">
      <c r="E221" s="107"/>
      <c r="Q221" s="5"/>
    </row>
    <row r="222" spans="5:17" s="34" customFormat="1" ht="15">
      <c r="E222" s="107"/>
      <c r="Q222" s="5"/>
    </row>
    <row r="223" spans="5:17" s="34" customFormat="1" ht="15">
      <c r="E223" s="107"/>
      <c r="Q223" s="5"/>
    </row>
    <row r="224" spans="5:17" s="34" customFormat="1" ht="15">
      <c r="E224" s="107"/>
      <c r="Q224" s="5"/>
    </row>
    <row r="225" spans="5:17" s="34" customFormat="1" ht="15">
      <c r="E225" s="107"/>
      <c r="Q225" s="5"/>
    </row>
    <row r="226" spans="5:17" s="34" customFormat="1" ht="15">
      <c r="E226" s="107"/>
      <c r="Q226" s="5"/>
    </row>
    <row r="227" spans="5:17" s="34" customFormat="1" ht="15">
      <c r="E227" s="107"/>
      <c r="Q227" s="5"/>
    </row>
    <row r="228" spans="5:17" s="34" customFormat="1" ht="15">
      <c r="E228" s="107"/>
      <c r="Q228" s="5"/>
    </row>
    <row r="229" spans="5:17" s="34" customFormat="1" ht="15">
      <c r="E229" s="107"/>
      <c r="Q229" s="5"/>
    </row>
    <row r="230" spans="5:17" s="34" customFormat="1" ht="15">
      <c r="E230" s="107"/>
      <c r="Q230" s="5"/>
    </row>
    <row r="231" spans="5:17" s="34" customFormat="1" ht="15">
      <c r="E231" s="107"/>
      <c r="Q231" s="5"/>
    </row>
    <row r="232" spans="5:17" s="34" customFormat="1" ht="15">
      <c r="E232" s="107"/>
      <c r="Q232" s="5"/>
    </row>
    <row r="233" spans="5:17" s="34" customFormat="1" ht="15">
      <c r="E233" s="107"/>
      <c r="Q233" s="5"/>
    </row>
    <row r="234" spans="5:17" s="34" customFormat="1" ht="15">
      <c r="E234" s="107"/>
      <c r="Q234" s="5"/>
    </row>
    <row r="235" spans="5:17" s="34" customFormat="1" ht="15">
      <c r="E235" s="107"/>
      <c r="Q235" s="5"/>
    </row>
    <row r="236" spans="5:17" s="34" customFormat="1" ht="15">
      <c r="E236" s="107"/>
      <c r="Q236" s="5"/>
    </row>
    <row r="237" spans="5:17" s="34" customFormat="1" ht="15">
      <c r="E237" s="107"/>
      <c r="Q237" s="5"/>
    </row>
    <row r="238" spans="5:17" s="34" customFormat="1" ht="15">
      <c r="E238" s="107"/>
      <c r="Q238" s="5"/>
    </row>
    <row r="239" spans="5:17" s="34" customFormat="1" ht="15">
      <c r="E239" s="107"/>
      <c r="Q239" s="5"/>
    </row>
    <row r="240" spans="5:17" s="34" customFormat="1" ht="15">
      <c r="E240" s="107"/>
      <c r="Q240" s="5"/>
    </row>
    <row r="241" spans="5:17" s="34" customFormat="1" ht="15">
      <c r="E241" s="107"/>
      <c r="Q241" s="5"/>
    </row>
    <row r="242" spans="5:17" s="34" customFormat="1" ht="15">
      <c r="E242" s="107"/>
      <c r="Q242" s="5"/>
    </row>
    <row r="243" spans="5:17" s="34" customFormat="1" ht="15">
      <c r="E243" s="107"/>
      <c r="Q243" s="5"/>
    </row>
    <row r="244" spans="5:17" s="34" customFormat="1" ht="15">
      <c r="E244" s="107"/>
      <c r="Q244" s="5"/>
    </row>
    <row r="245" spans="5:17" s="34" customFormat="1" ht="15">
      <c r="E245" s="107"/>
      <c r="Q245" s="5"/>
    </row>
    <row r="246" spans="5:17" s="34" customFormat="1" ht="15">
      <c r="E246" s="107"/>
      <c r="Q246" s="5"/>
    </row>
    <row r="247" spans="5:17" s="34" customFormat="1" ht="15">
      <c r="E247" s="107"/>
      <c r="Q247" s="5"/>
    </row>
    <row r="248" spans="5:17" s="34" customFormat="1" ht="15">
      <c r="E248" s="107"/>
      <c r="Q248" s="5"/>
    </row>
    <row r="249" spans="5:17" s="34" customFormat="1" ht="15">
      <c r="E249" s="107"/>
      <c r="Q249" s="5"/>
    </row>
    <row r="250" spans="5:17" s="34" customFormat="1" ht="15">
      <c r="E250" s="107"/>
      <c r="Q250" s="5"/>
    </row>
    <row r="251" spans="5:17" s="34" customFormat="1" ht="15">
      <c r="E251" s="107"/>
      <c r="Q251" s="5"/>
    </row>
    <row r="252" spans="5:17" s="34" customFormat="1" ht="15">
      <c r="E252" s="107"/>
      <c r="Q252" s="5"/>
    </row>
    <row r="253" spans="5:17" s="34" customFormat="1" ht="15">
      <c r="E253" s="107"/>
      <c r="Q253" s="5"/>
    </row>
    <row r="254" spans="5:17" s="34" customFormat="1" ht="15">
      <c r="E254" s="107"/>
      <c r="Q254" s="5"/>
    </row>
    <row r="255" spans="5:17" s="34" customFormat="1" ht="15">
      <c r="E255" s="107"/>
      <c r="Q255" s="5"/>
    </row>
    <row r="256" spans="5:17" s="34" customFormat="1" ht="15">
      <c r="E256" s="107"/>
      <c r="Q256" s="5"/>
    </row>
    <row r="257" spans="5:17" s="34" customFormat="1" ht="15">
      <c r="E257" s="107"/>
      <c r="Q257" s="5"/>
    </row>
    <row r="258" spans="5:17" s="34" customFormat="1" ht="15">
      <c r="E258" s="107"/>
      <c r="Q258" s="5"/>
    </row>
    <row r="259" spans="5:17" s="34" customFormat="1" ht="15">
      <c r="E259" s="107"/>
      <c r="Q259" s="5"/>
    </row>
    <row r="260" spans="5:17" s="34" customFormat="1" ht="15">
      <c r="E260" s="107"/>
      <c r="Q260" s="5"/>
    </row>
    <row r="261" spans="5:17" s="34" customFormat="1" ht="15">
      <c r="E261" s="107"/>
      <c r="Q261" s="5"/>
    </row>
    <row r="262" spans="5:17" s="34" customFormat="1" ht="15">
      <c r="E262" s="107"/>
      <c r="Q262" s="5"/>
    </row>
    <row r="263" spans="5:17" s="34" customFormat="1" ht="15">
      <c r="E263" s="107"/>
      <c r="Q263" s="5"/>
    </row>
    <row r="264" spans="5:17" s="34" customFormat="1" ht="15">
      <c r="E264" s="107"/>
      <c r="Q264" s="5"/>
    </row>
    <row r="265" spans="5:17" s="34" customFormat="1" ht="15">
      <c r="E265" s="107"/>
      <c r="Q265" s="5"/>
    </row>
    <row r="266" spans="5:17" s="34" customFormat="1" ht="15">
      <c r="E266" s="107"/>
      <c r="Q266" s="5"/>
    </row>
    <row r="267" spans="5:17" s="34" customFormat="1" ht="15">
      <c r="E267" s="107"/>
      <c r="Q267" s="5"/>
    </row>
    <row r="268" spans="5:17" s="34" customFormat="1" ht="15">
      <c r="E268" s="107"/>
      <c r="Q268" s="5"/>
    </row>
    <row r="269" spans="5:17" s="34" customFormat="1" ht="15">
      <c r="E269" s="107"/>
      <c r="Q269" s="5"/>
    </row>
    <row r="270" spans="5:17" s="34" customFormat="1" ht="15">
      <c r="E270" s="107"/>
      <c r="Q270" s="5"/>
    </row>
    <row r="271" spans="5:17" s="34" customFormat="1" ht="15">
      <c r="E271" s="107"/>
      <c r="Q271" s="5"/>
    </row>
    <row r="272" spans="5:17" s="34" customFormat="1" ht="15">
      <c r="E272" s="107"/>
      <c r="Q272" s="5"/>
    </row>
    <row r="273" spans="5:17" s="34" customFormat="1" ht="15">
      <c r="E273" s="107"/>
      <c r="Q273" s="5"/>
    </row>
    <row r="274" spans="5:17" s="34" customFormat="1" ht="15">
      <c r="E274" s="107"/>
      <c r="Q274" s="5"/>
    </row>
    <row r="275" spans="5:17" s="34" customFormat="1" ht="15">
      <c r="E275" s="107"/>
      <c r="Q275" s="5"/>
    </row>
    <row r="276" spans="5:17" s="34" customFormat="1" ht="15">
      <c r="E276" s="107"/>
      <c r="Q276" s="5"/>
    </row>
    <row r="277" spans="5:17" s="34" customFormat="1" ht="15">
      <c r="E277" s="107"/>
      <c r="Q277" s="5"/>
    </row>
    <row r="278" spans="5:17" s="34" customFormat="1" ht="15">
      <c r="E278" s="107"/>
      <c r="Q278" s="5"/>
    </row>
    <row r="279" spans="5:17" s="34" customFormat="1" ht="15">
      <c r="E279" s="107"/>
      <c r="Q279" s="5"/>
    </row>
    <row r="280" spans="5:17" s="34" customFormat="1" ht="15">
      <c r="E280" s="107"/>
      <c r="Q280" s="5"/>
    </row>
    <row r="281" spans="5:17" s="34" customFormat="1" ht="15">
      <c r="E281" s="107"/>
      <c r="Q281" s="5"/>
    </row>
    <row r="282" spans="5:17" s="34" customFormat="1" ht="15">
      <c r="E282" s="107"/>
      <c r="Q282" s="5"/>
    </row>
    <row r="283" spans="5:17" s="34" customFormat="1" ht="15">
      <c r="E283" s="107"/>
      <c r="Q283" s="5"/>
    </row>
    <row r="284" spans="5:17" s="34" customFormat="1" ht="15">
      <c r="E284" s="107"/>
      <c r="Q284" s="5"/>
    </row>
    <row r="285" spans="5:17" s="34" customFormat="1" ht="15">
      <c r="E285" s="107"/>
      <c r="Q285" s="5"/>
    </row>
    <row r="286" spans="5:17" s="34" customFormat="1" ht="15">
      <c r="E286" s="107"/>
      <c r="Q286" s="5"/>
    </row>
    <row r="287" spans="5:17" s="34" customFormat="1" ht="15">
      <c r="E287" s="107"/>
      <c r="Q287" s="5"/>
    </row>
    <row r="288" spans="5:17" s="34" customFormat="1" ht="15">
      <c r="E288" s="107"/>
      <c r="Q288" s="5"/>
    </row>
    <row r="289" spans="5:17" s="34" customFormat="1" ht="15">
      <c r="E289" s="107"/>
      <c r="Q289" s="5"/>
    </row>
    <row r="290" spans="5:17" s="34" customFormat="1" ht="15">
      <c r="E290" s="107"/>
      <c r="Q290" s="5"/>
    </row>
    <row r="291" spans="5:17" s="34" customFormat="1" ht="15">
      <c r="E291" s="107"/>
      <c r="Q291" s="5"/>
    </row>
    <row r="292" spans="5:17" s="34" customFormat="1" ht="15">
      <c r="E292" s="107"/>
      <c r="Q292" s="5"/>
    </row>
    <row r="293" spans="5:17" s="34" customFormat="1" ht="15">
      <c r="E293" s="107"/>
      <c r="Q293" s="5"/>
    </row>
    <row r="294" spans="5:17" s="34" customFormat="1" ht="15">
      <c r="E294" s="107"/>
      <c r="Q294" s="5"/>
    </row>
    <row r="295" spans="5:17" s="34" customFormat="1" ht="15">
      <c r="E295" s="107"/>
      <c r="Q295" s="5"/>
    </row>
    <row r="296" spans="5:17" s="34" customFormat="1" ht="15">
      <c r="E296" s="107"/>
      <c r="Q296" s="5"/>
    </row>
    <row r="297" spans="5:17" s="34" customFormat="1" ht="15">
      <c r="E297" s="107"/>
      <c r="Q297" s="5"/>
    </row>
    <row r="298" spans="5:17" s="34" customFormat="1" ht="15">
      <c r="E298" s="107"/>
      <c r="Q298" s="5"/>
    </row>
    <row r="299" spans="5:17" s="34" customFormat="1" ht="15">
      <c r="E299" s="107"/>
      <c r="Q299" s="5"/>
    </row>
    <row r="300" spans="5:17" s="34" customFormat="1" ht="15">
      <c r="E300" s="107"/>
      <c r="Q300" s="5"/>
    </row>
    <row r="301" spans="5:17" s="34" customFormat="1" ht="15">
      <c r="E301" s="107"/>
      <c r="Q301" s="5"/>
    </row>
    <row r="302" spans="5:17" s="34" customFormat="1" ht="15">
      <c r="E302" s="107"/>
      <c r="Q302" s="5"/>
    </row>
    <row r="303" spans="5:17" s="34" customFormat="1" ht="15">
      <c r="E303" s="107"/>
      <c r="Q303" s="5"/>
    </row>
    <row r="304" spans="5:17" s="34" customFormat="1" ht="15">
      <c r="E304" s="107"/>
      <c r="Q304" s="5"/>
    </row>
    <row r="305" spans="5:17" s="34" customFormat="1" ht="15">
      <c r="E305" s="107"/>
      <c r="Q305" s="5"/>
    </row>
    <row r="306" spans="5:17" s="34" customFormat="1" ht="15">
      <c r="E306" s="107"/>
      <c r="Q306" s="5"/>
    </row>
    <row r="307" spans="5:17" s="34" customFormat="1" ht="15">
      <c r="E307" s="107"/>
      <c r="Q307" s="5"/>
    </row>
    <row r="308" spans="5:17" s="34" customFormat="1" ht="15">
      <c r="E308" s="107"/>
      <c r="Q308" s="5"/>
    </row>
    <row r="309" spans="5:17" s="34" customFormat="1" ht="15">
      <c r="E309" s="107"/>
      <c r="Q309" s="5"/>
    </row>
    <row r="310" spans="5:17" s="34" customFormat="1" ht="15">
      <c r="E310" s="107"/>
      <c r="Q310" s="5"/>
    </row>
    <row r="311" spans="5:17" s="34" customFormat="1" ht="15">
      <c r="E311" s="107"/>
      <c r="Q311" s="5"/>
    </row>
    <row r="312" spans="5:17" s="34" customFormat="1" ht="15">
      <c r="E312" s="107"/>
      <c r="Q312" s="5"/>
    </row>
    <row r="313" spans="5:17" s="34" customFormat="1" ht="15">
      <c r="E313" s="107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6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4">
        <f>SUM(N10:N10)</f>
        <v>0</v>
      </c>
      <c r="I5" s="205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81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27" t="s">
        <v>45</v>
      </c>
      <c r="I9" s="27" t="str">
        <f>B9</f>
        <v>Skład</v>
      </c>
      <c r="J9" s="27" t="s">
        <v>77</v>
      </c>
      <c r="K9" s="30" t="s">
        <v>24</v>
      </c>
      <c r="L9" s="30" t="s">
        <v>182</v>
      </c>
      <c r="M9" s="30" t="s">
        <v>183</v>
      </c>
      <c r="N9" s="30" t="s">
        <v>81</v>
      </c>
    </row>
    <row r="10" spans="1:14" s="32" customFormat="1" ht="58.5" customHeight="1">
      <c r="A10" s="97" t="s">
        <v>78</v>
      </c>
      <c r="B10" s="97" t="s">
        <v>178</v>
      </c>
      <c r="C10" s="97" t="s">
        <v>179</v>
      </c>
      <c r="D10" s="97" t="s">
        <v>180</v>
      </c>
      <c r="E10" s="110">
        <v>40</v>
      </c>
      <c r="F10" s="79" t="s">
        <v>181</v>
      </c>
      <c r="G10" s="18" t="s">
        <v>50</v>
      </c>
      <c r="H10" s="96"/>
      <c r="I10" s="96"/>
      <c r="J10" s="96"/>
      <c r="K10" s="98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5:17" s="34" customFormat="1" ht="15">
      <c r="E11" s="3"/>
      <c r="Q11" s="5"/>
    </row>
    <row r="12" spans="2:17" s="34" customFormat="1" ht="15" customHeight="1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5" workbookViewId="0" topLeftCell="A1">
      <selection activeCell="D13" sqref="D13"/>
    </sheetView>
  </sheetViews>
  <sheetFormatPr defaultColWidth="9.00390625" defaultRowHeight="12.75"/>
  <cols>
    <col min="1" max="1" width="5.375" style="131" customWidth="1"/>
    <col min="2" max="2" width="29.25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5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4">
        <f>SUM(N10:N13)</f>
        <v>0</v>
      </c>
      <c r="I5" s="205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8.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s="32" customFormat="1" ht="58.5" customHeight="1">
      <c r="A10" s="97" t="s">
        <v>78</v>
      </c>
      <c r="B10" s="116" t="s">
        <v>184</v>
      </c>
      <c r="C10" s="116" t="s">
        <v>162</v>
      </c>
      <c r="D10" s="116" t="s">
        <v>185</v>
      </c>
      <c r="E10" s="117">
        <v>130</v>
      </c>
      <c r="F10" s="111" t="s">
        <v>52</v>
      </c>
      <c r="G10" s="126" t="s">
        <v>50</v>
      </c>
      <c r="H10" s="98"/>
      <c r="I10" s="98"/>
      <c r="J10" s="98"/>
      <c r="K10" s="98"/>
      <c r="L10" s="126" t="str">
        <f>IF(K10=0,"0,00",IF(K10&gt;0,ROUND(E10/K10,2)))</f>
        <v>0,00</v>
      </c>
      <c r="M10" s="138"/>
      <c r="N10" s="127">
        <f>ROUND(L10*ROUND(M10,2),2)</f>
        <v>0</v>
      </c>
    </row>
    <row r="11" spans="1:14" s="32" customFormat="1" ht="58.5" customHeight="1">
      <c r="A11" s="150" t="s">
        <v>79</v>
      </c>
      <c r="B11" s="116" t="s">
        <v>184</v>
      </c>
      <c r="C11" s="116" t="s">
        <v>113</v>
      </c>
      <c r="D11" s="116" t="s">
        <v>185</v>
      </c>
      <c r="E11" s="117">
        <v>500</v>
      </c>
      <c r="F11" s="111" t="s">
        <v>52</v>
      </c>
      <c r="G11" s="126" t="s">
        <v>50</v>
      </c>
      <c r="H11" s="98"/>
      <c r="I11" s="98"/>
      <c r="J11" s="98"/>
      <c r="K11" s="98"/>
      <c r="L11" s="126" t="str">
        <f>IF(K11=0,"0,00",IF(K11&gt;0,ROUND(E11/K11,2)))</f>
        <v>0,00</v>
      </c>
      <c r="M11" s="138"/>
      <c r="N11" s="127">
        <f>ROUND(L11*ROUND(M11,2),2)</f>
        <v>0</v>
      </c>
    </row>
    <row r="12" spans="1:14" s="32" customFormat="1" ht="58.5" customHeight="1">
      <c r="A12" s="150" t="s">
        <v>84</v>
      </c>
      <c r="B12" s="116" t="s">
        <v>184</v>
      </c>
      <c r="C12" s="116" t="s">
        <v>93</v>
      </c>
      <c r="D12" s="116" t="s">
        <v>185</v>
      </c>
      <c r="E12" s="117">
        <v>130</v>
      </c>
      <c r="F12" s="111" t="s">
        <v>52</v>
      </c>
      <c r="G12" s="126" t="s">
        <v>50</v>
      </c>
      <c r="H12" s="98"/>
      <c r="I12" s="98"/>
      <c r="J12" s="98"/>
      <c r="K12" s="98"/>
      <c r="L12" s="126" t="str">
        <f>IF(K12=0,"0,00",IF(K12&gt;0,ROUND(E12/K12,2)))</f>
        <v>0,00</v>
      </c>
      <c r="M12" s="138"/>
      <c r="N12" s="127">
        <f>ROUND(L12*ROUND(M12,2),2)</f>
        <v>0</v>
      </c>
    </row>
    <row r="13" spans="1:14" ht="80.25" customHeight="1">
      <c r="A13" s="150" t="s">
        <v>96</v>
      </c>
      <c r="B13" s="145" t="s">
        <v>186</v>
      </c>
      <c r="C13" s="145" t="s">
        <v>187</v>
      </c>
      <c r="D13" s="100" t="s">
        <v>496</v>
      </c>
      <c r="E13" s="146">
        <v>10</v>
      </c>
      <c r="F13" s="111" t="s">
        <v>52</v>
      </c>
      <c r="G13" s="126" t="s">
        <v>50</v>
      </c>
      <c r="H13" s="98"/>
      <c r="I13" s="98"/>
      <c r="J13" s="98"/>
      <c r="K13" s="98"/>
      <c r="L13" s="126" t="str">
        <f>IF(K13=0,"0,00",IF(K13&gt;0,ROUND(E13/K13,2)))</f>
        <v>0,00</v>
      </c>
      <c r="M13" s="138"/>
      <c r="N13" s="127">
        <f>ROUND(L13*ROUND(M13,2),2)</f>
        <v>0</v>
      </c>
    </row>
    <row r="14" spans="2:14" ht="15">
      <c r="B14" s="122"/>
      <c r="C14" s="122"/>
      <c r="D14" s="122"/>
      <c r="E14" s="128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ht="15">
      <c r="B15" s="206" t="s">
        <v>107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2:17" s="149" customFormat="1" ht="15">
      <c r="B16" s="206" t="s">
        <v>188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Q16" s="5"/>
    </row>
    <row r="17" spans="2:14" ht="15" customHeight="1">
      <c r="B17" s="206" t="s">
        <v>68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  <row r="18" spans="2:14" ht="15">
      <c r="B18" s="122"/>
      <c r="C18" s="122"/>
      <c r="D18" s="122"/>
      <c r="E18" s="128"/>
      <c r="F18" s="122"/>
      <c r="G18" s="122"/>
      <c r="H18" s="122"/>
      <c r="I18" s="122"/>
      <c r="J18" s="122"/>
      <c r="K18" s="122"/>
      <c r="L18" s="122"/>
      <c r="M18" s="122"/>
      <c r="N18" s="122"/>
    </row>
  </sheetData>
  <sheetProtection/>
  <mergeCells count="4">
    <mergeCell ref="H5:I5"/>
    <mergeCell ref="B15:N1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1"/>
  <sheetViews>
    <sheetView showGridLines="0" zoomScale="80" zoomScaleNormal="8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8.75390625" style="1" customWidth="1"/>
    <col min="4" max="4" width="27.12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4">
        <f>SUM(N10:N10)</f>
        <v>0</v>
      </c>
      <c r="I5" s="205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5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49</v>
      </c>
      <c r="F9" s="29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2</v>
      </c>
      <c r="B10" s="79" t="s">
        <v>189</v>
      </c>
      <c r="C10" s="79" t="s">
        <v>190</v>
      </c>
      <c r="D10" s="79" t="s">
        <v>191</v>
      </c>
      <c r="E10" s="121">
        <v>140000</v>
      </c>
      <c r="F10" s="79" t="s">
        <v>51</v>
      </c>
      <c r="G10" s="18" t="s">
        <v>50</v>
      </c>
      <c r="H10" s="7"/>
      <c r="I10" s="7"/>
      <c r="J10" s="7"/>
      <c r="K10" s="7"/>
      <c r="L10" s="139"/>
      <c r="M10" s="135"/>
      <c r="N10" s="25">
        <f>ROUND(L10*ROUND(M10,2),2)</f>
        <v>0</v>
      </c>
    </row>
    <row r="11" s="34" customFormat="1" ht="15">
      <c r="Q11" s="5"/>
    </row>
    <row r="12" spans="2:17" s="34" customFormat="1" ht="15"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19.00390625" style="1" customWidth="1"/>
    <col min="4" max="4" width="29.875" style="1" customWidth="1"/>
    <col min="5" max="5" width="11.875" style="3" customWidth="1"/>
    <col min="6" max="6" width="12.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7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4">
        <f>SUM(N10:N13)</f>
        <v>0</v>
      </c>
      <c r="I5" s="205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3.7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29"/>
      <c r="G9" s="27" t="str">
        <f>"Nazwa handlowa /
"&amp;C9&amp;" / 
"&amp;D9</f>
        <v>Nazwa handlowa /
Dawka / 
Postać /Opakowanie</v>
      </c>
      <c r="H9" s="30" t="s">
        <v>145</v>
      </c>
      <c r="I9" s="30" t="str">
        <f>B9</f>
        <v>Skład</v>
      </c>
      <c r="J9" s="30" t="s">
        <v>114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192</v>
      </c>
      <c r="C10" s="100" t="s">
        <v>193</v>
      </c>
      <c r="D10" s="100" t="s">
        <v>194</v>
      </c>
      <c r="E10" s="104">
        <v>5400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2.5" customHeight="1">
      <c r="A11" s="97" t="s">
        <v>3</v>
      </c>
      <c r="B11" s="100" t="s">
        <v>195</v>
      </c>
      <c r="C11" s="100" t="s">
        <v>196</v>
      </c>
      <c r="D11" s="100" t="s">
        <v>194</v>
      </c>
      <c r="E11" s="104">
        <v>6200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195</v>
      </c>
      <c r="C12" s="100" t="s">
        <v>197</v>
      </c>
      <c r="D12" s="100" t="s">
        <v>194</v>
      </c>
      <c r="E12" s="104">
        <v>6000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195</v>
      </c>
      <c r="C13" s="100" t="s">
        <v>198</v>
      </c>
      <c r="D13" s="100" t="s">
        <v>199</v>
      </c>
      <c r="E13" s="104">
        <v>1500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5:17" s="34" customFormat="1" ht="15">
      <c r="E14" s="3"/>
      <c r="Q14" s="5"/>
    </row>
    <row r="15" spans="2:17" s="34" customFormat="1" ht="13.5" customHeight="1">
      <c r="B15" s="207" t="s">
        <v>200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Q15" s="5"/>
    </row>
    <row r="16" spans="2:17" s="34" customFormat="1" ht="15">
      <c r="B16" s="206" t="s">
        <v>68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  <row r="314" spans="5:17" s="34" customFormat="1" ht="15">
      <c r="E314" s="3"/>
      <c r="Q314" s="5"/>
    </row>
    <row r="315" spans="5:17" s="34" customFormat="1" ht="15">
      <c r="E315" s="3"/>
      <c r="Q315" s="5"/>
    </row>
  </sheetData>
  <sheetProtection/>
  <mergeCells count="3">
    <mergeCell ref="B16:N16"/>
    <mergeCell ref="H5:I5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2023-07-19T06:45:43Z</cp:lastPrinted>
  <dcterms:created xsi:type="dcterms:W3CDTF">2003-05-16T10:10:29Z</dcterms:created>
  <dcterms:modified xsi:type="dcterms:W3CDTF">2024-05-27T08:47:02Z</dcterms:modified>
  <cp:category/>
  <cp:version/>
  <cp:contentType/>
  <cp:contentStatus/>
</cp:coreProperties>
</file>