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Krzysztof\zamówienia publiczne\2023 rok\poza Pzp\108.2023 usługi komórkowe\"/>
    </mc:Choice>
  </mc:AlternateContent>
  <bookViews>
    <workbookView xWindow="0" yWindow="0" windowWidth="13065" windowHeight="11745"/>
  </bookViews>
  <sheets>
    <sheet name="formularz"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6" i="1" l="1"/>
  <c r="G58" i="1" l="1"/>
  <c r="G30" i="1" l="1"/>
  <c r="I30" i="1" s="1"/>
  <c r="G50" i="1"/>
  <c r="I50" i="1" s="1"/>
  <c r="G46" i="1"/>
  <c r="I46" i="1" s="1"/>
  <c r="G42" i="1"/>
  <c r="I42" i="1" s="1"/>
  <c r="G38" i="1"/>
  <c r="I38" i="1" s="1"/>
  <c r="G34" i="1"/>
  <c r="I34" i="1" s="1"/>
  <c r="G26" i="1"/>
  <c r="I26" i="1" s="1"/>
  <c r="G21" i="1"/>
  <c r="I21" i="1" s="1"/>
  <c r="G71" i="1" l="1"/>
  <c r="I71" i="1" s="1"/>
  <c r="G70" i="1"/>
  <c r="E63" i="1"/>
  <c r="G63" i="1" s="1"/>
  <c r="E62" i="1"/>
  <c r="G62" i="1" s="1"/>
  <c r="G51" i="1"/>
  <c r="I51" i="1" s="1"/>
  <c r="F49" i="1"/>
  <c r="F52" i="1" s="1"/>
  <c r="G47" i="1"/>
  <c r="I47" i="1" s="1"/>
  <c r="G45" i="1"/>
  <c r="I45" i="1" s="1"/>
  <c r="G43" i="1"/>
  <c r="I43" i="1" s="1"/>
  <c r="G41" i="1"/>
  <c r="I41" i="1" s="1"/>
  <c r="G39" i="1"/>
  <c r="I39" i="1" s="1"/>
  <c r="G37" i="1"/>
  <c r="I37" i="1" s="1"/>
  <c r="G35" i="1"/>
  <c r="I35" i="1" s="1"/>
  <c r="G33" i="1"/>
  <c r="I33" i="1" s="1"/>
  <c r="G31" i="1"/>
  <c r="I31" i="1" s="1"/>
  <c r="G29" i="1"/>
  <c r="I29" i="1" s="1"/>
  <c r="G27" i="1"/>
  <c r="I27" i="1" s="1"/>
  <c r="G25" i="1"/>
  <c r="I25" i="1" s="1"/>
  <c r="G23" i="1"/>
  <c r="I23" i="1" s="1"/>
  <c r="G22" i="1"/>
  <c r="I22" i="1" s="1"/>
  <c r="H19" i="1"/>
  <c r="G19" i="1"/>
  <c r="G18" i="1"/>
  <c r="G17" i="1"/>
  <c r="I17" i="1" s="1"/>
  <c r="G16" i="1"/>
  <c r="I19" i="1" l="1"/>
  <c r="G52" i="1"/>
  <c r="I52" i="1" s="1"/>
  <c r="I63" i="1"/>
  <c r="G72" i="1"/>
  <c r="G64" i="1"/>
  <c r="I18" i="1"/>
  <c r="I62" i="1"/>
  <c r="I70" i="1"/>
  <c r="I72" i="1" s="1"/>
  <c r="G49" i="1"/>
  <c r="G54" i="1" l="1"/>
  <c r="G75" i="1"/>
  <c r="I56" i="1"/>
  <c r="G56" i="1"/>
  <c r="I64" i="1"/>
  <c r="I75" i="1" s="1"/>
  <c r="I49" i="1"/>
  <c r="I53" i="1" s="1"/>
  <c r="I54" i="1" s="1"/>
  <c r="G53" i="1"/>
</calcChain>
</file>

<file path=xl/sharedStrings.xml><?xml version="1.0" encoding="utf-8"?>
<sst xmlns="http://schemas.openxmlformats.org/spreadsheetml/2006/main" count="126" uniqueCount="67">
  <si>
    <t>-wzór-</t>
  </si>
  <si>
    <t>FORMULARZ CENOWY</t>
  </si>
  <si>
    <t>Data: .........................................</t>
  </si>
  <si>
    <t>Nazwa Wykonawcy: ...............................................................................................................</t>
  </si>
  <si>
    <t>Siedziba Wykonawcy: ..............................................................................................................</t>
  </si>
  <si>
    <t>Przedstawia zestawienie cenowe dla oferowanego przedmiotu zamówienia:</t>
  </si>
  <si>
    <t>Cenę jednostkową należy wpisywać z dokładnością do dwóch miejsc po przecinku.</t>
  </si>
  <si>
    <t>Wyliczoną wartość zamówienia z poz. OGÓŁEM należy przenieść do formularza ofertowego.</t>
  </si>
  <si>
    <t>_____________________________</t>
  </si>
  <si>
    <t>Imiona i nazwiska osób uprawnionych do reprezentowania Wykonawcy</t>
  </si>
  <si>
    <t>Czytelne podpisy osób uprawnionych do reprezentowania Wykonawcy</t>
  </si>
  <si>
    <t>Opis</t>
  </si>
  <si>
    <t>Ilość</t>
  </si>
  <si>
    <t>Lp</t>
  </si>
  <si>
    <t>min./m-c</t>
  </si>
  <si>
    <t>szt./m-c</t>
  </si>
  <si>
    <t>L.p.</t>
  </si>
  <si>
    <t>Jednostka
/Ilość</t>
  </si>
  <si>
    <t>Oferta -
proponowana
kwota /stawka jednostkowa
netto [zł]</t>
  </si>
  <si>
    <t>Krotność</t>
  </si>
  <si>
    <t>Wartość netto [zł]</t>
  </si>
  <si>
    <t>Stawka VAT</t>
  </si>
  <si>
    <t>Podatek VAT [zł]</t>
  </si>
  <si>
    <t>Cena za minutę  połączenia krajowego na infolinie 0-801:</t>
  </si>
  <si>
    <t>Cena za minutę  połączenia międzynarodowego do:</t>
  </si>
  <si>
    <t>Strefa 1</t>
  </si>
  <si>
    <t>Roaming - cena minutę wych. połączenia wykonanego z:</t>
  </si>
  <si>
    <t>Roaming - cena minutę odb. połączenia przychodzącego w:</t>
  </si>
  <si>
    <t>Roaming - cena za jednego wysłanego SMS-a z:</t>
  </si>
  <si>
    <t>Roaming - cena za jednego odebranego SMS-a w:</t>
  </si>
  <si>
    <t>Roaming - cena za jednego wysłanego MMS-a z:</t>
  </si>
  <si>
    <t>Roaming - cena za jednego odebranego MMS-a w:</t>
  </si>
  <si>
    <t>Roaming - cena za 1MB danych (co max. 100kB) w:</t>
  </si>
  <si>
    <t>MB/m-c</t>
  </si>
  <si>
    <t>plus VAT</t>
  </si>
  <si>
    <t>Wyznaczenie wartości kontraktu za "GŁOS Z PACZKAMI DANYCH"</t>
  </si>
  <si>
    <t>Pozycja</t>
  </si>
  <si>
    <t>Kwota
jednostkowa netto [zł]</t>
  </si>
  <si>
    <t>Cykliczność</t>
  </si>
  <si>
    <t>Wartość zamówienia za usługi "GŁOS Z PACZKAMI DANYCH"</t>
  </si>
  <si>
    <t>Deklarowane przechodzenie niewykorzystanej części wspólnego pakietu kwotowego  "Konto" (dopuszczalne wartości 0, 1,2, 3, 4, 5, 6)  na:</t>
  </si>
  <si>
    <t>miesiące/cykle rozliczeniowe</t>
  </si>
  <si>
    <t xml:space="preserve">B) MOBILNE USŁUGI TELEKOMUNIKACYJNE - "DANE" </t>
  </si>
  <si>
    <t xml:space="preserve">Abonament
/Kwota </t>
  </si>
  <si>
    <t>Opłata aktywacyjna + ew. inne jednorazowe opłaty</t>
  </si>
  <si>
    <t xml:space="preserve">Wartość zamówienia za usługi "DANE" </t>
  </si>
  <si>
    <t xml:space="preserve">Cena za jeden NoLimit wliczona jako część "miesięcznego zobowiązania" </t>
  </si>
  <si>
    <t>Ukraina</t>
  </si>
  <si>
    <t>Oplata aktywacyjna za kartę SIM  i inne opłaty jednorazowe</t>
  </si>
  <si>
    <t>Minimalna wartość wspólnego pakietu kwotowego "Konto" niezbędnego do miesięcznej realizacji usług poza NoLimit-em i pakietami danych (suma poz. od 3 do 11 w danej kolumnie)</t>
  </si>
  <si>
    <t xml:space="preserve">Wartość wspólnego pakietu kwotowego "Konto" wyznaczona na podstawie przedstawionej oferty (poz. 0 - poz. 2 - poz. 12) </t>
  </si>
  <si>
    <t>Minimalna wartość "miesięcznego zobowiązania" wyznaczona na podstawie zaproponowanych stawek (suma poz. 2-12 w danej kolumnie)</t>
  </si>
  <si>
    <t xml:space="preserve">Miesięczny abonament ("miesięczne zobowiązanie" na rzecz Operatora) uwzględniający NoLimit do wszystkich (połączenia/sms/mms) w kraju oraz w roamingu w UE i wspólny pakiet kwotowy  "Konto" </t>
  </si>
  <si>
    <t>Wielka Brytania</t>
  </si>
  <si>
    <t xml:space="preserve">Oferowana Wielkość Pakietu danych w GB do wykorzystania w jednym cyklu rozliczeniowym w przeliczeniu na jedną "głosową" kartę sim (wyrażona w GB) </t>
  </si>
  <si>
    <t>A1) MOBILNE USŁUGI TELEKOMUNIKACYJNE - "GŁOS Z PACZKAMI DANYCH" - "WSPÓLNY PAKIET KWOTOWY KONTO Z NOLIMIT-EM W POLSCE"</t>
  </si>
  <si>
    <t>Średnia miesięczna
(na podstawie danych z ostatnich 12 m-cy)*</t>
  </si>
  <si>
    <t xml:space="preserve">Miesięczny abonament ("miesięczne zobowiązanie" na rzecz Operatora) uwzględniający: NoLimit (połączenia/sms/mms)  w kraju oraz w roamingu w UE oraz wspólny pakiet kwotowy  "Konto" </t>
  </si>
  <si>
    <t>Opłata aktywacyjna za numer/kartę SIM i inne opłaty jednorazowe (w tym nowy numer)</t>
  </si>
  <si>
    <r>
      <rPr>
        <b/>
        <u/>
        <sz val="11"/>
        <color theme="1"/>
        <rFont val="Calibri"/>
        <family val="2"/>
        <charset val="238"/>
        <scheme val="minor"/>
      </rPr>
      <t xml:space="preserve">Gdzie: </t>
    </r>
    <r>
      <rPr>
        <b/>
        <sz val="11"/>
        <color theme="1"/>
        <rFont val="Calibri"/>
        <family val="2"/>
        <charset val="238"/>
        <scheme val="minor"/>
      </rPr>
      <t xml:space="preserve">
Strefa 1 =  Kraje Unii Europejskiej, Norwegia, Islandia i Liechtenstein. 
* - Podane średnie należy przyjąć jako wartości szacunkowe. Rzeczywisty czas trwania połączeń i ilosci sms/mms/danych w okresie realizacji zamówienia może się od niego różnić. Rzeczywisty ruch i czas trwania bedzie podstawą rozliczeń z operatorem.</t>
    </r>
    <r>
      <rPr>
        <b/>
        <u/>
        <sz val="11"/>
        <color rgb="FFFF0000"/>
        <rFont val="Calibri"/>
        <family val="2"/>
        <charset val="238"/>
        <scheme val="minor"/>
      </rPr>
      <t xml:space="preserve">
</t>
    </r>
  </si>
  <si>
    <t>Pakiet danych 30GB/SIM -ONLY SIM</t>
  </si>
  <si>
    <t>OGÓŁEM (mobilne usługi telekomunikacyjne "GŁOS Z PACZKAMI DANYCH", "DANE")</t>
  </si>
  <si>
    <t>Opłata za pakiet danych min. 15 GB/SIM (do kart głosowych SIM,  dwie karty SIM są bez pakietu) wliczone w "miesięczne zobowiązanie" Po wykorzystaniu pakietu "lejek" o przepływności min.  1 Mb/s</t>
  </si>
  <si>
    <r>
      <t xml:space="preserve">Uwaga: 
</t>
    </r>
    <r>
      <rPr>
        <b/>
        <sz val="11"/>
        <color rgb="FFFF0000"/>
        <rFont val="Calibri"/>
        <family val="2"/>
        <charset val="238"/>
        <scheme val="minor"/>
      </rPr>
      <t>1) Wartość miesięcznego abonamentu "zobowiązania" (poz. 0) ma być wyższa niż wartość pozycji "Minimalna wartość "miesięcznego zobowiązania" wyznaczona na podstawie zaproponowanych stawek (suma poz. 3-11 w danej kolumnie)"
2)  Cena za NoLimit/SIM wliczona w "miesięczne zobowiązanie" nie może być wyższa niż 20zł netto,
3)  Opłata za pakiet danych min. 15 GB/SIM (do kart głosowych SIM) wliczone w "miesięczne zobowiązanie" nie może być wyższa niż 9zł netto,
4)  Wartosć pakietu kwotowego "Konto" nie może być mniejsza niż 200zł netto oraz większa niż 1050zł,
5)  Wartość miesięcznego abonamentu "zobowiązania" (poz. 0) nie może być wyższa niż 1500zł netto
6) Rozliczanie miesięcznego wykorzystania wspólnego pakietu  'Konto" zgodne za proponowanymi stawkami oraz rzeczywistym, wygenerowanym ruchem przez Zamawiającego
7) Średnia miesięczna (poz. 3-11 w 3. kolumnie) ma charakter orientacyjny, służący do porównania ofert i w żadnym wypadku nie stanowi ze strony Zamawiającego zobowiązania do wykorzystania  podanej ilości minut. Wykonawcy nie będzie przysługiwało jakiekolwiek roszczenie z tytułu nie wykorzystania przez Zamawiającego przewidywanej ilości minut.
8) Pakiet danych na jedna kartę SIM nie może być nie mniejszy niż 15GB</t>
    </r>
  </si>
  <si>
    <t>K-ZP.251.108.2023</t>
  </si>
  <si>
    <t>załącznik nr 4</t>
  </si>
  <si>
    <r>
      <rPr>
        <b/>
        <u/>
        <sz val="16"/>
        <color rgb="FFFF0000"/>
        <rFont val="Calibri"/>
        <family val="2"/>
        <charset val="238"/>
        <scheme val="minor"/>
      </rPr>
      <t>UWAGA:</t>
    </r>
    <r>
      <rPr>
        <b/>
        <sz val="16"/>
        <color rgb="FFFF0000"/>
        <rFont val="Calibri"/>
        <family val="2"/>
        <charset val="238"/>
        <scheme val="minor"/>
      </rPr>
      <t xml:space="preserve"> W formularzu należy wypełniać wszystkie "niebieskie" i "TYLKO NIEBIESKIE" komórki, 
pozostałych nie wolno edytować</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</si>
</sst>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zł&quot;_-;\-* #,##0.00\ &quot;zł&quot;_-;_-* &quot;-&quot;??\ &quot;zł&quot;_-;_-@_-"/>
    <numFmt numFmtId="164" formatCode="#,##0_ ;\-#,##0\ "/>
  </numFmts>
  <fonts count="15" x14ac:knownFonts="1">
    <font>
      <sz val="11"/>
      <color theme="1"/>
      <name val="Calibri"/>
      <family val="2"/>
      <charset val="238"/>
      <scheme val="minor"/>
    </font>
    <font>
      <b/>
      <sz val="11"/>
      <color theme="1"/>
      <name val="Calibri"/>
      <family val="2"/>
      <charset val="238"/>
      <scheme val="minor"/>
    </font>
    <font>
      <sz val="10"/>
      <name val="Arial"/>
      <family val="2"/>
      <charset val="238"/>
    </font>
    <font>
      <b/>
      <sz val="10"/>
      <name val="Arial"/>
      <family val="2"/>
      <charset val="238"/>
    </font>
    <font>
      <sz val="11"/>
      <color theme="1"/>
      <name val="Calibri"/>
      <family val="2"/>
      <charset val="238"/>
      <scheme val="minor"/>
    </font>
    <font>
      <b/>
      <sz val="16"/>
      <color rgb="FFFF0000"/>
      <name val="Calibri"/>
      <family val="2"/>
      <charset val="238"/>
      <scheme val="minor"/>
    </font>
    <font>
      <b/>
      <u/>
      <sz val="16"/>
      <color rgb="FFFF0000"/>
      <name val="Calibri"/>
      <family val="2"/>
      <charset val="238"/>
      <scheme val="minor"/>
    </font>
    <font>
      <b/>
      <sz val="10"/>
      <color rgb="FFFF0000"/>
      <name val="Calibri"/>
      <family val="2"/>
      <charset val="238"/>
      <scheme val="minor"/>
    </font>
    <font>
      <b/>
      <sz val="12"/>
      <color theme="1"/>
      <name val="Calibri"/>
      <family val="2"/>
      <charset val="238"/>
      <scheme val="minor"/>
    </font>
    <font>
      <b/>
      <sz val="13"/>
      <color theme="1"/>
      <name val="Calibri"/>
      <family val="2"/>
      <charset val="238"/>
      <scheme val="minor"/>
    </font>
    <font>
      <b/>
      <u/>
      <sz val="11"/>
      <color rgb="FFFF0000"/>
      <name val="Calibri"/>
      <family val="2"/>
      <charset val="238"/>
      <scheme val="minor"/>
    </font>
    <font>
      <b/>
      <sz val="11"/>
      <color rgb="FFFF0000"/>
      <name val="Calibri"/>
      <family val="2"/>
      <charset val="238"/>
      <scheme val="minor"/>
    </font>
    <font>
      <b/>
      <sz val="13"/>
      <name val="Calibri"/>
      <family val="2"/>
      <charset val="238"/>
      <scheme val="minor"/>
    </font>
    <font>
      <b/>
      <sz val="13"/>
      <color rgb="FFFF0000"/>
      <name val="Calibri"/>
      <family val="2"/>
      <charset val="238"/>
      <scheme val="minor"/>
    </font>
    <font>
      <b/>
      <u/>
      <sz val="11"/>
      <color theme="1"/>
      <name val="Calibri"/>
      <family val="2"/>
      <charset val="238"/>
      <scheme val="minor"/>
    </font>
  </fonts>
  <fills count="5">
    <fill>
      <patternFill patternType="none"/>
    </fill>
    <fill>
      <patternFill patternType="gray125"/>
    </fill>
    <fill>
      <patternFill patternType="solid">
        <fgColor theme="0" tint="-0.24994659260841701"/>
        <bgColor indexed="64"/>
      </patternFill>
    </fill>
    <fill>
      <patternFill patternType="solid">
        <fgColor theme="0" tint="-0.249977111117893"/>
        <bgColor indexed="64"/>
      </patternFill>
    </fill>
    <fill>
      <patternFill patternType="solid">
        <fgColor rgb="FF00B0F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thin">
        <color indexed="64"/>
      </left>
      <right/>
      <top/>
      <bottom style="thin">
        <color indexed="64"/>
      </bottom>
      <diagonal/>
    </border>
    <border>
      <left style="thick">
        <color indexed="64"/>
      </left>
      <right style="thick">
        <color indexed="64"/>
      </right>
      <top/>
      <bottom style="thick">
        <color indexed="64"/>
      </bottom>
      <diagonal/>
    </border>
  </borders>
  <cellStyleXfs count="3">
    <xf numFmtId="0" fontId="0" fillId="0" borderId="0"/>
    <xf numFmtId="44" fontId="4" fillId="0" borderId="0" applyFont="0" applyFill="0" applyBorder="0" applyAlignment="0" applyProtection="0"/>
    <xf numFmtId="9" fontId="4" fillId="0" borderId="0" applyFont="0" applyFill="0" applyBorder="0" applyAlignment="0" applyProtection="0"/>
  </cellStyleXfs>
  <cellXfs count="126">
    <xf numFmtId="0" fontId="0" fillId="0" borderId="0" xfId="0"/>
    <xf numFmtId="0" fontId="2" fillId="0" borderId="0" xfId="0" applyFont="1" applyAlignment="1">
      <alignment vertical="top" wrapText="1"/>
    </xf>
    <xf numFmtId="49" fontId="2" fillId="0" borderId="0" xfId="0" applyNumberFormat="1" applyFont="1" applyAlignment="1">
      <alignment horizontal="center" vertical="top" wrapText="1"/>
    </xf>
    <xf numFmtId="0" fontId="2" fillId="0" borderId="0" xfId="0" applyFont="1" applyAlignment="1">
      <alignment horizontal="right" vertical="top" wrapText="1"/>
    </xf>
    <xf numFmtId="0" fontId="2" fillId="0" borderId="0" xfId="0" applyFont="1" applyAlignment="1">
      <alignment horizontal="center" vertical="top" wrapText="1"/>
    </xf>
    <xf numFmtId="0" fontId="3" fillId="0" borderId="0" xfId="0" applyFont="1" applyAlignment="1">
      <alignment horizontal="center" vertical="top" wrapText="1"/>
    </xf>
    <xf numFmtId="0" fontId="0" fillId="0" borderId="0" xfId="0" applyAlignment="1">
      <alignment vertical="top" wrapText="1"/>
    </xf>
    <xf numFmtId="0" fontId="0" fillId="0" borderId="0" xfId="0" applyAlignment="1">
      <alignment horizontal="left" vertical="top" wrapText="1"/>
    </xf>
    <xf numFmtId="0" fontId="0" fillId="0" borderId="1" xfId="0" applyBorder="1" applyAlignment="1">
      <alignment horizontal="left" vertical="top" wrapText="1"/>
    </xf>
    <xf numFmtId="0" fontId="0" fillId="3" borderId="1" xfId="0" applyFill="1" applyBorder="1" applyAlignment="1">
      <alignment horizontal="left" vertical="top" wrapText="1"/>
    </xf>
    <xf numFmtId="0" fontId="0" fillId="0" borderId="0" xfId="0" applyBorder="1" applyAlignment="1">
      <alignment horizontal="left" vertical="top" wrapText="1"/>
    </xf>
    <xf numFmtId="0" fontId="0" fillId="0" borderId="0" xfId="0" applyAlignment="1">
      <alignment horizontal="center" vertical="top" wrapText="1"/>
    </xf>
    <xf numFmtId="0" fontId="0" fillId="3" borderId="4" xfId="0" applyFill="1" applyBorder="1" applyAlignment="1">
      <alignment horizontal="left" vertical="top" wrapText="1"/>
    </xf>
    <xf numFmtId="0" fontId="1" fillId="3"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3" borderId="1" xfId="0" applyFill="1" applyBorder="1"/>
    <xf numFmtId="0" fontId="0" fillId="3" borderId="1" xfId="0" applyFill="1" applyBorder="1" applyAlignment="1">
      <alignment horizontal="center" vertical="center" wrapText="1"/>
    </xf>
    <xf numFmtId="0" fontId="0" fillId="0" borderId="1" xfId="0" applyFill="1" applyBorder="1" applyAlignment="1">
      <alignment horizontal="center" vertical="center" wrapText="1"/>
    </xf>
    <xf numFmtId="0" fontId="2" fillId="0" borderId="0" xfId="0" applyFont="1" applyAlignment="1">
      <alignment vertical="top" wrapText="1"/>
    </xf>
    <xf numFmtId="0" fontId="1" fillId="0" borderId="0" xfId="0" applyFont="1" applyFill="1" applyBorder="1" applyAlignment="1">
      <alignment vertical="center" wrapText="1"/>
    </xf>
    <xf numFmtId="0" fontId="0"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44" fontId="1" fillId="4" borderId="1" xfId="1" applyFont="1" applyFill="1" applyBorder="1" applyAlignment="1">
      <alignment horizontal="center" vertical="center" wrapText="1"/>
    </xf>
    <xf numFmtId="44" fontId="4" fillId="0" borderId="1" xfId="1" applyFont="1" applyFill="1" applyBorder="1" applyAlignment="1">
      <alignment horizontal="right" vertical="center" wrapText="1"/>
    </xf>
    <xf numFmtId="9" fontId="4" fillId="0" borderId="4" xfId="2" applyFont="1" applyFill="1" applyBorder="1" applyAlignment="1">
      <alignment horizontal="center" vertical="center"/>
    </xf>
    <xf numFmtId="44" fontId="4" fillId="0" borderId="1" xfId="1" applyFont="1" applyFill="1" applyBorder="1" applyAlignment="1">
      <alignment horizontal="center" vertical="center" wrapText="1"/>
    </xf>
    <xf numFmtId="0" fontId="0" fillId="0" borderId="1" xfId="0" applyFont="1" applyFill="1" applyBorder="1" applyAlignment="1">
      <alignment horizontal="center" vertical="center"/>
    </xf>
    <xf numFmtId="44" fontId="1" fillId="4" borderId="1" xfId="1" applyFont="1" applyFill="1" applyBorder="1" applyAlignment="1">
      <alignment horizontal="center" vertical="center"/>
    </xf>
    <xf numFmtId="0" fontId="0" fillId="0" borderId="1" xfId="0" applyFont="1" applyBorder="1" applyAlignment="1">
      <alignment horizontal="center" vertical="center"/>
    </xf>
    <xf numFmtId="0" fontId="0" fillId="0" borderId="1" xfId="0" applyFill="1" applyBorder="1" applyAlignment="1">
      <alignment horizontal="center" vertical="center"/>
    </xf>
    <xf numFmtId="44" fontId="0" fillId="3" borderId="1" xfId="1" applyFont="1" applyFill="1" applyBorder="1" applyAlignment="1">
      <alignment horizontal="right" vertical="center" wrapText="1"/>
    </xf>
    <xf numFmtId="0" fontId="0" fillId="0" borderId="1" xfId="0" applyBorder="1" applyAlignment="1">
      <alignment horizontal="right" vertical="top" wrapText="1"/>
    </xf>
    <xf numFmtId="44" fontId="1" fillId="4" borderId="1" xfId="1" applyFont="1" applyFill="1" applyBorder="1" applyAlignment="1">
      <alignment horizontal="center" vertical="top" wrapText="1"/>
    </xf>
    <xf numFmtId="44" fontId="0" fillId="0" borderId="1" xfId="1" applyFont="1" applyFill="1" applyBorder="1" applyAlignment="1">
      <alignment horizontal="right" vertical="center" wrapText="1"/>
    </xf>
    <xf numFmtId="9" fontId="0" fillId="0" borderId="4" xfId="2" applyFont="1" applyFill="1" applyBorder="1" applyAlignment="1">
      <alignment horizontal="center" vertical="center" wrapText="1"/>
    </xf>
    <xf numFmtId="44" fontId="0" fillId="0" borderId="1" xfId="1" applyFont="1" applyFill="1" applyBorder="1" applyAlignment="1">
      <alignment horizontal="center" vertical="center" wrapText="1"/>
    </xf>
    <xf numFmtId="0" fontId="0" fillId="3" borderId="1" xfId="0" applyFill="1" applyBorder="1" applyAlignment="1">
      <alignment horizontal="center" vertical="top" wrapText="1"/>
    </xf>
    <xf numFmtId="9" fontId="0" fillId="3" borderId="4" xfId="2" applyFont="1" applyFill="1" applyBorder="1" applyAlignment="1">
      <alignment horizontal="center" vertical="center" wrapText="1"/>
    </xf>
    <xf numFmtId="44" fontId="0" fillId="3" borderId="1" xfId="1" applyFont="1" applyFill="1" applyBorder="1" applyAlignment="1">
      <alignment horizontal="center" vertical="center" wrapText="1"/>
    </xf>
    <xf numFmtId="9" fontId="0" fillId="3" borderId="1" xfId="2" applyFont="1" applyFill="1" applyBorder="1" applyAlignment="1">
      <alignment horizontal="center" vertical="center" wrapText="1"/>
    </xf>
    <xf numFmtId="9" fontId="0" fillId="0" borderId="1" xfId="2" applyFont="1" applyFill="1" applyBorder="1" applyAlignment="1">
      <alignment horizontal="center" vertical="center" wrapText="1"/>
    </xf>
    <xf numFmtId="44" fontId="9" fillId="0" borderId="1" xfId="1" applyFont="1" applyBorder="1" applyAlignment="1">
      <alignment vertical="center"/>
    </xf>
    <xf numFmtId="0" fontId="1" fillId="0" borderId="1" xfId="0" applyFont="1" applyBorder="1" applyAlignment="1">
      <alignment horizontal="center" vertical="center"/>
    </xf>
    <xf numFmtId="44" fontId="0" fillId="0" borderId="0" xfId="0" applyNumberFormat="1" applyAlignment="1">
      <alignment horizontal="left" vertical="top" wrapText="1"/>
    </xf>
    <xf numFmtId="0" fontId="8" fillId="3"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0" fillId="0" borderId="1" xfId="0" applyFont="1" applyBorder="1" applyAlignment="1">
      <alignment horizontal="center" vertical="center" wrapText="1"/>
    </xf>
    <xf numFmtId="44" fontId="0" fillId="0" borderId="1" xfId="1" applyFont="1" applyBorder="1" applyAlignment="1">
      <alignment vertical="center"/>
    </xf>
    <xf numFmtId="1" fontId="0" fillId="0" borderId="1" xfId="1" applyNumberFormat="1" applyFont="1" applyBorder="1" applyAlignment="1">
      <alignment horizontal="center" vertical="center"/>
    </xf>
    <xf numFmtId="9" fontId="0" fillId="0" borderId="1" xfId="2" applyFont="1" applyBorder="1" applyAlignment="1">
      <alignment horizontal="center" vertical="center"/>
    </xf>
    <xf numFmtId="0" fontId="8" fillId="0" borderId="0" xfId="0" applyFont="1" applyFill="1" applyBorder="1" applyAlignment="1">
      <alignment horizontal="center" vertical="center" wrapText="1"/>
    </xf>
    <xf numFmtId="44" fontId="9" fillId="0" borderId="0" xfId="1" applyFont="1" applyBorder="1" applyAlignment="1">
      <alignment horizontal="center" vertical="center"/>
    </xf>
    <xf numFmtId="164" fontId="9" fillId="4" borderId="1" xfId="1" applyNumberFormat="1" applyFont="1" applyFill="1" applyBorder="1" applyAlignment="1">
      <alignment horizontal="center" vertical="center"/>
    </xf>
    <xf numFmtId="44" fontId="9" fillId="0" borderId="1" xfId="1" applyFont="1" applyBorder="1" applyAlignment="1">
      <alignment horizontal="center" vertical="center" wrapText="1"/>
    </xf>
    <xf numFmtId="44" fontId="4" fillId="4" borderId="1" xfId="1" applyFont="1" applyFill="1" applyBorder="1" applyAlignment="1">
      <alignment horizontal="left" vertical="top" wrapText="1"/>
    </xf>
    <xf numFmtId="44" fontId="0" fillId="0" borderId="1" xfId="0" applyNumberFormat="1" applyFill="1" applyBorder="1" applyAlignment="1">
      <alignment horizontal="left" vertical="top" wrapText="1"/>
    </xf>
    <xf numFmtId="44" fontId="4" fillId="4" borderId="1" xfId="1" applyFont="1" applyFill="1" applyBorder="1" applyAlignment="1">
      <alignment horizontal="center" vertical="top" wrapText="1"/>
    </xf>
    <xf numFmtId="9" fontId="0" fillId="0" borderId="2" xfId="2" applyFont="1" applyFill="1" applyBorder="1" applyAlignment="1">
      <alignment horizontal="center" vertical="center" wrapText="1"/>
    </xf>
    <xf numFmtId="44" fontId="0" fillId="0" borderId="2" xfId="0" applyNumberFormat="1" applyFill="1" applyBorder="1" applyAlignment="1">
      <alignment horizontal="left" vertical="top" wrapText="1"/>
    </xf>
    <xf numFmtId="44" fontId="9" fillId="0" borderId="8" xfId="0" applyNumberFormat="1" applyFont="1" applyFill="1" applyBorder="1" applyAlignment="1">
      <alignment horizontal="center" vertical="center" wrapText="1"/>
    </xf>
    <xf numFmtId="0" fontId="9" fillId="0" borderId="8" xfId="0" applyFont="1" applyFill="1" applyBorder="1" applyAlignment="1">
      <alignment horizontal="center" vertical="center" wrapText="1"/>
    </xf>
    <xf numFmtId="0" fontId="8" fillId="0" borderId="0" xfId="0" applyFont="1" applyFill="1" applyBorder="1" applyAlignment="1">
      <alignment horizontal="center" vertical="top" wrapText="1"/>
    </xf>
    <xf numFmtId="44" fontId="9" fillId="0" borderId="0"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44" fontId="0" fillId="0" borderId="0" xfId="0" applyNumberFormat="1" applyBorder="1" applyAlignment="1">
      <alignment horizontal="left" vertical="top" wrapText="1"/>
    </xf>
    <xf numFmtId="44" fontId="13" fillId="0" borderId="8" xfId="0" applyNumberFormat="1" applyFont="1" applyBorder="1" applyAlignment="1">
      <alignment horizontal="center" vertical="center" wrapText="1"/>
    </xf>
    <xf numFmtId="0" fontId="12" fillId="0" borderId="8" xfId="0" applyFont="1" applyBorder="1" applyAlignment="1">
      <alignment horizontal="center" vertical="center" wrapText="1"/>
    </xf>
    <xf numFmtId="49" fontId="2" fillId="0" borderId="0" xfId="0" applyNumberFormat="1" applyFont="1" applyAlignment="1">
      <alignment horizontal="center" vertical="top" wrapText="1"/>
    </xf>
    <xf numFmtId="44" fontId="9" fillId="0" borderId="10" xfId="1" applyFont="1" applyBorder="1" applyAlignment="1">
      <alignment horizontal="center" vertical="center"/>
    </xf>
    <xf numFmtId="44" fontId="2" fillId="0" borderId="0" xfId="0" applyNumberFormat="1" applyFont="1" applyAlignment="1">
      <alignment vertical="top" wrapText="1"/>
    </xf>
    <xf numFmtId="0" fontId="2" fillId="0" borderId="0" xfId="0" applyFont="1" applyAlignment="1">
      <alignment vertical="top" wrapText="1"/>
    </xf>
    <xf numFmtId="0" fontId="0" fillId="0" borderId="1" xfId="0" applyFont="1" applyFill="1" applyBorder="1" applyAlignment="1">
      <alignment horizontal="left" vertical="center" wrapText="1"/>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2" fillId="0" borderId="0" xfId="0" applyFont="1" applyFill="1" applyAlignment="1">
      <alignment vertical="top" wrapText="1"/>
    </xf>
    <xf numFmtId="49" fontId="2" fillId="0" borderId="0" xfId="0" applyNumberFormat="1" applyFont="1" applyFill="1" applyAlignment="1">
      <alignment horizontal="center" vertical="top" wrapText="1"/>
    </xf>
    <xf numFmtId="0" fontId="2" fillId="0" borderId="0" xfId="0" applyFont="1" applyAlignment="1">
      <alignment vertical="top" wrapText="1"/>
    </xf>
    <xf numFmtId="0" fontId="2" fillId="0" borderId="0" xfId="0" applyFont="1" applyFill="1" applyAlignment="1">
      <alignment vertical="top" wrapText="1"/>
    </xf>
    <xf numFmtId="49" fontId="2" fillId="0" borderId="0" xfId="0" applyNumberFormat="1" applyFont="1" applyAlignment="1">
      <alignment horizontal="center" vertical="top" wrapText="1"/>
    </xf>
    <xf numFmtId="0" fontId="0" fillId="0" borderId="0" xfId="0" applyAlignment="1">
      <alignment horizontal="center" vertical="top" wrapText="1"/>
    </xf>
    <xf numFmtId="0" fontId="3" fillId="0" borderId="0" xfId="0" applyFont="1" applyAlignment="1">
      <alignment horizontal="center" vertical="top" wrapText="1"/>
    </xf>
    <xf numFmtId="0" fontId="5" fillId="0" borderId="0" xfId="0" applyFont="1" applyAlignment="1">
      <alignment horizontal="center" vertical="center" wrapText="1"/>
    </xf>
    <xf numFmtId="0" fontId="7" fillId="0" borderId="0" xfId="0" applyFont="1" applyAlignment="1">
      <alignment horizontal="center" vertical="center" wrapText="1"/>
    </xf>
    <xf numFmtId="0" fontId="1" fillId="0" borderId="0" xfId="0" applyFont="1" applyBorder="1" applyAlignment="1">
      <alignment horizontal="left"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13" fillId="0" borderId="8" xfId="0" applyFont="1" applyBorder="1" applyAlignment="1">
      <alignment horizontal="center" vertical="center" wrapText="1"/>
    </xf>
    <xf numFmtId="0" fontId="8" fillId="0" borderId="1" xfId="0" applyFont="1" applyFill="1" applyBorder="1" applyAlignment="1">
      <alignment horizontal="center" vertical="top" wrapText="1"/>
    </xf>
    <xf numFmtId="0" fontId="8" fillId="0" borderId="4" xfId="0" applyFont="1" applyFill="1" applyBorder="1" applyAlignment="1">
      <alignment horizontal="center" vertical="top" wrapText="1"/>
    </xf>
    <xf numFmtId="0" fontId="0" fillId="0" borderId="1" xfId="0" applyBorder="1" applyAlignment="1">
      <alignment horizontal="center" vertical="center" wrapText="1"/>
    </xf>
    <xf numFmtId="0" fontId="8" fillId="0" borderId="4"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4"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10" fillId="0" borderId="4" xfId="0" applyFont="1" applyBorder="1" applyAlignment="1">
      <alignment horizontal="left" vertical="top" wrapText="1"/>
    </xf>
    <xf numFmtId="0" fontId="10" fillId="0" borderId="6" xfId="0" applyFont="1" applyBorder="1" applyAlignment="1">
      <alignment horizontal="left" vertical="top" wrapText="1"/>
    </xf>
    <xf numFmtId="0" fontId="1" fillId="3" borderId="4"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164" fontId="9" fillId="4" borderId="4" xfId="1" applyNumberFormat="1" applyFont="1" applyFill="1" applyBorder="1" applyAlignment="1">
      <alignment horizontal="center" vertical="center"/>
    </xf>
    <xf numFmtId="164" fontId="9" fillId="4" borderId="6" xfId="1" applyNumberFormat="1" applyFont="1" applyFill="1" applyBorder="1" applyAlignment="1">
      <alignment horizontal="center" vertical="center"/>
    </xf>
    <xf numFmtId="164" fontId="9" fillId="4" borderId="7" xfId="1" applyNumberFormat="1" applyFont="1" applyFill="1" applyBorder="1" applyAlignment="1">
      <alignment horizontal="center" vertical="center"/>
    </xf>
    <xf numFmtId="0" fontId="12" fillId="0" borderId="6" xfId="0" applyFont="1" applyBorder="1" applyAlignment="1">
      <alignment horizontal="center" vertical="center" wrapText="1"/>
    </xf>
    <xf numFmtId="44" fontId="1" fillId="0" borderId="4" xfId="0" applyNumberFormat="1" applyFont="1" applyFill="1" applyBorder="1" applyAlignment="1">
      <alignment horizontal="center" vertical="center" wrapText="1"/>
    </xf>
    <xf numFmtId="44" fontId="1" fillId="0" borderId="6" xfId="0" applyNumberFormat="1" applyFont="1" applyFill="1" applyBorder="1" applyAlignment="1">
      <alignment horizontal="center" vertical="center" wrapText="1"/>
    </xf>
    <xf numFmtId="44" fontId="1" fillId="0" borderId="7" xfId="0" applyNumberFormat="1" applyFont="1" applyFill="1" applyBorder="1" applyAlignment="1">
      <alignment horizontal="center" vertical="center" wrapText="1"/>
    </xf>
    <xf numFmtId="0" fontId="0" fillId="0" borderId="4" xfId="0" applyFont="1" applyBorder="1" applyAlignment="1">
      <alignment horizontal="left" vertical="top" wrapText="1"/>
    </xf>
    <xf numFmtId="0" fontId="0" fillId="0" borderId="7" xfId="0" applyFont="1" applyBorder="1" applyAlignment="1">
      <alignment horizontal="left" vertical="top" wrapText="1"/>
    </xf>
    <xf numFmtId="0" fontId="8" fillId="2" borderId="4"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2" fillId="0" borderId="0" xfId="0" applyFont="1" applyBorder="1" applyAlignment="1">
      <alignment horizontal="left" vertical="top" wrapText="1"/>
    </xf>
    <xf numFmtId="0" fontId="2" fillId="0" borderId="0" xfId="0" applyFont="1" applyAlignment="1">
      <alignment horizontal="left" vertical="top" wrapText="1"/>
    </xf>
    <xf numFmtId="0" fontId="0" fillId="0" borderId="4" xfId="0" applyFont="1" applyFill="1" applyBorder="1" applyAlignment="1">
      <alignment horizontal="left" vertical="center" wrapText="1"/>
    </xf>
    <xf numFmtId="0" fontId="0" fillId="0" borderId="7" xfId="0" applyFont="1" applyFill="1" applyBorder="1" applyAlignment="1">
      <alignment horizontal="left" vertical="center" wrapText="1"/>
    </xf>
    <xf numFmtId="0" fontId="8" fillId="0" borderId="5"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0" xfId="0" applyFont="1" applyAlignment="1">
      <alignment vertical="center" wrapText="1"/>
    </xf>
    <xf numFmtId="0" fontId="1" fillId="2" borderId="4"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0" fillId="0" borderId="4" xfId="0" applyBorder="1" applyAlignment="1">
      <alignment horizontal="center" vertical="center" wrapText="1"/>
    </xf>
    <xf numFmtId="0" fontId="0" fillId="0" borderId="7" xfId="0" applyBorder="1" applyAlignment="1">
      <alignment horizontal="center" vertical="center" wrapText="1"/>
    </xf>
  </cellXfs>
  <cellStyles count="3">
    <cellStyle name="Normalny" xfId="0" builtinId="0"/>
    <cellStyle name="Procentowy" xfId="2" builtinId="5"/>
    <cellStyle name="Walutowy" xfId="1" builtinId="4"/>
  </cellStyles>
  <dxfs count="2">
    <dxf>
      <fill>
        <patternFill>
          <bgColor rgb="FF08E652"/>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2"/>
  <sheetViews>
    <sheetView tabSelected="1" zoomScaleNormal="100" workbookViewId="0">
      <selection activeCell="M15" sqref="M15"/>
    </sheetView>
  </sheetViews>
  <sheetFormatPr defaultRowHeight="15" x14ac:dyDescent="0.25"/>
  <cols>
    <col min="1" max="1" width="6.140625" style="6" customWidth="1"/>
    <col min="2" max="2" width="28.85546875" style="6" customWidth="1"/>
    <col min="3" max="3" width="16.42578125" style="6" customWidth="1"/>
    <col min="4" max="4" width="12.140625" style="6" customWidth="1"/>
    <col min="5" max="5" width="15.28515625" style="6" customWidth="1"/>
    <col min="6" max="6" width="11" style="6" customWidth="1"/>
    <col min="7" max="7" width="16.28515625" style="6" customWidth="1"/>
    <col min="8" max="8" width="10.28515625" style="6" customWidth="1"/>
    <col min="9" max="9" width="12.5703125" style="6" customWidth="1"/>
    <col min="10" max="11" width="9.140625" style="6"/>
    <col min="12" max="12" width="12.140625" style="6" customWidth="1"/>
    <col min="13" max="16384" width="9.140625" style="6"/>
  </cols>
  <sheetData>
    <row r="1" spans="1:14" s="1" customFormat="1" x14ac:dyDescent="0.25">
      <c r="A1" s="79" t="s">
        <v>64</v>
      </c>
      <c r="B1" s="79"/>
      <c r="C1" s="79"/>
      <c r="D1" s="76"/>
      <c r="E1" s="76"/>
      <c r="F1" s="76"/>
      <c r="G1" s="77"/>
      <c r="H1" s="77"/>
      <c r="I1" s="77" t="s">
        <v>65</v>
      </c>
      <c r="J1" s="11"/>
      <c r="L1" s="3"/>
      <c r="N1" s="3"/>
    </row>
    <row r="2" spans="1:14" s="1" customFormat="1" x14ac:dyDescent="0.25">
      <c r="A2" s="80" t="s">
        <v>0</v>
      </c>
      <c r="B2" s="81"/>
      <c r="C2" s="81"/>
      <c r="D2" s="81"/>
      <c r="E2" s="81"/>
      <c r="F2" s="81"/>
      <c r="G2" s="81"/>
      <c r="H2" s="81"/>
      <c r="I2" s="81"/>
      <c r="J2" s="68"/>
      <c r="K2" s="68"/>
      <c r="L2" s="68"/>
      <c r="M2" s="2"/>
      <c r="N2" s="2"/>
    </row>
    <row r="3" spans="1:14" s="1" customFormat="1" ht="15" customHeight="1" x14ac:dyDescent="0.25">
      <c r="A3" s="82" t="s">
        <v>1</v>
      </c>
      <c r="B3" s="81"/>
      <c r="C3" s="81"/>
      <c r="D3" s="81"/>
      <c r="E3" s="81"/>
      <c r="F3" s="81"/>
      <c r="G3" s="81"/>
      <c r="H3" s="81"/>
      <c r="I3" s="81"/>
      <c r="J3" s="4"/>
      <c r="K3" s="4"/>
      <c r="L3" s="4"/>
    </row>
    <row r="4" spans="1:14" s="1" customFormat="1" ht="12.75" x14ac:dyDescent="0.25">
      <c r="A4" s="4"/>
      <c r="B4" s="4"/>
    </row>
    <row r="5" spans="1:14" s="1" customFormat="1" ht="12.75" x14ac:dyDescent="0.25">
      <c r="A5" s="78" t="s">
        <v>2</v>
      </c>
      <c r="B5" s="78"/>
      <c r="C5" s="78"/>
      <c r="D5" s="78"/>
      <c r="E5" s="78"/>
      <c r="F5" s="78"/>
      <c r="G5" s="78"/>
      <c r="I5" s="5"/>
      <c r="J5" s="5"/>
    </row>
    <row r="6" spans="1:14" s="1" customFormat="1" ht="12.75" x14ac:dyDescent="0.25">
      <c r="A6" s="4"/>
      <c r="B6" s="4"/>
    </row>
    <row r="7" spans="1:14" s="1" customFormat="1" ht="16.5" customHeight="1" x14ac:dyDescent="0.25">
      <c r="A7" s="78" t="s">
        <v>3</v>
      </c>
      <c r="B7" s="78"/>
      <c r="C7" s="78"/>
      <c r="D7" s="78"/>
      <c r="E7" s="78"/>
      <c r="F7" s="78"/>
      <c r="G7" s="78"/>
      <c r="H7" s="78"/>
      <c r="I7" s="78"/>
      <c r="J7" s="78"/>
      <c r="K7" s="78"/>
      <c r="L7" s="78"/>
    </row>
    <row r="8" spans="1:14" s="1" customFormat="1" ht="12.75" x14ac:dyDescent="0.25">
      <c r="A8" s="4"/>
      <c r="B8" s="4"/>
    </row>
    <row r="9" spans="1:14" s="1" customFormat="1" ht="12.75" x14ac:dyDescent="0.25">
      <c r="A9" s="78" t="s">
        <v>4</v>
      </c>
      <c r="B9" s="78"/>
      <c r="C9" s="78"/>
      <c r="D9" s="78"/>
      <c r="E9" s="78"/>
      <c r="F9" s="78"/>
      <c r="G9" s="78"/>
      <c r="H9" s="78"/>
      <c r="I9" s="78"/>
      <c r="J9" s="78"/>
      <c r="K9" s="78"/>
      <c r="L9" s="78"/>
    </row>
    <row r="10" spans="1:14" s="1" customFormat="1" ht="12.75" x14ac:dyDescent="0.25">
      <c r="A10" s="4"/>
      <c r="B10" s="4"/>
    </row>
    <row r="11" spans="1:14" s="1" customFormat="1" ht="12.75" x14ac:dyDescent="0.25">
      <c r="A11" s="78" t="s">
        <v>5</v>
      </c>
      <c r="B11" s="78"/>
      <c r="C11" s="78"/>
      <c r="D11" s="78"/>
      <c r="E11" s="78"/>
      <c r="F11" s="78"/>
      <c r="G11" s="78"/>
      <c r="H11" s="78"/>
    </row>
    <row r="12" spans="1:14" s="18" customFormat="1" ht="12.75" x14ac:dyDescent="0.25"/>
    <row r="13" spans="1:14" ht="39.75" customHeight="1" x14ac:dyDescent="0.25">
      <c r="A13" s="83" t="s">
        <v>66</v>
      </c>
      <c r="B13" s="84"/>
      <c r="C13" s="84"/>
      <c r="D13" s="84"/>
      <c r="E13" s="84"/>
      <c r="F13" s="84"/>
      <c r="G13" s="84"/>
      <c r="H13" s="84"/>
      <c r="I13" s="84"/>
    </row>
    <row r="14" spans="1:14" ht="34.5" customHeight="1" x14ac:dyDescent="0.25">
      <c r="A14" s="85" t="s">
        <v>55</v>
      </c>
      <c r="B14" s="85"/>
      <c r="C14" s="85"/>
      <c r="D14" s="85"/>
      <c r="E14" s="85"/>
      <c r="F14" s="85"/>
      <c r="G14" s="85"/>
      <c r="H14" s="85"/>
      <c r="I14" s="85"/>
      <c r="K14" s="19"/>
      <c r="L14" s="19"/>
    </row>
    <row r="15" spans="1:14" s="7" customFormat="1" ht="90" x14ac:dyDescent="0.25">
      <c r="A15" s="13" t="s">
        <v>16</v>
      </c>
      <c r="B15" s="14" t="s">
        <v>11</v>
      </c>
      <c r="C15" s="14" t="s">
        <v>56</v>
      </c>
      <c r="D15" s="14" t="s">
        <v>17</v>
      </c>
      <c r="E15" s="13" t="s">
        <v>18</v>
      </c>
      <c r="F15" s="14" t="s">
        <v>19</v>
      </c>
      <c r="G15" s="14" t="s">
        <v>20</v>
      </c>
      <c r="H15" s="14" t="s">
        <v>21</v>
      </c>
      <c r="I15" s="14" t="s">
        <v>22</v>
      </c>
      <c r="K15" s="19"/>
      <c r="L15" s="19"/>
    </row>
    <row r="16" spans="1:14" s="7" customFormat="1" ht="139.5" customHeight="1" x14ac:dyDescent="0.25">
      <c r="A16" s="20">
        <v>0</v>
      </c>
      <c r="B16" s="21" t="s">
        <v>52</v>
      </c>
      <c r="C16" s="14"/>
      <c r="D16" s="20">
        <v>1</v>
      </c>
      <c r="E16" s="22"/>
      <c r="F16" s="20">
        <v>1</v>
      </c>
      <c r="G16" s="23">
        <f>ROUND(D16*E16*F16,2)</f>
        <v>0</v>
      </c>
      <c r="H16" s="24">
        <v>0.23</v>
      </c>
      <c r="I16" s="25">
        <f>ROUND(G16*H16,2)</f>
        <v>0</v>
      </c>
      <c r="K16" s="19"/>
      <c r="L16" s="19"/>
    </row>
    <row r="17" spans="1:12" s="7" customFormat="1" ht="61.5" customHeight="1" x14ac:dyDescent="0.25">
      <c r="A17" s="20">
        <v>1</v>
      </c>
      <c r="B17" s="72" t="s">
        <v>58</v>
      </c>
      <c r="C17" s="14"/>
      <c r="D17" s="20">
        <v>58</v>
      </c>
      <c r="E17" s="22"/>
      <c r="F17" s="20">
        <v>1</v>
      </c>
      <c r="G17" s="23">
        <f>ROUND(D17*E17*F17,2)</f>
        <v>0</v>
      </c>
      <c r="H17" s="24">
        <v>0.23</v>
      </c>
      <c r="I17" s="25">
        <f>ROUND(G17*H17,2)</f>
        <v>0</v>
      </c>
      <c r="K17" s="19"/>
      <c r="L17" s="19"/>
    </row>
    <row r="18" spans="1:12" s="7" customFormat="1" ht="47.25" customHeight="1" x14ac:dyDescent="0.25">
      <c r="A18" s="74">
        <v>2</v>
      </c>
      <c r="B18" s="8" t="s">
        <v>46</v>
      </c>
      <c r="C18" s="15"/>
      <c r="D18" s="26">
        <v>58</v>
      </c>
      <c r="E18" s="27"/>
      <c r="F18" s="28">
        <v>1</v>
      </c>
      <c r="G18" s="23">
        <f>ROUND(D18*E18*F18,2)</f>
        <v>0</v>
      </c>
      <c r="H18" s="24">
        <v>0.23</v>
      </c>
      <c r="I18" s="25">
        <f>ROUND(G18*H18,2)</f>
        <v>0</v>
      </c>
      <c r="K18" s="19"/>
      <c r="L18" s="19"/>
    </row>
    <row r="19" spans="1:12" s="7" customFormat="1" ht="33" customHeight="1" x14ac:dyDescent="0.25">
      <c r="A19" s="73">
        <v>3</v>
      </c>
      <c r="B19" s="8" t="s">
        <v>23</v>
      </c>
      <c r="C19" s="29">
        <v>50</v>
      </c>
      <c r="D19" s="74" t="s">
        <v>14</v>
      </c>
      <c r="E19" s="27"/>
      <c r="F19" s="28">
        <v>1</v>
      </c>
      <c r="G19" s="23">
        <f>ROUND(C19*E19*F19,2)</f>
        <v>0</v>
      </c>
      <c r="H19" s="24">
        <f>H18</f>
        <v>0.23</v>
      </c>
      <c r="I19" s="25">
        <f>ROUND(G19*H19,2)</f>
        <v>0</v>
      </c>
      <c r="K19" s="19"/>
      <c r="L19" s="19"/>
    </row>
    <row r="20" spans="1:12" s="7" customFormat="1" ht="30" customHeight="1" x14ac:dyDescent="0.25">
      <c r="A20" s="86">
        <v>4</v>
      </c>
      <c r="B20" s="8" t="s">
        <v>24</v>
      </c>
      <c r="C20" s="9"/>
      <c r="D20" s="16"/>
      <c r="E20" s="9"/>
      <c r="F20" s="16"/>
      <c r="G20" s="30"/>
      <c r="H20" s="12"/>
      <c r="I20" s="9"/>
    </row>
    <row r="21" spans="1:12" s="7" customFormat="1" x14ac:dyDescent="0.25">
      <c r="A21" s="87"/>
      <c r="B21" s="31" t="s">
        <v>25</v>
      </c>
      <c r="C21" s="17">
        <v>200</v>
      </c>
      <c r="D21" s="75" t="s">
        <v>14</v>
      </c>
      <c r="E21" s="32"/>
      <c r="F21" s="75">
        <v>1</v>
      </c>
      <c r="G21" s="33">
        <f>ROUND(C21*E21*F21,2)</f>
        <v>0</v>
      </c>
      <c r="H21" s="34">
        <v>0.23</v>
      </c>
      <c r="I21" s="35">
        <f>ROUND(G21*H21,2)</f>
        <v>0</v>
      </c>
    </row>
    <row r="22" spans="1:12" s="7" customFormat="1" x14ac:dyDescent="0.25">
      <c r="A22" s="87"/>
      <c r="B22" s="31" t="s">
        <v>53</v>
      </c>
      <c r="C22" s="17">
        <v>30</v>
      </c>
      <c r="D22" s="74" t="s">
        <v>14</v>
      </c>
      <c r="E22" s="32"/>
      <c r="F22" s="74">
        <v>1</v>
      </c>
      <c r="G22" s="33">
        <f>ROUND(C22*E22*F22,2)</f>
        <v>0</v>
      </c>
      <c r="H22" s="34">
        <v>0.23</v>
      </c>
      <c r="I22" s="35">
        <f>ROUND(G22*H22,2)</f>
        <v>0</v>
      </c>
    </row>
    <row r="23" spans="1:12" s="7" customFormat="1" x14ac:dyDescent="0.25">
      <c r="A23" s="88"/>
      <c r="B23" s="31" t="s">
        <v>47</v>
      </c>
      <c r="C23" s="17">
        <v>20</v>
      </c>
      <c r="D23" s="74" t="s">
        <v>14</v>
      </c>
      <c r="E23" s="32"/>
      <c r="F23" s="74">
        <v>1</v>
      </c>
      <c r="G23" s="33">
        <f>ROUND(C23*E23*F23,2)</f>
        <v>0</v>
      </c>
      <c r="H23" s="34">
        <v>0.23</v>
      </c>
      <c r="I23" s="35">
        <f>ROUND(G23*H23,2)</f>
        <v>0</v>
      </c>
    </row>
    <row r="24" spans="1:12" s="7" customFormat="1" ht="32.25" customHeight="1" x14ac:dyDescent="0.25">
      <c r="A24" s="86">
        <v>5</v>
      </c>
      <c r="B24" s="8" t="s">
        <v>26</v>
      </c>
      <c r="C24" s="16"/>
      <c r="D24" s="16"/>
      <c r="E24" s="36"/>
      <c r="F24" s="16"/>
      <c r="G24" s="30"/>
      <c r="H24" s="37"/>
      <c r="I24" s="38"/>
    </row>
    <row r="25" spans="1:12" s="7" customFormat="1" x14ac:dyDescent="0.25">
      <c r="A25" s="87"/>
      <c r="B25" s="31" t="s">
        <v>25</v>
      </c>
      <c r="C25" s="17">
        <v>200</v>
      </c>
      <c r="D25" s="74" t="s">
        <v>14</v>
      </c>
      <c r="E25" s="32"/>
      <c r="F25" s="74">
        <v>1</v>
      </c>
      <c r="G25" s="33">
        <f>ROUND(C25*E25*F25,2)</f>
        <v>0</v>
      </c>
      <c r="H25" s="34">
        <v>0.23</v>
      </c>
      <c r="I25" s="35">
        <f>ROUND(G25*H25,2)</f>
        <v>0</v>
      </c>
    </row>
    <row r="26" spans="1:12" s="7" customFormat="1" x14ac:dyDescent="0.25">
      <c r="A26" s="87"/>
      <c r="B26" s="31" t="s">
        <v>53</v>
      </c>
      <c r="C26" s="17">
        <v>50</v>
      </c>
      <c r="D26" s="75" t="s">
        <v>14</v>
      </c>
      <c r="E26" s="32"/>
      <c r="F26" s="75">
        <v>1</v>
      </c>
      <c r="G26" s="33">
        <f>ROUND(C26*E26*F26,2)</f>
        <v>0</v>
      </c>
      <c r="H26" s="34">
        <v>0.23</v>
      </c>
      <c r="I26" s="35">
        <f>ROUND(G26*H26,2)</f>
        <v>0</v>
      </c>
    </row>
    <row r="27" spans="1:12" s="7" customFormat="1" x14ac:dyDescent="0.25">
      <c r="A27" s="88"/>
      <c r="B27" s="31" t="s">
        <v>47</v>
      </c>
      <c r="C27" s="17">
        <v>20</v>
      </c>
      <c r="D27" s="74" t="s">
        <v>14</v>
      </c>
      <c r="E27" s="32"/>
      <c r="F27" s="74">
        <v>1</v>
      </c>
      <c r="G27" s="33">
        <f>ROUND(C27*E27*F27,2)</f>
        <v>0</v>
      </c>
      <c r="H27" s="34">
        <v>0.23</v>
      </c>
      <c r="I27" s="35">
        <f>ROUND(G27*H27,2)</f>
        <v>0</v>
      </c>
    </row>
    <row r="28" spans="1:12" s="7" customFormat="1" ht="33" customHeight="1" x14ac:dyDescent="0.25">
      <c r="A28" s="86">
        <v>6</v>
      </c>
      <c r="B28" s="8" t="s">
        <v>27</v>
      </c>
      <c r="C28" s="16"/>
      <c r="D28" s="16"/>
      <c r="E28" s="36"/>
      <c r="F28" s="16"/>
      <c r="G28" s="30"/>
      <c r="H28" s="37"/>
      <c r="I28" s="38"/>
    </row>
    <row r="29" spans="1:12" s="7" customFormat="1" x14ac:dyDescent="0.25">
      <c r="A29" s="87"/>
      <c r="B29" s="31" t="s">
        <v>25</v>
      </c>
      <c r="C29" s="17">
        <v>50</v>
      </c>
      <c r="D29" s="74" t="s">
        <v>14</v>
      </c>
      <c r="E29" s="32"/>
      <c r="F29" s="74">
        <v>1</v>
      </c>
      <c r="G29" s="33">
        <f>ROUND(C29*E29*F29,2)</f>
        <v>0</v>
      </c>
      <c r="H29" s="34">
        <v>0.23</v>
      </c>
      <c r="I29" s="35">
        <f>ROUND(G29*H29,2)</f>
        <v>0</v>
      </c>
    </row>
    <row r="30" spans="1:12" s="7" customFormat="1" x14ac:dyDescent="0.25">
      <c r="A30" s="87"/>
      <c r="B30" s="31" t="s">
        <v>53</v>
      </c>
      <c r="C30" s="17">
        <v>50</v>
      </c>
      <c r="D30" s="75" t="s">
        <v>14</v>
      </c>
      <c r="E30" s="32"/>
      <c r="F30" s="75">
        <v>1</v>
      </c>
      <c r="G30" s="33">
        <f>ROUND(C30*E30*F30,2)</f>
        <v>0</v>
      </c>
      <c r="H30" s="34">
        <v>0.23</v>
      </c>
      <c r="I30" s="35">
        <f>ROUND(G30*H30,2)</f>
        <v>0</v>
      </c>
    </row>
    <row r="31" spans="1:12" s="7" customFormat="1" x14ac:dyDescent="0.25">
      <c r="A31" s="88"/>
      <c r="B31" s="31" t="s">
        <v>47</v>
      </c>
      <c r="C31" s="17">
        <v>10</v>
      </c>
      <c r="D31" s="74" t="s">
        <v>14</v>
      </c>
      <c r="E31" s="32"/>
      <c r="F31" s="74">
        <v>1</v>
      </c>
      <c r="G31" s="33">
        <f>ROUND(C31*E31*F31,2)</f>
        <v>0</v>
      </c>
      <c r="H31" s="34">
        <v>0.23</v>
      </c>
      <c r="I31" s="35">
        <f>ROUND(G31*H31,2)</f>
        <v>0</v>
      </c>
    </row>
    <row r="32" spans="1:12" s="7" customFormat="1" ht="30" x14ac:dyDescent="0.25">
      <c r="A32" s="86">
        <v>7</v>
      </c>
      <c r="B32" s="8" t="s">
        <v>28</v>
      </c>
      <c r="C32" s="16"/>
      <c r="D32" s="16"/>
      <c r="E32" s="36"/>
      <c r="F32" s="16"/>
      <c r="G32" s="30"/>
      <c r="H32" s="37"/>
      <c r="I32" s="38"/>
    </row>
    <row r="33" spans="1:9" s="7" customFormat="1" x14ac:dyDescent="0.25">
      <c r="A33" s="87"/>
      <c r="B33" s="31" t="s">
        <v>25</v>
      </c>
      <c r="C33" s="17">
        <v>50</v>
      </c>
      <c r="D33" s="74" t="s">
        <v>15</v>
      </c>
      <c r="E33" s="32"/>
      <c r="F33" s="74">
        <v>1</v>
      </c>
      <c r="G33" s="33">
        <f>ROUND(C33*E33*F33,2)</f>
        <v>0</v>
      </c>
      <c r="H33" s="34">
        <v>0.23</v>
      </c>
      <c r="I33" s="35">
        <f>ROUND(G33*H33,2)</f>
        <v>0</v>
      </c>
    </row>
    <row r="34" spans="1:9" s="7" customFormat="1" x14ac:dyDescent="0.25">
      <c r="A34" s="87"/>
      <c r="B34" s="31" t="s">
        <v>53</v>
      </c>
      <c r="C34" s="17">
        <v>20</v>
      </c>
      <c r="D34" s="75" t="s">
        <v>15</v>
      </c>
      <c r="E34" s="32"/>
      <c r="F34" s="75">
        <v>1</v>
      </c>
      <c r="G34" s="33">
        <f>ROUND(C34*E34*F34,2)</f>
        <v>0</v>
      </c>
      <c r="H34" s="34">
        <v>0.23</v>
      </c>
      <c r="I34" s="35">
        <f>ROUND(G34*H34,2)</f>
        <v>0</v>
      </c>
    </row>
    <row r="35" spans="1:9" s="7" customFormat="1" x14ac:dyDescent="0.25">
      <c r="A35" s="88"/>
      <c r="B35" s="31" t="s">
        <v>47</v>
      </c>
      <c r="C35" s="17">
        <v>10</v>
      </c>
      <c r="D35" s="74" t="s">
        <v>15</v>
      </c>
      <c r="E35" s="32"/>
      <c r="F35" s="74">
        <v>1</v>
      </c>
      <c r="G35" s="33">
        <f>ROUND(C35*E35*F35,2)</f>
        <v>0</v>
      </c>
      <c r="H35" s="34">
        <v>0.23</v>
      </c>
      <c r="I35" s="35">
        <f>ROUND(G35*H35,2)</f>
        <v>0</v>
      </c>
    </row>
    <row r="36" spans="1:9" s="7" customFormat="1" ht="30" x14ac:dyDescent="0.25">
      <c r="A36" s="86">
        <v>8</v>
      </c>
      <c r="B36" s="8" t="s">
        <v>29</v>
      </c>
      <c r="C36" s="16"/>
      <c r="D36" s="16"/>
      <c r="E36" s="36"/>
      <c r="F36" s="16"/>
      <c r="G36" s="30"/>
      <c r="H36" s="37"/>
      <c r="I36" s="38"/>
    </row>
    <row r="37" spans="1:9" s="7" customFormat="1" x14ac:dyDescent="0.25">
      <c r="A37" s="87"/>
      <c r="B37" s="31" t="s">
        <v>25</v>
      </c>
      <c r="C37" s="17">
        <v>80</v>
      </c>
      <c r="D37" s="74" t="s">
        <v>15</v>
      </c>
      <c r="E37" s="32"/>
      <c r="F37" s="74">
        <v>1</v>
      </c>
      <c r="G37" s="33">
        <f>ROUND(C37*E37*F37,2)</f>
        <v>0</v>
      </c>
      <c r="H37" s="34">
        <v>0.23</v>
      </c>
      <c r="I37" s="35">
        <f>ROUND(G37*H37,2)</f>
        <v>0</v>
      </c>
    </row>
    <row r="38" spans="1:9" s="7" customFormat="1" x14ac:dyDescent="0.25">
      <c r="A38" s="87"/>
      <c r="B38" s="31" t="s">
        <v>53</v>
      </c>
      <c r="C38" s="17">
        <v>30</v>
      </c>
      <c r="D38" s="75" t="s">
        <v>15</v>
      </c>
      <c r="E38" s="32"/>
      <c r="F38" s="75">
        <v>1</v>
      </c>
      <c r="G38" s="33">
        <f>ROUND(C38*E38*F38,2)</f>
        <v>0</v>
      </c>
      <c r="H38" s="34">
        <v>0.23</v>
      </c>
      <c r="I38" s="35">
        <f>ROUND(G38*H38,2)</f>
        <v>0</v>
      </c>
    </row>
    <row r="39" spans="1:9" s="7" customFormat="1" x14ac:dyDescent="0.25">
      <c r="A39" s="88"/>
      <c r="B39" s="31" t="s">
        <v>47</v>
      </c>
      <c r="C39" s="17">
        <v>20</v>
      </c>
      <c r="D39" s="74" t="s">
        <v>15</v>
      </c>
      <c r="E39" s="32"/>
      <c r="F39" s="74">
        <v>1</v>
      </c>
      <c r="G39" s="33">
        <f>ROUND(C39*E39*F39,2)</f>
        <v>0</v>
      </c>
      <c r="H39" s="34">
        <v>0.23</v>
      </c>
      <c r="I39" s="35">
        <f>ROUND(G39*H39,2)</f>
        <v>0</v>
      </c>
    </row>
    <row r="40" spans="1:9" s="7" customFormat="1" ht="30" x14ac:dyDescent="0.25">
      <c r="A40" s="86">
        <v>9</v>
      </c>
      <c r="B40" s="8" t="s">
        <v>30</v>
      </c>
      <c r="C40" s="16"/>
      <c r="D40" s="16"/>
      <c r="E40" s="36"/>
      <c r="F40" s="16"/>
      <c r="G40" s="30"/>
      <c r="H40" s="37"/>
      <c r="I40" s="38"/>
    </row>
    <row r="41" spans="1:9" s="7" customFormat="1" x14ac:dyDescent="0.25">
      <c r="A41" s="87"/>
      <c r="B41" s="31" t="s">
        <v>25</v>
      </c>
      <c r="C41" s="17">
        <v>10</v>
      </c>
      <c r="D41" s="74" t="s">
        <v>15</v>
      </c>
      <c r="E41" s="32"/>
      <c r="F41" s="74">
        <v>1</v>
      </c>
      <c r="G41" s="33">
        <f>ROUND(C41*E41*F41,2)</f>
        <v>0</v>
      </c>
      <c r="H41" s="34">
        <v>0.23</v>
      </c>
      <c r="I41" s="35">
        <f>ROUND(G41*H41,2)</f>
        <v>0</v>
      </c>
    </row>
    <row r="42" spans="1:9" s="7" customFormat="1" x14ac:dyDescent="0.25">
      <c r="A42" s="87"/>
      <c r="B42" s="31" t="s">
        <v>53</v>
      </c>
      <c r="C42" s="17">
        <v>10</v>
      </c>
      <c r="D42" s="75" t="s">
        <v>15</v>
      </c>
      <c r="E42" s="32"/>
      <c r="F42" s="75">
        <v>1</v>
      </c>
      <c r="G42" s="33">
        <f>ROUND(C42*E42*F42,2)</f>
        <v>0</v>
      </c>
      <c r="H42" s="34">
        <v>0.23</v>
      </c>
      <c r="I42" s="35">
        <f>ROUND(G42*H42,2)</f>
        <v>0</v>
      </c>
    </row>
    <row r="43" spans="1:9" s="7" customFormat="1" x14ac:dyDescent="0.25">
      <c r="A43" s="88"/>
      <c r="B43" s="31" t="s">
        <v>47</v>
      </c>
      <c r="C43" s="17">
        <v>10</v>
      </c>
      <c r="D43" s="74" t="s">
        <v>15</v>
      </c>
      <c r="E43" s="32"/>
      <c r="F43" s="74">
        <v>1</v>
      </c>
      <c r="G43" s="33">
        <f>ROUND(C43*E43*F43,2)</f>
        <v>0</v>
      </c>
      <c r="H43" s="34">
        <v>0.23</v>
      </c>
      <c r="I43" s="35">
        <f>ROUND(G43*H43,2)</f>
        <v>0</v>
      </c>
    </row>
    <row r="44" spans="1:9" s="7" customFormat="1" ht="30" x14ac:dyDescent="0.25">
      <c r="A44" s="86">
        <v>10</v>
      </c>
      <c r="B44" s="8" t="s">
        <v>31</v>
      </c>
      <c r="C44" s="16"/>
      <c r="D44" s="16"/>
      <c r="E44" s="36"/>
      <c r="F44" s="16"/>
      <c r="G44" s="30"/>
      <c r="H44" s="37"/>
      <c r="I44" s="38"/>
    </row>
    <row r="45" spans="1:9" s="7" customFormat="1" x14ac:dyDescent="0.25">
      <c r="A45" s="87"/>
      <c r="B45" s="31" t="s">
        <v>25</v>
      </c>
      <c r="C45" s="17">
        <v>20</v>
      </c>
      <c r="D45" s="74" t="s">
        <v>15</v>
      </c>
      <c r="E45" s="32"/>
      <c r="F45" s="74">
        <v>1</v>
      </c>
      <c r="G45" s="33">
        <f>ROUND(C45*E45*F45,2)</f>
        <v>0</v>
      </c>
      <c r="H45" s="34">
        <v>0.23</v>
      </c>
      <c r="I45" s="35">
        <f>ROUND(G45*H45,2)</f>
        <v>0</v>
      </c>
    </row>
    <row r="46" spans="1:9" s="7" customFormat="1" x14ac:dyDescent="0.25">
      <c r="A46" s="87"/>
      <c r="B46" s="31" t="s">
        <v>53</v>
      </c>
      <c r="C46" s="17">
        <v>10</v>
      </c>
      <c r="D46" s="75" t="s">
        <v>15</v>
      </c>
      <c r="E46" s="32"/>
      <c r="F46" s="75">
        <v>1</v>
      </c>
      <c r="G46" s="33">
        <f>ROUND(C46*E46*F46,2)</f>
        <v>0</v>
      </c>
      <c r="H46" s="34">
        <v>0.23</v>
      </c>
      <c r="I46" s="35">
        <f>ROUND(G46*H46,2)</f>
        <v>0</v>
      </c>
    </row>
    <row r="47" spans="1:9" s="7" customFormat="1" x14ac:dyDescent="0.25">
      <c r="A47" s="88"/>
      <c r="B47" s="31" t="s">
        <v>47</v>
      </c>
      <c r="C47" s="17">
        <v>10</v>
      </c>
      <c r="D47" s="74" t="s">
        <v>15</v>
      </c>
      <c r="E47" s="32"/>
      <c r="F47" s="74">
        <v>1</v>
      </c>
      <c r="G47" s="33">
        <f>ROUND(C47*E47*F47,2)</f>
        <v>0</v>
      </c>
      <c r="H47" s="34">
        <v>0.23</v>
      </c>
      <c r="I47" s="35">
        <f>ROUND(G47*H47,2)</f>
        <v>0</v>
      </c>
    </row>
    <row r="48" spans="1:9" s="7" customFormat="1" ht="32.25" customHeight="1" x14ac:dyDescent="0.25">
      <c r="A48" s="92">
        <v>11</v>
      </c>
      <c r="B48" s="8" t="s">
        <v>32</v>
      </c>
      <c r="C48" s="16"/>
      <c r="D48" s="16"/>
      <c r="E48" s="36"/>
      <c r="F48" s="16"/>
      <c r="G48" s="30"/>
      <c r="H48" s="39"/>
      <c r="I48" s="38"/>
    </row>
    <row r="49" spans="1:10" s="7" customFormat="1" x14ac:dyDescent="0.25">
      <c r="A49" s="92"/>
      <c r="B49" s="31" t="s">
        <v>25</v>
      </c>
      <c r="C49" s="17">
        <v>500</v>
      </c>
      <c r="D49" s="74" t="s">
        <v>33</v>
      </c>
      <c r="E49" s="32"/>
      <c r="F49" s="74">
        <f>F47</f>
        <v>1</v>
      </c>
      <c r="G49" s="33">
        <f>ROUND(C49*E49*F49,2)</f>
        <v>0</v>
      </c>
      <c r="H49" s="40">
        <v>0.23</v>
      </c>
      <c r="I49" s="35">
        <f t="shared" ref="I49:I52" si="0">ROUND(G49*H49,2)</f>
        <v>0</v>
      </c>
    </row>
    <row r="50" spans="1:10" s="7" customFormat="1" x14ac:dyDescent="0.25">
      <c r="A50" s="92"/>
      <c r="B50" s="31" t="s">
        <v>53</v>
      </c>
      <c r="C50" s="17">
        <v>100</v>
      </c>
      <c r="D50" s="75" t="s">
        <v>33</v>
      </c>
      <c r="E50" s="32"/>
      <c r="F50" s="75">
        <v>1</v>
      </c>
      <c r="G50" s="33">
        <f>ROUND(C50*E50*F50,2)</f>
        <v>0</v>
      </c>
      <c r="H50" s="40">
        <v>0.23</v>
      </c>
      <c r="I50" s="35">
        <f t="shared" si="0"/>
        <v>0</v>
      </c>
    </row>
    <row r="51" spans="1:10" s="7" customFormat="1" x14ac:dyDescent="0.25">
      <c r="A51" s="92"/>
      <c r="B51" s="31" t="s">
        <v>47</v>
      </c>
      <c r="C51" s="17">
        <v>10</v>
      </c>
      <c r="D51" s="74" t="s">
        <v>33</v>
      </c>
      <c r="E51" s="32"/>
      <c r="F51" s="74">
        <v>1</v>
      </c>
      <c r="G51" s="33">
        <f>ROUND(C51*E51*F51,2)</f>
        <v>0</v>
      </c>
      <c r="H51" s="40">
        <v>0.23</v>
      </c>
      <c r="I51" s="35">
        <f t="shared" si="0"/>
        <v>0</v>
      </c>
    </row>
    <row r="52" spans="1:10" s="7" customFormat="1" ht="107.25" customHeight="1" x14ac:dyDescent="0.25">
      <c r="A52" s="74">
        <v>12</v>
      </c>
      <c r="B52" s="8" t="s">
        <v>62</v>
      </c>
      <c r="C52" s="9"/>
      <c r="D52" s="17">
        <v>58</v>
      </c>
      <c r="E52" s="22"/>
      <c r="F52" s="74">
        <f>F49</f>
        <v>1</v>
      </c>
      <c r="G52" s="33">
        <f>ROUND(D52*E52*F52,2)</f>
        <v>0</v>
      </c>
      <c r="H52" s="40">
        <v>0.23</v>
      </c>
      <c r="I52" s="35">
        <f t="shared" si="0"/>
        <v>0</v>
      </c>
    </row>
    <row r="53" spans="1:10" s="7" customFormat="1" ht="46.5" customHeight="1" x14ac:dyDescent="0.25">
      <c r="A53" s="93" t="s">
        <v>49</v>
      </c>
      <c r="B53" s="94"/>
      <c r="C53" s="94"/>
      <c r="D53" s="94"/>
      <c r="E53" s="94"/>
      <c r="F53" s="94"/>
      <c r="G53" s="41">
        <f>SUM(G19:G51)</f>
        <v>0</v>
      </c>
      <c r="H53" s="42" t="s">
        <v>34</v>
      </c>
      <c r="I53" s="41">
        <f>SUM(I19:I51)</f>
        <v>0</v>
      </c>
    </row>
    <row r="54" spans="1:10" s="7" customFormat="1" ht="33" customHeight="1" x14ac:dyDescent="0.25">
      <c r="A54" s="93" t="s">
        <v>51</v>
      </c>
      <c r="B54" s="94"/>
      <c r="C54" s="94"/>
      <c r="D54" s="94"/>
      <c r="E54" s="94"/>
      <c r="F54" s="94"/>
      <c r="G54" s="41">
        <f>SUM(G18:G52)</f>
        <v>0</v>
      </c>
      <c r="H54" s="42" t="s">
        <v>34</v>
      </c>
      <c r="I54" s="41">
        <f>I53+I18</f>
        <v>0</v>
      </c>
    </row>
    <row r="55" spans="1:10" s="7" customFormat="1" ht="15.75" customHeight="1" x14ac:dyDescent="0.25">
      <c r="A55" s="100"/>
      <c r="B55" s="101"/>
      <c r="C55" s="101"/>
      <c r="D55" s="101"/>
      <c r="E55" s="101"/>
      <c r="F55" s="101"/>
      <c r="G55" s="101"/>
      <c r="H55" s="101"/>
      <c r="I55" s="102"/>
    </row>
    <row r="56" spans="1:10" s="7" customFormat="1" ht="34.5" customHeight="1" x14ac:dyDescent="0.25">
      <c r="A56" s="95" t="s">
        <v>50</v>
      </c>
      <c r="B56" s="96"/>
      <c r="C56" s="96"/>
      <c r="D56" s="96"/>
      <c r="E56" s="96"/>
      <c r="F56" s="96"/>
      <c r="G56" s="41">
        <f>G16-G52-G18</f>
        <v>0</v>
      </c>
      <c r="H56" s="42" t="s">
        <v>34</v>
      </c>
      <c r="I56" s="41">
        <f>I16-I52-I18</f>
        <v>0</v>
      </c>
      <c r="J56" s="43"/>
    </row>
    <row r="57" spans="1:10" s="7" customFormat="1" ht="34.5" customHeight="1" x14ac:dyDescent="0.25">
      <c r="A57" s="95" t="s">
        <v>54</v>
      </c>
      <c r="B57" s="96"/>
      <c r="C57" s="96"/>
      <c r="D57" s="96"/>
      <c r="E57" s="96"/>
      <c r="F57" s="97"/>
      <c r="G57" s="103"/>
      <c r="H57" s="104"/>
      <c r="I57" s="105"/>
      <c r="J57" s="43"/>
    </row>
    <row r="58" spans="1:10" s="7" customFormat="1" ht="269.25" customHeight="1" x14ac:dyDescent="0.25">
      <c r="A58" s="98" t="s">
        <v>63</v>
      </c>
      <c r="B58" s="99"/>
      <c r="C58" s="99"/>
      <c r="D58" s="99"/>
      <c r="E58" s="99"/>
      <c r="F58" s="99"/>
      <c r="G58" s="107" t="str">
        <f>IF(AND(E16&gt;G54,G56&gt;=200,G56&lt;=1050,E16&lt;=1900,E18&lt;=20,E52&lt;=9,G57&gt;=10),"Warunki spełnione","Warunek niespełniony")</f>
        <v>Warunek niespełniony</v>
      </c>
      <c r="H58" s="108"/>
      <c r="I58" s="109"/>
    </row>
    <row r="59" spans="1:10" s="7" customFormat="1" ht="70.5" customHeight="1" x14ac:dyDescent="0.25">
      <c r="A59" s="99" t="s">
        <v>59</v>
      </c>
      <c r="B59" s="99"/>
      <c r="C59" s="99"/>
      <c r="D59" s="99"/>
      <c r="E59" s="99"/>
      <c r="F59" s="99"/>
      <c r="G59" s="99"/>
      <c r="H59" s="99"/>
      <c r="I59" s="99"/>
    </row>
    <row r="60" spans="1:10" s="7" customFormat="1" ht="36.75" customHeight="1" x14ac:dyDescent="0.25">
      <c r="A60" s="106" t="s">
        <v>35</v>
      </c>
      <c r="B60" s="106"/>
      <c r="C60" s="106"/>
      <c r="D60" s="106"/>
      <c r="E60" s="106"/>
      <c r="F60" s="106"/>
      <c r="G60" s="106"/>
      <c r="H60" s="106"/>
      <c r="I60" s="106"/>
    </row>
    <row r="61" spans="1:10" s="7" customFormat="1" ht="57.75" customHeight="1" x14ac:dyDescent="0.25">
      <c r="A61" s="44" t="s">
        <v>16</v>
      </c>
      <c r="B61" s="112" t="s">
        <v>36</v>
      </c>
      <c r="C61" s="113"/>
      <c r="D61" s="44" t="s">
        <v>12</v>
      </c>
      <c r="E61" s="45" t="s">
        <v>37</v>
      </c>
      <c r="F61" s="45" t="s">
        <v>38</v>
      </c>
      <c r="G61" s="45" t="s">
        <v>20</v>
      </c>
      <c r="H61" s="45" t="s">
        <v>21</v>
      </c>
      <c r="I61" s="46" t="s">
        <v>22</v>
      </c>
    </row>
    <row r="62" spans="1:10" s="7" customFormat="1" ht="64.5" customHeight="1" x14ac:dyDescent="0.25">
      <c r="A62" s="17">
        <v>1</v>
      </c>
      <c r="B62" s="110" t="s">
        <v>57</v>
      </c>
      <c r="C62" s="111"/>
      <c r="D62" s="47">
        <v>1</v>
      </c>
      <c r="E62" s="48">
        <f>E16</f>
        <v>0</v>
      </c>
      <c r="F62" s="49">
        <v>24</v>
      </c>
      <c r="G62" s="48">
        <f>ROUND(E62*F62*D62,2)</f>
        <v>0</v>
      </c>
      <c r="H62" s="50">
        <v>0.23</v>
      </c>
      <c r="I62" s="48">
        <f>ROUND(G62*H62,2)</f>
        <v>0</v>
      </c>
    </row>
    <row r="63" spans="1:10" s="7" customFormat="1" ht="42" customHeight="1" x14ac:dyDescent="0.25">
      <c r="A63" s="17">
        <v>3</v>
      </c>
      <c r="B63" s="116" t="s">
        <v>48</v>
      </c>
      <c r="C63" s="117"/>
      <c r="D63" s="20">
        <v>58</v>
      </c>
      <c r="E63" s="25">
        <f>E17</f>
        <v>0</v>
      </c>
      <c r="F63" s="20">
        <v>1</v>
      </c>
      <c r="G63" s="48">
        <f>ROUND(E63*F63*D63,2)</f>
        <v>0</v>
      </c>
      <c r="H63" s="50">
        <v>0.23</v>
      </c>
      <c r="I63" s="48">
        <f>ROUND(G63*H63,2)</f>
        <v>0</v>
      </c>
    </row>
    <row r="64" spans="1:10" s="7" customFormat="1" ht="18" customHeight="1" thickBot="1" x14ac:dyDescent="0.3">
      <c r="A64" s="118" t="s">
        <v>39</v>
      </c>
      <c r="B64" s="118"/>
      <c r="C64" s="118"/>
      <c r="D64" s="118"/>
      <c r="E64" s="118"/>
      <c r="F64" s="119"/>
      <c r="G64" s="69">
        <f>SUM(G62:G63)</f>
        <v>0</v>
      </c>
      <c r="H64" s="69" t="s">
        <v>34</v>
      </c>
      <c r="I64" s="69">
        <f>SUM(I62:I63)</f>
        <v>0</v>
      </c>
    </row>
    <row r="65" spans="1:9" s="7" customFormat="1" ht="18" customHeight="1" thickTop="1" x14ac:dyDescent="0.25">
      <c r="A65" s="51"/>
      <c r="B65" s="51"/>
      <c r="C65" s="51"/>
      <c r="D65" s="51"/>
      <c r="E65" s="51"/>
      <c r="F65" s="51"/>
      <c r="G65" s="52"/>
      <c r="H65" s="52"/>
      <c r="I65" s="52"/>
    </row>
    <row r="66" spans="1:9" s="7" customFormat="1" ht="89.25" customHeight="1" x14ac:dyDescent="0.25">
      <c r="A66" s="120" t="s">
        <v>40</v>
      </c>
      <c r="B66" s="120"/>
      <c r="C66" s="120"/>
      <c r="D66" s="120"/>
      <c r="E66" s="120"/>
      <c r="F66" s="120"/>
      <c r="G66" s="120"/>
      <c r="H66" s="53"/>
      <c r="I66" s="54" t="s">
        <v>41</v>
      </c>
    </row>
    <row r="67" spans="1:9" s="7" customFormat="1" ht="18" customHeight="1" x14ac:dyDescent="0.25">
      <c r="A67" s="51"/>
      <c r="B67" s="51"/>
      <c r="C67" s="51"/>
      <c r="D67" s="51"/>
      <c r="E67" s="51"/>
      <c r="F67" s="51"/>
      <c r="G67" s="52"/>
      <c r="H67" s="52"/>
      <c r="I67" s="52"/>
    </row>
    <row r="68" spans="1:9" s="7" customFormat="1" ht="29.25" customHeight="1" x14ac:dyDescent="0.25">
      <c r="A68" s="121" t="s">
        <v>42</v>
      </c>
      <c r="B68" s="121"/>
      <c r="C68" s="121"/>
      <c r="D68" s="121"/>
      <c r="E68" s="121"/>
      <c r="F68" s="121"/>
      <c r="G68" s="121"/>
      <c r="H68" s="121"/>
      <c r="I68" s="121"/>
    </row>
    <row r="69" spans="1:9" s="7" customFormat="1" ht="30" x14ac:dyDescent="0.25">
      <c r="A69" s="13" t="s">
        <v>13</v>
      </c>
      <c r="B69" s="122" t="s">
        <v>11</v>
      </c>
      <c r="C69" s="123"/>
      <c r="D69" s="14" t="s">
        <v>12</v>
      </c>
      <c r="E69" s="14" t="s">
        <v>43</v>
      </c>
      <c r="F69" s="14" t="s">
        <v>38</v>
      </c>
      <c r="G69" s="14" t="s">
        <v>20</v>
      </c>
      <c r="H69" s="14" t="s">
        <v>21</v>
      </c>
      <c r="I69" s="14" t="s">
        <v>22</v>
      </c>
    </row>
    <row r="70" spans="1:9" s="7" customFormat="1" x14ac:dyDescent="0.25">
      <c r="A70" s="74">
        <v>1</v>
      </c>
      <c r="B70" s="124" t="s">
        <v>44</v>
      </c>
      <c r="C70" s="125"/>
      <c r="D70" s="74">
        <v>16</v>
      </c>
      <c r="E70" s="55"/>
      <c r="F70" s="74">
        <v>1</v>
      </c>
      <c r="G70" s="56">
        <f>ROUND(D70*E70*F70,2)</f>
        <v>0</v>
      </c>
      <c r="H70" s="40">
        <v>0.23</v>
      </c>
      <c r="I70" s="56">
        <f>ROUND(G70*H70,2)</f>
        <v>0</v>
      </c>
    </row>
    <row r="71" spans="1:9" s="7" customFormat="1" ht="15.75" thickBot="1" x14ac:dyDescent="0.3">
      <c r="A71" s="74">
        <v>3</v>
      </c>
      <c r="B71" s="124" t="s">
        <v>60</v>
      </c>
      <c r="C71" s="125"/>
      <c r="D71" s="74">
        <v>16</v>
      </c>
      <c r="E71" s="57"/>
      <c r="F71" s="74">
        <v>24</v>
      </c>
      <c r="G71" s="56">
        <f>ROUND(D71*E71*F71,2)</f>
        <v>0</v>
      </c>
      <c r="H71" s="58">
        <v>0.23</v>
      </c>
      <c r="I71" s="59">
        <f>G71*H71</f>
        <v>0</v>
      </c>
    </row>
    <row r="72" spans="1:9" s="10" customFormat="1" ht="18.75" thickTop="1" thickBot="1" x14ac:dyDescent="0.3">
      <c r="A72" s="90" t="s">
        <v>45</v>
      </c>
      <c r="B72" s="90"/>
      <c r="C72" s="90"/>
      <c r="D72" s="90"/>
      <c r="E72" s="90"/>
      <c r="F72" s="91"/>
      <c r="G72" s="60">
        <f>SUM(G70:G71)</f>
        <v>0</v>
      </c>
      <c r="H72" s="61" t="s">
        <v>34</v>
      </c>
      <c r="I72" s="60">
        <f>I70+I71</f>
        <v>0</v>
      </c>
    </row>
    <row r="73" spans="1:9" s="10" customFormat="1" ht="18" thickTop="1" x14ac:dyDescent="0.25">
      <c r="A73" s="62"/>
      <c r="B73" s="62"/>
      <c r="C73" s="62"/>
      <c r="D73" s="62"/>
      <c r="E73" s="62"/>
      <c r="F73" s="62"/>
      <c r="G73" s="63"/>
      <c r="H73" s="64"/>
      <c r="I73" s="63"/>
    </row>
    <row r="74" spans="1:9" s="7" customFormat="1" ht="15.75" thickBot="1" x14ac:dyDescent="0.3">
      <c r="A74" s="10"/>
      <c r="B74" s="10"/>
      <c r="C74" s="10"/>
      <c r="D74" s="10"/>
      <c r="E74" s="65"/>
      <c r="F74" s="10"/>
      <c r="G74" s="10"/>
      <c r="H74" s="10"/>
      <c r="I74" s="10"/>
    </row>
    <row r="75" spans="1:9" s="7" customFormat="1" ht="44.25" customHeight="1" thickTop="1" thickBot="1" x14ac:dyDescent="0.3">
      <c r="A75" s="89" t="s">
        <v>61</v>
      </c>
      <c r="B75" s="89"/>
      <c r="C75" s="89"/>
      <c r="D75" s="89"/>
      <c r="E75" s="89"/>
      <c r="F75" s="89"/>
      <c r="G75" s="66">
        <f>G64+G72</f>
        <v>0</v>
      </c>
      <c r="H75" s="67" t="s">
        <v>34</v>
      </c>
      <c r="I75" s="66">
        <f>I64+I72</f>
        <v>0</v>
      </c>
    </row>
    <row r="76" spans="1:9" s="71" customFormat="1" ht="13.5" thickTop="1" x14ac:dyDescent="0.25"/>
    <row r="77" spans="1:9" s="71" customFormat="1" ht="12.75" x14ac:dyDescent="0.25">
      <c r="G77" s="70"/>
    </row>
    <row r="78" spans="1:9" s="7" customFormat="1" x14ac:dyDescent="0.25"/>
    <row r="79" spans="1:9" s="71" customFormat="1" ht="18.75" customHeight="1" x14ac:dyDescent="0.25">
      <c r="A79" s="114" t="s">
        <v>6</v>
      </c>
      <c r="B79" s="114"/>
      <c r="C79" s="114"/>
      <c r="D79" s="114"/>
      <c r="E79" s="114"/>
      <c r="F79" s="114"/>
      <c r="G79" s="114"/>
      <c r="H79" s="114"/>
      <c r="I79" s="114"/>
    </row>
    <row r="80" spans="1:9" s="71" customFormat="1" ht="12.75" x14ac:dyDescent="0.25">
      <c r="A80" s="4"/>
      <c r="B80" s="4"/>
    </row>
    <row r="81" spans="1:9" s="71" customFormat="1" ht="16.5" customHeight="1" x14ac:dyDescent="0.25">
      <c r="A81" s="115" t="s">
        <v>7</v>
      </c>
      <c r="B81" s="115"/>
      <c r="C81" s="115"/>
      <c r="D81" s="115"/>
      <c r="E81" s="115"/>
      <c r="F81" s="115"/>
      <c r="G81" s="115"/>
      <c r="H81" s="115"/>
      <c r="I81" s="115"/>
    </row>
    <row r="82" spans="1:9" s="71" customFormat="1" ht="12.75" x14ac:dyDescent="0.25">
      <c r="A82" s="4"/>
      <c r="B82" s="4"/>
    </row>
    <row r="83" spans="1:9" s="71" customFormat="1" ht="12.75" x14ac:dyDescent="0.25">
      <c r="A83" s="4"/>
      <c r="B83" s="4"/>
    </row>
    <row r="84" spans="1:9" s="71" customFormat="1" ht="12.75" x14ac:dyDescent="0.25">
      <c r="A84" s="4"/>
      <c r="B84" s="4"/>
    </row>
    <row r="85" spans="1:9" s="71" customFormat="1" ht="12.75" x14ac:dyDescent="0.25">
      <c r="A85" s="78" t="s">
        <v>8</v>
      </c>
      <c r="B85" s="78"/>
      <c r="C85" s="78"/>
      <c r="D85" s="78"/>
      <c r="E85" s="78"/>
      <c r="F85" s="78"/>
      <c r="G85" s="78"/>
    </row>
    <row r="86" spans="1:9" s="71" customFormat="1" ht="21" customHeight="1" x14ac:dyDescent="0.25">
      <c r="A86" s="78" t="s">
        <v>9</v>
      </c>
      <c r="B86" s="78"/>
      <c r="C86" s="78"/>
      <c r="D86" s="78"/>
      <c r="E86" s="78"/>
      <c r="F86" s="78"/>
      <c r="G86" s="78"/>
      <c r="H86" s="78"/>
    </row>
    <row r="87" spans="1:9" s="71" customFormat="1" ht="12.75" x14ac:dyDescent="0.25">
      <c r="A87" s="4"/>
      <c r="B87" s="4"/>
    </row>
    <row r="88" spans="1:9" s="71" customFormat="1" ht="12.75" x14ac:dyDescent="0.25">
      <c r="A88" s="4"/>
      <c r="B88" s="4"/>
    </row>
    <row r="89" spans="1:9" s="71" customFormat="1" ht="12.75" x14ac:dyDescent="0.25">
      <c r="A89" s="4"/>
      <c r="B89" s="4"/>
    </row>
    <row r="90" spans="1:9" s="71" customFormat="1" ht="12.75" x14ac:dyDescent="0.25">
      <c r="A90" s="78" t="s">
        <v>8</v>
      </c>
      <c r="B90" s="78"/>
      <c r="C90" s="78"/>
      <c r="D90" s="78"/>
      <c r="E90" s="78"/>
      <c r="F90" s="78"/>
      <c r="G90" s="78"/>
    </row>
    <row r="91" spans="1:9" s="71" customFormat="1" ht="21" customHeight="1" x14ac:dyDescent="0.25">
      <c r="A91" s="78" t="s">
        <v>10</v>
      </c>
      <c r="B91" s="78"/>
      <c r="C91" s="78"/>
      <c r="D91" s="78"/>
      <c r="E91" s="78"/>
      <c r="F91" s="78"/>
      <c r="G91" s="78"/>
      <c r="H91" s="78"/>
    </row>
    <row r="92" spans="1:9" s="1" customFormat="1" ht="12.75" x14ac:dyDescent="0.25">
      <c r="A92" s="4"/>
      <c r="B92" s="4"/>
    </row>
  </sheetData>
  <mergeCells count="44">
    <mergeCell ref="B62:C62"/>
    <mergeCell ref="B61:C61"/>
    <mergeCell ref="A79:I79"/>
    <mergeCell ref="A81:I81"/>
    <mergeCell ref="A85:G85"/>
    <mergeCell ref="B63:C63"/>
    <mergeCell ref="A64:F64"/>
    <mergeCell ref="A66:G66"/>
    <mergeCell ref="A68:I68"/>
    <mergeCell ref="B69:C69"/>
    <mergeCell ref="B71:C71"/>
    <mergeCell ref="B70:C70"/>
    <mergeCell ref="A86:H86"/>
    <mergeCell ref="A90:G90"/>
    <mergeCell ref="A75:F75"/>
    <mergeCell ref="A72:F72"/>
    <mergeCell ref="A44:A47"/>
    <mergeCell ref="A48:A51"/>
    <mergeCell ref="A54:F54"/>
    <mergeCell ref="A57:F57"/>
    <mergeCell ref="A58:F58"/>
    <mergeCell ref="A53:F53"/>
    <mergeCell ref="A55:I55"/>
    <mergeCell ref="A56:F56"/>
    <mergeCell ref="G57:I57"/>
    <mergeCell ref="A60:I60"/>
    <mergeCell ref="A59:I59"/>
    <mergeCell ref="G58:I58"/>
    <mergeCell ref="A91:H91"/>
    <mergeCell ref="A11:H11"/>
    <mergeCell ref="A9:L9"/>
    <mergeCell ref="A1:C1"/>
    <mergeCell ref="A5:G5"/>
    <mergeCell ref="A7:L7"/>
    <mergeCell ref="A2:I2"/>
    <mergeCell ref="A3:I3"/>
    <mergeCell ref="A13:I13"/>
    <mergeCell ref="A14:I14"/>
    <mergeCell ref="A20:A23"/>
    <mergeCell ref="A24:A27"/>
    <mergeCell ref="A28:A31"/>
    <mergeCell ref="A32:A35"/>
    <mergeCell ref="A36:A39"/>
    <mergeCell ref="A40:A43"/>
  </mergeCells>
  <conditionalFormatting sqref="G58">
    <cfRule type="containsText" dxfId="1" priority="1" operator="containsText" text="Warunek niespełniony">
      <formula>NOT(ISERROR(SEARCH("Warunek niespełniony",G58)))</formula>
    </cfRule>
    <cfRule type="containsText" dxfId="0" priority="2" operator="containsText" text="Warunki spełnione">
      <formula>NOT(ISERROR(SEARCH("Warunki spełnione",G58)))</formula>
    </cfRule>
  </conditionalFormatting>
  <pageMargins left="0.7" right="0.7" top="0.75" bottom="0.75" header="0.3" footer="0.3"/>
  <pageSetup paperSize="9" orientation="landscape" r:id="rId1"/>
  <headerFooter>
    <oddFooter>Strona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formularz</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klopuszynski</dc:creator>
  <cp:lastModifiedBy>klopuszynski</cp:lastModifiedBy>
  <cp:lastPrinted>2023-07-06T09:25:00Z</cp:lastPrinted>
  <dcterms:created xsi:type="dcterms:W3CDTF">2015-05-28T08:52:50Z</dcterms:created>
  <dcterms:modified xsi:type="dcterms:W3CDTF">2023-07-06T09:25:10Z</dcterms:modified>
</cp:coreProperties>
</file>