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272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mfrankowska\Documents\"/>
    </mc:Choice>
  </mc:AlternateContent>
  <xr:revisionPtr revIDLastSave="0" documentId="8_{9A6337C3-B8D4-4779-A7A4-792177BC5B56}" xr6:coauthVersionLast="47" xr6:coauthVersionMax="47" xr10:uidLastSave="{00000000-0000-0000-0000-000000000000}"/>
  <bookViews>
    <workbookView xWindow="-108" yWindow="-108" windowWidth="23256" windowHeight="12576" xr2:uid="{00000000-000D-0000-FFFF-FFFF00000000}"/>
  </bookViews>
  <sheets>
    <sheet name="na 31 12 2023" sheetId="2" r:id="rId1"/>
    <sheet name="umowa na 31 12 2023" sheetId="3" r:id="rId2"/>
  </sheets>
  <definedNames>
    <definedName name="_xlnm.Print_Area" localSheetId="0">'na 31 12 2023'!$A$1:$K$147</definedName>
    <definedName name="_xlnm.Print_Area" localSheetId="1">'umowa na 31 12 2023'!$A$1:$H$30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11" i="3" l="1"/>
  <c r="H10" i="3"/>
  <c r="G135" i="2" l="1"/>
  <c r="K143" i="2"/>
  <c r="K142" i="2"/>
  <c r="K141" i="2"/>
  <c r="K140" i="2"/>
  <c r="K139" i="2"/>
  <c r="K138" i="2"/>
  <c r="K137" i="2"/>
  <c r="K136" i="2"/>
  <c r="K135" i="2"/>
  <c r="K120" i="2"/>
  <c r="K133" i="2"/>
  <c r="G133" i="2" s="1"/>
  <c r="K134" i="2"/>
  <c r="K129" i="2"/>
  <c r="K106" i="2"/>
  <c r="G134" i="2" l="1"/>
  <c r="K146" i="2"/>
  <c r="K144" i="2"/>
  <c r="K92" i="2"/>
  <c r="G136" i="2" l="1"/>
  <c r="K79" i="2"/>
  <c r="K67" i="2" l="1"/>
  <c r="K51" i="2" l="1"/>
  <c r="K41" i="2" l="1"/>
  <c r="K24" i="2"/>
  <c r="K14" i="2"/>
  <c r="K130" i="2" s="1"/>
</calcChain>
</file>

<file path=xl/sharedStrings.xml><?xml version="1.0" encoding="utf-8"?>
<sst xmlns="http://schemas.openxmlformats.org/spreadsheetml/2006/main" count="196" uniqueCount="165">
  <si>
    <t>Lp.</t>
  </si>
  <si>
    <t>Podmiot udzielający kredytu/pożyczki</t>
  </si>
  <si>
    <t>Okres kredytowania</t>
  </si>
  <si>
    <t>Bank Gospodarstwa Krajowego Oddział w Toruniu</t>
  </si>
  <si>
    <t xml:space="preserve">Oprocentowanie </t>
  </si>
  <si>
    <t>14.05.2013-20.12.2027</t>
  </si>
  <si>
    <t>2024 r. 11x 68 333,00</t>
  </si>
  <si>
    <t>1x 68 337,00</t>
  </si>
  <si>
    <t>2025 r. 11x 64 167,00</t>
  </si>
  <si>
    <t>1x 64 163,00</t>
  </si>
  <si>
    <t>2026 r. 11x 63 333,00</t>
  </si>
  <si>
    <t>1x 63 337,00</t>
  </si>
  <si>
    <t>2027 r. 11x 63 333,00</t>
  </si>
  <si>
    <t xml:space="preserve">Spółdzielcza Grupa Bankowa Oddział w Łowiczu </t>
  </si>
  <si>
    <t>11.12.2014-20.12.2030</t>
  </si>
  <si>
    <t>2024 r. 12x 15 000,00</t>
  </si>
  <si>
    <t>2025 r. 12x 15 000,00</t>
  </si>
  <si>
    <t>2026 r. 12x 15 000,00</t>
  </si>
  <si>
    <t>2027 r. 12x 15 000,00</t>
  </si>
  <si>
    <t>2028 r. 12x 15 000,00</t>
  </si>
  <si>
    <t>2029 r. 12x 15 000,00</t>
  </si>
  <si>
    <t>2030 r. 12x 15 000,00</t>
  </si>
  <si>
    <t xml:space="preserve">Spółdzielcza Grupa Bankowa Bank Spółdzielczy w Toruniu </t>
  </si>
  <si>
    <t>19.08.2015-20.12.2030</t>
  </si>
  <si>
    <t>1x 16 666,63</t>
  </si>
  <si>
    <t>2024 r.  11x 16 666,67</t>
  </si>
  <si>
    <t>2025 r.  11x 16 666,67</t>
  </si>
  <si>
    <t>2026 r.  11x 16 666,67</t>
  </si>
  <si>
    <t>2027 r.  11x 16 666,67</t>
  </si>
  <si>
    <t>2028 r.  11x 16 666,67</t>
  </si>
  <si>
    <t>2029 r.  11x 33 333,33</t>
  </si>
  <si>
    <t>1x 33 333,37</t>
  </si>
  <si>
    <t>2030 r.  11x 33 333,33</t>
  </si>
  <si>
    <t>Przeznaczenie</t>
  </si>
  <si>
    <t>Weksel in blanco wraz z deklaracją wekslową</t>
  </si>
  <si>
    <t>Umowa/ data zawarcia umowy</t>
  </si>
  <si>
    <t>Okres spłaty kapitału</t>
  </si>
  <si>
    <t>Kwota kredytu / pożyczki</t>
  </si>
  <si>
    <t>Umowa Nr 130/0743 z dnia 14.05.2013</t>
  </si>
  <si>
    <t>Kredyt konsolidacyjny przeznaczony na sfinansowanie spłaty wcześniej zaciągniętych zobowiązań z tytułu kredytów</t>
  </si>
  <si>
    <t>20.01.2015-20.12.2027</t>
  </si>
  <si>
    <t>Umowa Nr 174/2014 z dnia 11.12.2014</t>
  </si>
  <si>
    <t>Sfinasowanie planowanego deficytu budżetu w 2014 roku</t>
  </si>
  <si>
    <t>Umowa Nr 199/2015IV z dnia 19.08.2015</t>
  </si>
  <si>
    <t>22.01.2018-20.12.2030</t>
  </si>
  <si>
    <t>21.11.2016-20.12.2030</t>
  </si>
  <si>
    <t>Weksel in blanco wraz z deklaracją wekslową opatrzone kontrasygnatą Skarbnika Gminy</t>
  </si>
  <si>
    <t>Weksel in blanco wraz z deklaracją wekslową z kontrasygnatą Skarbnika</t>
  </si>
  <si>
    <t>Umowa Nr 272.93.2015 z dnia 19.10.2015</t>
  </si>
  <si>
    <t>19.10.2015-20.12.2030</t>
  </si>
  <si>
    <t>20.10.2015-20.12.2030</t>
  </si>
  <si>
    <t>Kredyt konsolidacyjny przeznaczony na spłatę zobowiązań z tytułu kredytów i pożyczek zaciągniętych w latach ubiegłych</t>
  </si>
  <si>
    <t>2024 r.  12x 20 000,00</t>
  </si>
  <si>
    <t>2025 r.  12x 20 000,00</t>
  </si>
  <si>
    <t>2026 r.  12x 20 000,00</t>
  </si>
  <si>
    <t>2027 r.  12x 20 000,00</t>
  </si>
  <si>
    <t>2028 r.  12x 20 000,00</t>
  </si>
  <si>
    <t>2029 r.  12x 20 000,00</t>
  </si>
  <si>
    <t>2030 r.  12x 20 000,00</t>
  </si>
  <si>
    <t>Zabezpieczenie</t>
  </si>
  <si>
    <t>Bank Spółdzielczy w Toruniu oddział w Wąbrzeźnie</t>
  </si>
  <si>
    <t>Umowa Nr 1180/2018 z dnia 26.09.2018</t>
  </si>
  <si>
    <t>29.09.2018-20.12.2030</t>
  </si>
  <si>
    <t>20.09.2019-20.12.2030</t>
  </si>
  <si>
    <t>Sfinansowanie zadań inwestycyjnch na 2015 rok</t>
  </si>
  <si>
    <t>1x 41 666,63</t>
  </si>
  <si>
    <t>2024 r.  11x 41 666,67</t>
  </si>
  <si>
    <t>2025 r.  11x 41 666,67</t>
  </si>
  <si>
    <t>2026 r.  11x 41 666,67</t>
  </si>
  <si>
    <t>2027 r.  11x 41 666,67</t>
  </si>
  <si>
    <t>2028 r.  11x 41 666,67</t>
  </si>
  <si>
    <t>2029 r.  11x 41 666,67</t>
  </si>
  <si>
    <t>2030 r.  12x 25 000,00</t>
  </si>
  <si>
    <t>Umowa Nr 3/JST/K/2019 z dnia 23.07.2019</t>
  </si>
  <si>
    <t>20.09.2020-20.12.2030</t>
  </si>
  <si>
    <t>23.07.2019-20.12.2030</t>
  </si>
  <si>
    <t>Weksle in blanco wraz z deklaracją wekslową z kontrasygnatą Skarbnika</t>
  </si>
  <si>
    <t>Bank Spółdzielczy w Grębocinie (BI) SGB Poznań (BU)</t>
  </si>
  <si>
    <t>2026 r.  12x 50 000,00</t>
  </si>
  <si>
    <t>2027 r.  12x 50 000,00</t>
  </si>
  <si>
    <t>2028 r.  12x 50 000,00</t>
  </si>
  <si>
    <t>2029 r.  12x 50 000,00</t>
  </si>
  <si>
    <t>2030 r.  12x 50 000,00</t>
  </si>
  <si>
    <t>ING Bank Śląski Katowice</t>
  </si>
  <si>
    <t>Umowa Nr JST/888/2020/00000204/00 z dnia 26.05.2020</t>
  </si>
  <si>
    <t>Kredyt przeznaczony na sfinansowanie zadań inwestycyjnych w 2018 roku (w szczególności: przebudowa drogi gminnej z odwodnieniem ul. Mickiewicza, Krasińskiego, Targowa; rozebranie i budowa nowego mostu drewnianego na J. Zamkowym; przebudowa i rozbudowa amfiteatru; przebudowa obiektów sportowych)</t>
  </si>
  <si>
    <t>Kredyt przeznaczony na sfinansowanie zadań inwestycyjnych w 2019 roku (w szczególności: przebudowa drogi gminnej z odwodnieniem ul. Pięknej, Kwiatowej i Wspólnej oraz ul. Konopnickiej w Wąbrzeźnie; przebudowa obiektów sportowych; budowa ścieżek pieszo-rowerowych, alternatywa dla komunikacji samochodowej na terenie miasta Wąbrzeźno)</t>
  </si>
  <si>
    <t>Kredyt przeznaczony na sfinansowanie zadań inwestycyjnych w 2020 roku (w szczególności: przebudowa dróg gminnych z odwodnieniem ul. Pięknej, Kwiatowej i Wspólnej oraz ul. Konopnickiej w Wąbrzeźnie; przebudowa obiektów sportowych)</t>
  </si>
  <si>
    <t>2024 r.  12x 25 000,00</t>
  </si>
  <si>
    <t>2025 r.  12x 25 000,00</t>
  </si>
  <si>
    <t>2026 r.  12x 25 000,00</t>
  </si>
  <si>
    <t>2027 r.  12x 25 000,00</t>
  </si>
  <si>
    <t>2028 r.  12x 75 000,00</t>
  </si>
  <si>
    <t>2029 r.  12x 75 000,00</t>
  </si>
  <si>
    <t>2030 r.  12x 75 000,00</t>
  </si>
  <si>
    <t>2031 r.  12x 50 000,00</t>
  </si>
  <si>
    <t>2032 r.  11x 41 666,67</t>
  </si>
  <si>
    <t>20.09.2021-20.12.2032</t>
  </si>
  <si>
    <t>26.05.2020-20.12.2032</t>
  </si>
  <si>
    <t>Bank Spółdzielczy w Brodnicy</t>
  </si>
  <si>
    <t>2024 r.  12x 10 000,00</t>
  </si>
  <si>
    <t>2025 r.  12x 10 000,00</t>
  </si>
  <si>
    <t>2026 r.  12x 10 000,00</t>
  </si>
  <si>
    <t>2027 r.  12x 10 000,00</t>
  </si>
  <si>
    <t>2028 r.  12x 10 000,00</t>
  </si>
  <si>
    <t>2029 r.  12x 10 000,00</t>
  </si>
  <si>
    <t>2030 r.  12x 10 000,00</t>
  </si>
  <si>
    <t>2031 r.  12x 85 000,00</t>
  </si>
  <si>
    <t>2032 r.  12x 85 000,00</t>
  </si>
  <si>
    <t>Umowa Nr 180061080/28/KR-21-02673 z dnia 10.08.2021</t>
  </si>
  <si>
    <t>10.08.2021-20.12.2032</t>
  </si>
  <si>
    <t>20.09.2022-20.12.2032</t>
  </si>
  <si>
    <t>Kredyt przeznaczony na pokrycie deficytu budżetu związanego z planowanymi zadaniami inwestycyjnymi w 2021 roku (w szczególności: przebudowa dróg gminnych z odwodnieniem, w tym: ul. Hallera, Żeromskiego w Wąbrzeźnie; utworzenie przystani sportów wodnych w Wąbrzeźnie; dokapitalizowanie spółki RW TBS na budownictwo mieszkaniowe pod wynajem; rewitalizacja zdegradowanych terenów miasta Wąbrzeźno; wodny plac zabaw)</t>
  </si>
  <si>
    <t xml:space="preserve">Sporządziła: inspektor Iwona Kamińska-Goleń </t>
  </si>
  <si>
    <t>Informacja dotycząca zobowiązań finansowych z tytułu zaciągniętych kredytów i pożyczek stan na 31.12.2023 rok</t>
  </si>
  <si>
    <t>Nicolaus Bank Spółdzielczy w Toruniu</t>
  </si>
  <si>
    <t>Umowa Nr 1004/2023 z dnia 01.09.2023</t>
  </si>
  <si>
    <t>01.09.2023-20.12.2034</t>
  </si>
  <si>
    <t>20.01.2026-20.12.2034</t>
  </si>
  <si>
    <t>2030 r.  11x 18 333,33</t>
  </si>
  <si>
    <t>1x 18 333,37</t>
  </si>
  <si>
    <t>2032 r.  12x 50 000,00</t>
  </si>
  <si>
    <t>2033 r.  12x 75 000,00</t>
  </si>
  <si>
    <t>2034 r.  12x 75 000,00</t>
  </si>
  <si>
    <t>2026 r.  12x   5 000,00</t>
  </si>
  <si>
    <t>2027 r.  12x   5 000,00</t>
  </si>
  <si>
    <t>2029 r.  11x   1 666,67</t>
  </si>
  <si>
    <t>1x   1 666,63</t>
  </si>
  <si>
    <t>Raty - ze stanem na 31.12.2023 rok</t>
  </si>
  <si>
    <t>Zadłużenie ze stanem na 31.12.2023 rok</t>
  </si>
  <si>
    <t>RAZEM</t>
  </si>
  <si>
    <t>(0-1&gt;  rok 2024</t>
  </si>
  <si>
    <t>(1-5&gt; lata 2025-2028</t>
  </si>
  <si>
    <t>powyżej 5  lata 2029-2034</t>
  </si>
  <si>
    <t>WIBOR 1M +1,24 p.p. (na dzień podpisania umowy 4,56%)</t>
  </si>
  <si>
    <t>WIBOR 3M +0,80 p.p. (na dzień zawarcia umowy 2,83%)</t>
  </si>
  <si>
    <t>WIBOR 1M +0,95 p.p. (na dzień podpisania umowy 2,61%)</t>
  </si>
  <si>
    <t>WIBOR 3M +0,86 p.p. (na dzień podpisania umowy 2,59%)</t>
  </si>
  <si>
    <t>WIBOR 3M +0,70 p.p. (na dzień podpisania umowy 2,40%)</t>
  </si>
  <si>
    <t>WIBOR 3M +0,79 p.p. (na dzień podpisania umowy 2,51%)</t>
  </si>
  <si>
    <t>WIBOR 3M +0,99 p.p. (na dzień podpisania umowy 1,67%)</t>
  </si>
  <si>
    <t>WIBOR 3M +0,94 p.p. (na dzień podpisania umowy 1,15%)</t>
  </si>
  <si>
    <t>WIBOR 3M +0,75 p.p. (na dzień podpisania umowy 7,65%)</t>
  </si>
  <si>
    <t xml:space="preserve">Kredyt przeznaczony na sfinansowanie zadań inwestycyjnych w 2023 roku (w szczególności: przebudowa dróg na Osiedlu Ptasim i na Osiedlu Owocowym wraz z kanalizacją deszczową w Wąbrzeźnie) </t>
  </si>
  <si>
    <t>Bank Spółdzielczy w Golubiu-Dobrzyniu</t>
  </si>
  <si>
    <t>Umowa Nr 1/GM/GD/23 z dnia 22.12.2023</t>
  </si>
  <si>
    <t>22.12.2023-20.12.2034</t>
  </si>
  <si>
    <t xml:space="preserve">Kredyt przeznaczony na spłatę rat kredytów zaciągniętych w latach ubiegłych </t>
  </si>
  <si>
    <t>WIBOR 3M +0,79 p.p. (na dzień podpisania umowy 6,57%)</t>
  </si>
  <si>
    <t>20.01.2031-20.12.2034</t>
  </si>
  <si>
    <t>2033 r.  12x 52 500,00</t>
  </si>
  <si>
    <t>2031 r.  11x 41 666,67</t>
  </si>
  <si>
    <t>2034 r.  11x 20 416,67</t>
  </si>
  <si>
    <t>1x 20 416,63</t>
  </si>
  <si>
    <t xml:space="preserve">Podmiot </t>
  </si>
  <si>
    <t>Umowa</t>
  </si>
  <si>
    <t xml:space="preserve">Okres </t>
  </si>
  <si>
    <t xml:space="preserve">Kwota </t>
  </si>
  <si>
    <t>Rok</t>
  </si>
  <si>
    <t>Energa Oświetlenie Sp. z o. o. z siedzibą w Sopocie</t>
  </si>
  <si>
    <t>Nr 380/GK/2019 z dnia 05.11.2019</t>
  </si>
  <si>
    <t>01.01.2020-31.12.2027</t>
  </si>
  <si>
    <t>modernizacja oświetlenia ulicznego</t>
  </si>
  <si>
    <t xml:space="preserve">Razem </t>
  </si>
  <si>
    <t>Informacja dotycząca zobowiązań finansowych z tytułu umowy stan na 31.12.2023 rok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</si>
</sst>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_-* #,##0.00\ _z_ł_-;\-* #,##0.00\ _z_ł_-;_-* &quot;-&quot;??\ _z_ł_-;_-@_-"/>
  </numFmts>
  <fonts count="8" x14ac:knownFonts="1">
    <font>
      <sz val="11"/>
      <color theme="1"/>
      <name val="Calibri"/>
      <family val="2"/>
      <charset val="238"/>
      <scheme val="minor"/>
    </font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sz val="12"/>
      <color theme="1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6"/>
      <color theme="1"/>
      <name val="Calibri"/>
      <family val="2"/>
      <charset val="238"/>
      <scheme val="minor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7">
    <xf numFmtId="0" fontId="0" fillId="0" borderId="0" xfId="0"/>
    <xf numFmtId="0" fontId="2" fillId="0" borderId="0" xfId="0" applyFont="1"/>
    <xf numFmtId="0" fontId="0" fillId="0" borderId="0" xfId="0" applyAlignment="1">
      <alignment vertical="center" wrapText="1"/>
    </xf>
    <xf numFmtId="164" fontId="0" fillId="0" borderId="0" xfId="1" applyFont="1"/>
    <xf numFmtId="0" fontId="4" fillId="0" borderId="0" xfId="0" applyFont="1"/>
    <xf numFmtId="164" fontId="4" fillId="0" borderId="0" xfId="1" applyFont="1"/>
    <xf numFmtId="164" fontId="3" fillId="0" borderId="0" xfId="1" applyFont="1"/>
    <xf numFmtId="164" fontId="3" fillId="0" borderId="0" xfId="1" applyFont="1" applyFill="1"/>
    <xf numFmtId="0" fontId="6" fillId="0" borderId="0" xfId="0" applyFont="1"/>
    <xf numFmtId="164" fontId="6" fillId="0" borderId="0" xfId="1" applyFont="1" applyFill="1"/>
    <xf numFmtId="0" fontId="3" fillId="0" borderId="1" xfId="0" applyFont="1" applyBorder="1" applyAlignment="1">
      <alignment vertical="center" wrapText="1"/>
    </xf>
    <xf numFmtId="164" fontId="3" fillId="0" borderId="1" xfId="1" applyFont="1" applyFill="1" applyBorder="1" applyAlignment="1">
      <alignment vertical="center" wrapText="1"/>
    </xf>
    <xf numFmtId="0" fontId="4" fillId="0" borderId="4" xfId="0" applyFont="1" applyBorder="1" applyAlignment="1">
      <alignment horizontal="right" vertical="center" wrapText="1"/>
    </xf>
    <xf numFmtId="0" fontId="4" fillId="0" borderId="5" xfId="0" applyFont="1" applyBorder="1" applyAlignment="1">
      <alignment horizontal="right" vertical="center" wrapText="1"/>
    </xf>
    <xf numFmtId="0" fontId="4" fillId="0" borderId="3" xfId="0" applyFont="1" applyBorder="1" applyAlignment="1">
      <alignment horizontal="right" vertical="center" wrapText="1"/>
    </xf>
    <xf numFmtId="164" fontId="3" fillId="0" borderId="3" xfId="1" applyFont="1" applyFill="1" applyBorder="1" applyAlignment="1">
      <alignment vertical="center" wrapText="1"/>
    </xf>
    <xf numFmtId="164" fontId="4" fillId="0" borderId="4" xfId="1" applyFont="1" applyFill="1" applyBorder="1" applyAlignment="1">
      <alignment vertical="center" wrapText="1"/>
    </xf>
    <xf numFmtId="164" fontId="3" fillId="0" borderId="5" xfId="1" applyFont="1" applyFill="1" applyBorder="1" applyAlignment="1">
      <alignment vertical="center" wrapText="1"/>
    </xf>
    <xf numFmtId="164" fontId="4" fillId="0" borderId="0" xfId="1" applyFont="1" applyFill="1"/>
    <xf numFmtId="164" fontId="0" fillId="0" borderId="0" xfId="1" applyFont="1" applyFill="1"/>
    <xf numFmtId="164" fontId="4" fillId="0" borderId="0" xfId="0" applyNumberFormat="1" applyFont="1"/>
    <xf numFmtId="164" fontId="3" fillId="0" borderId="0" xfId="0" applyNumberFormat="1" applyFont="1"/>
    <xf numFmtId="0" fontId="5" fillId="0" borderId="0" xfId="0" applyFont="1"/>
    <xf numFmtId="0" fontId="7" fillId="0" borderId="0" xfId="0" applyFont="1"/>
    <xf numFmtId="0" fontId="4" fillId="0" borderId="3" xfId="0" applyFont="1" applyBorder="1" applyAlignment="1">
      <alignment horizontal="center" vertical="center" wrapText="1"/>
    </xf>
    <xf numFmtId="0" fontId="4" fillId="0" borderId="4" xfId="0" applyFont="1" applyBorder="1" applyAlignment="1">
      <alignment horizontal="center" vertical="center" wrapText="1"/>
    </xf>
    <xf numFmtId="0" fontId="4" fillId="0" borderId="5" xfId="0" applyFont="1" applyBorder="1" applyAlignment="1">
      <alignment horizontal="center" vertical="center" wrapText="1"/>
    </xf>
    <xf numFmtId="164" fontId="4" fillId="0" borderId="3" xfId="1" applyFont="1" applyFill="1" applyBorder="1" applyAlignment="1">
      <alignment horizontal="center" vertical="center" wrapText="1"/>
    </xf>
    <xf numFmtId="164" fontId="4" fillId="0" borderId="4" xfId="1" applyFont="1" applyFill="1" applyBorder="1" applyAlignment="1">
      <alignment horizontal="center" vertical="center" wrapText="1"/>
    </xf>
    <xf numFmtId="164" fontId="4" fillId="0" borderId="5" xfId="1" applyFont="1" applyFill="1" applyBorder="1" applyAlignment="1">
      <alignment horizontal="center" vertical="center" wrapText="1"/>
    </xf>
    <xf numFmtId="0" fontId="4" fillId="0" borderId="8" xfId="0" applyFont="1" applyBorder="1" applyAlignment="1">
      <alignment horizontal="center" vertical="center" wrapText="1"/>
    </xf>
    <xf numFmtId="0" fontId="4" fillId="0" borderId="9" xfId="0" applyFont="1" applyBorder="1" applyAlignment="1">
      <alignment horizontal="center" vertical="center" wrapText="1"/>
    </xf>
    <xf numFmtId="0" fontId="4" fillId="0" borderId="10" xfId="0" applyFont="1" applyBorder="1" applyAlignment="1">
      <alignment horizontal="center" vertical="center" wrapText="1"/>
    </xf>
    <xf numFmtId="0" fontId="3" fillId="0" borderId="2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5" fillId="0" borderId="0" xfId="0" applyFont="1" applyAlignment="1">
      <alignment horizontal="left"/>
    </xf>
  </cellXfs>
  <cellStyles count="2">
    <cellStyle name="Dziesiętny" xfId="1" builtinId="3"/>
    <cellStyle name="Normalny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 2007 - 2010">
  <a:themeElements>
    <a:clrScheme name="Pakiet Office 2007–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 2007–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 2007–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K148"/>
  <sheetViews>
    <sheetView tabSelected="1" view="pageBreakPreview" zoomScale="80" zoomScaleNormal="100" zoomScaleSheetLayoutView="80" workbookViewId="0"/>
  </sheetViews>
  <sheetFormatPr defaultRowHeight="14.4" x14ac:dyDescent="0.3"/>
  <cols>
    <col min="1" max="1" width="5.5546875" customWidth="1"/>
    <col min="2" max="2" width="35.77734375" customWidth="1"/>
    <col min="3" max="5" width="14.44140625" customWidth="1"/>
    <col min="6" max="6" width="17.33203125" style="3" customWidth="1"/>
    <col min="7" max="7" width="22.109375" customWidth="1"/>
    <col min="8" max="8" width="38.88671875" customWidth="1"/>
    <col min="9" max="9" width="25.6640625" customWidth="1"/>
    <col min="10" max="10" width="31.21875" customWidth="1"/>
    <col min="11" max="11" width="25.33203125" style="3" customWidth="1"/>
    <col min="12" max="12" width="14.5546875" customWidth="1"/>
  </cols>
  <sheetData>
    <row r="1" spans="1:11" s="1" customFormat="1" ht="21" x14ac:dyDescent="0.4">
      <c r="A1" s="23" t="s">
        <v>114</v>
      </c>
      <c r="B1" s="8"/>
      <c r="C1" s="8"/>
      <c r="D1" s="8"/>
      <c r="E1" s="8"/>
      <c r="F1" s="9"/>
      <c r="G1" s="8"/>
      <c r="H1" s="8"/>
      <c r="I1" s="8"/>
      <c r="J1" s="8"/>
      <c r="K1" s="9"/>
    </row>
    <row r="2" spans="1:11" s="1" customFormat="1" ht="18" x14ac:dyDescent="0.35">
      <c r="A2" s="8"/>
      <c r="B2" s="8"/>
      <c r="C2" s="8"/>
      <c r="D2" s="8"/>
      <c r="E2" s="8"/>
      <c r="F2" s="9"/>
      <c r="G2" s="8"/>
      <c r="H2" s="8"/>
      <c r="I2" s="8"/>
      <c r="J2" s="8"/>
      <c r="K2" s="9"/>
    </row>
    <row r="3" spans="1:11" s="1" customFormat="1" ht="74.400000000000006" customHeight="1" x14ac:dyDescent="0.3">
      <c r="A3" s="10" t="s">
        <v>0</v>
      </c>
      <c r="B3" s="10" t="s">
        <v>1</v>
      </c>
      <c r="C3" s="10" t="s">
        <v>35</v>
      </c>
      <c r="D3" s="10" t="s">
        <v>2</v>
      </c>
      <c r="E3" s="10" t="s">
        <v>36</v>
      </c>
      <c r="F3" s="11" t="s">
        <v>37</v>
      </c>
      <c r="G3" s="10" t="s">
        <v>4</v>
      </c>
      <c r="H3" s="10" t="s">
        <v>33</v>
      </c>
      <c r="I3" s="10" t="s">
        <v>59</v>
      </c>
      <c r="J3" s="10" t="s">
        <v>128</v>
      </c>
      <c r="K3" s="11" t="s">
        <v>129</v>
      </c>
    </row>
    <row r="4" spans="1:11" s="2" customFormat="1" ht="15" customHeight="1" x14ac:dyDescent="0.3">
      <c r="A4" s="24">
        <v>1</v>
      </c>
      <c r="B4" s="24" t="s">
        <v>3</v>
      </c>
      <c r="C4" s="24" t="s">
        <v>38</v>
      </c>
      <c r="D4" s="24" t="s">
        <v>5</v>
      </c>
      <c r="E4" s="24" t="s">
        <v>40</v>
      </c>
      <c r="F4" s="27">
        <v>6130000</v>
      </c>
      <c r="G4" s="24" t="s">
        <v>134</v>
      </c>
      <c r="H4" s="24" t="s">
        <v>39</v>
      </c>
      <c r="I4" s="24" t="s">
        <v>46</v>
      </c>
      <c r="J4" s="14"/>
      <c r="K4" s="15"/>
    </row>
    <row r="5" spans="1:11" s="2" customFormat="1" ht="15" customHeight="1" x14ac:dyDescent="0.3">
      <c r="A5" s="25"/>
      <c r="B5" s="25"/>
      <c r="C5" s="25"/>
      <c r="D5" s="25"/>
      <c r="E5" s="25"/>
      <c r="F5" s="28"/>
      <c r="G5" s="25"/>
      <c r="H5" s="25"/>
      <c r="I5" s="25"/>
      <c r="J5" s="12" t="s">
        <v>6</v>
      </c>
      <c r="K5" s="16">
        <v>751663</v>
      </c>
    </row>
    <row r="6" spans="1:11" s="2" customFormat="1" ht="15" customHeight="1" x14ac:dyDescent="0.3">
      <c r="A6" s="25"/>
      <c r="B6" s="25"/>
      <c r="C6" s="25"/>
      <c r="D6" s="25"/>
      <c r="E6" s="25"/>
      <c r="F6" s="28"/>
      <c r="G6" s="25"/>
      <c r="H6" s="25"/>
      <c r="I6" s="25"/>
      <c r="J6" s="12" t="s">
        <v>7</v>
      </c>
      <c r="K6" s="16">
        <v>68337</v>
      </c>
    </row>
    <row r="7" spans="1:11" s="2" customFormat="1" ht="15" customHeight="1" x14ac:dyDescent="0.3">
      <c r="A7" s="25"/>
      <c r="B7" s="25"/>
      <c r="C7" s="25"/>
      <c r="D7" s="25"/>
      <c r="E7" s="25"/>
      <c r="F7" s="28"/>
      <c r="G7" s="25"/>
      <c r="H7" s="25"/>
      <c r="I7" s="25"/>
      <c r="J7" s="12" t="s">
        <v>8</v>
      </c>
      <c r="K7" s="16">
        <v>705837</v>
      </c>
    </row>
    <row r="8" spans="1:11" s="2" customFormat="1" ht="15" customHeight="1" x14ac:dyDescent="0.3">
      <c r="A8" s="25"/>
      <c r="B8" s="25"/>
      <c r="C8" s="25"/>
      <c r="D8" s="25"/>
      <c r="E8" s="25"/>
      <c r="F8" s="28"/>
      <c r="G8" s="25"/>
      <c r="H8" s="25"/>
      <c r="I8" s="25"/>
      <c r="J8" s="12" t="s">
        <v>9</v>
      </c>
      <c r="K8" s="16">
        <v>64163</v>
      </c>
    </row>
    <row r="9" spans="1:11" s="2" customFormat="1" ht="15" customHeight="1" x14ac:dyDescent="0.3">
      <c r="A9" s="25"/>
      <c r="B9" s="25"/>
      <c r="C9" s="25"/>
      <c r="D9" s="25"/>
      <c r="E9" s="25"/>
      <c r="F9" s="28"/>
      <c r="G9" s="25"/>
      <c r="H9" s="25"/>
      <c r="I9" s="25"/>
      <c r="J9" s="12" t="s">
        <v>10</v>
      </c>
      <c r="K9" s="16">
        <v>696663</v>
      </c>
    </row>
    <row r="10" spans="1:11" s="2" customFormat="1" ht="15" customHeight="1" x14ac:dyDescent="0.3">
      <c r="A10" s="25"/>
      <c r="B10" s="25"/>
      <c r="C10" s="25"/>
      <c r="D10" s="25"/>
      <c r="E10" s="25"/>
      <c r="F10" s="28"/>
      <c r="G10" s="25"/>
      <c r="H10" s="25"/>
      <c r="I10" s="25"/>
      <c r="J10" s="12" t="s">
        <v>11</v>
      </c>
      <c r="K10" s="16">
        <v>63337</v>
      </c>
    </row>
    <row r="11" spans="1:11" s="2" customFormat="1" ht="15" customHeight="1" x14ac:dyDescent="0.3">
      <c r="A11" s="25"/>
      <c r="B11" s="25"/>
      <c r="C11" s="25"/>
      <c r="D11" s="25"/>
      <c r="E11" s="25"/>
      <c r="F11" s="28"/>
      <c r="G11" s="25"/>
      <c r="H11" s="25"/>
      <c r="I11" s="25"/>
      <c r="J11" s="12" t="s">
        <v>12</v>
      </c>
      <c r="K11" s="16">
        <v>696663</v>
      </c>
    </row>
    <row r="12" spans="1:11" s="2" customFormat="1" ht="15" customHeight="1" x14ac:dyDescent="0.3">
      <c r="A12" s="25"/>
      <c r="B12" s="25"/>
      <c r="C12" s="25"/>
      <c r="D12" s="25"/>
      <c r="E12" s="25"/>
      <c r="F12" s="28"/>
      <c r="G12" s="25"/>
      <c r="H12" s="25"/>
      <c r="I12" s="25"/>
      <c r="J12" s="12" t="s">
        <v>11</v>
      </c>
      <c r="K12" s="16">
        <v>63337</v>
      </c>
    </row>
    <row r="13" spans="1:11" s="2" customFormat="1" ht="15" customHeight="1" x14ac:dyDescent="0.3">
      <c r="A13" s="25"/>
      <c r="B13" s="25"/>
      <c r="C13" s="25"/>
      <c r="D13" s="25"/>
      <c r="E13" s="25"/>
      <c r="F13" s="28"/>
      <c r="G13" s="25"/>
      <c r="H13" s="25"/>
      <c r="I13" s="25"/>
      <c r="J13" s="12"/>
      <c r="K13" s="16"/>
    </row>
    <row r="14" spans="1:11" s="2" customFormat="1" ht="15" customHeight="1" x14ac:dyDescent="0.3">
      <c r="A14" s="26"/>
      <c r="B14" s="26"/>
      <c r="C14" s="26"/>
      <c r="D14" s="26"/>
      <c r="E14" s="26"/>
      <c r="F14" s="29"/>
      <c r="G14" s="26"/>
      <c r="H14" s="26"/>
      <c r="I14" s="26"/>
      <c r="J14" s="13"/>
      <c r="K14" s="17">
        <f>SUM(K5:K13)</f>
        <v>3110000</v>
      </c>
    </row>
    <row r="15" spans="1:11" s="2" customFormat="1" ht="15" customHeight="1" x14ac:dyDescent="0.3">
      <c r="A15" s="30">
        <v>2</v>
      </c>
      <c r="B15" s="24" t="s">
        <v>13</v>
      </c>
      <c r="C15" s="24" t="s">
        <v>41</v>
      </c>
      <c r="D15" s="24" t="s">
        <v>14</v>
      </c>
      <c r="E15" s="24" t="s">
        <v>45</v>
      </c>
      <c r="F15" s="27">
        <v>1800000</v>
      </c>
      <c r="G15" s="24" t="s">
        <v>135</v>
      </c>
      <c r="H15" s="24" t="s">
        <v>42</v>
      </c>
      <c r="I15" s="24" t="s">
        <v>34</v>
      </c>
      <c r="J15" s="14"/>
      <c r="K15" s="15"/>
    </row>
    <row r="16" spans="1:11" s="2" customFormat="1" ht="15" customHeight="1" x14ac:dyDescent="0.3">
      <c r="A16" s="31"/>
      <c r="B16" s="25"/>
      <c r="C16" s="25"/>
      <c r="D16" s="25"/>
      <c r="E16" s="25"/>
      <c r="F16" s="28"/>
      <c r="G16" s="25"/>
      <c r="H16" s="25"/>
      <c r="I16" s="25"/>
      <c r="J16" s="12" t="s">
        <v>15</v>
      </c>
      <c r="K16" s="16">
        <v>180000</v>
      </c>
    </row>
    <row r="17" spans="1:11" s="2" customFormat="1" ht="15" customHeight="1" x14ac:dyDescent="0.3">
      <c r="A17" s="31"/>
      <c r="B17" s="25"/>
      <c r="C17" s="25"/>
      <c r="D17" s="25"/>
      <c r="E17" s="25"/>
      <c r="F17" s="28"/>
      <c r="G17" s="25"/>
      <c r="H17" s="25"/>
      <c r="I17" s="25"/>
      <c r="J17" s="12" t="s">
        <v>16</v>
      </c>
      <c r="K17" s="16">
        <v>180000</v>
      </c>
    </row>
    <row r="18" spans="1:11" s="2" customFormat="1" ht="15" customHeight="1" x14ac:dyDescent="0.3">
      <c r="A18" s="31"/>
      <c r="B18" s="25"/>
      <c r="C18" s="25"/>
      <c r="D18" s="25"/>
      <c r="E18" s="25"/>
      <c r="F18" s="28"/>
      <c r="G18" s="25"/>
      <c r="H18" s="25"/>
      <c r="I18" s="25"/>
      <c r="J18" s="12" t="s">
        <v>17</v>
      </c>
      <c r="K18" s="16">
        <v>180000</v>
      </c>
    </row>
    <row r="19" spans="1:11" s="2" customFormat="1" ht="15" customHeight="1" x14ac:dyDescent="0.3">
      <c r="A19" s="31"/>
      <c r="B19" s="25"/>
      <c r="C19" s="25"/>
      <c r="D19" s="25"/>
      <c r="E19" s="25"/>
      <c r="F19" s="28"/>
      <c r="G19" s="25"/>
      <c r="H19" s="25"/>
      <c r="I19" s="25"/>
      <c r="J19" s="12" t="s">
        <v>18</v>
      </c>
      <c r="K19" s="16">
        <v>180000</v>
      </c>
    </row>
    <row r="20" spans="1:11" s="2" customFormat="1" ht="15" customHeight="1" x14ac:dyDescent="0.3">
      <c r="A20" s="31"/>
      <c r="B20" s="25"/>
      <c r="C20" s="25"/>
      <c r="D20" s="25"/>
      <c r="E20" s="25"/>
      <c r="F20" s="28"/>
      <c r="G20" s="25"/>
      <c r="H20" s="25"/>
      <c r="I20" s="25"/>
      <c r="J20" s="12" t="s">
        <v>19</v>
      </c>
      <c r="K20" s="16">
        <v>180000</v>
      </c>
    </row>
    <row r="21" spans="1:11" s="2" customFormat="1" ht="15" customHeight="1" x14ac:dyDescent="0.3">
      <c r="A21" s="31"/>
      <c r="B21" s="25"/>
      <c r="C21" s="25"/>
      <c r="D21" s="25"/>
      <c r="E21" s="25"/>
      <c r="F21" s="28"/>
      <c r="G21" s="25"/>
      <c r="H21" s="25"/>
      <c r="I21" s="25"/>
      <c r="J21" s="12" t="s">
        <v>20</v>
      </c>
      <c r="K21" s="16">
        <v>180000</v>
      </c>
    </row>
    <row r="22" spans="1:11" s="2" customFormat="1" ht="15" customHeight="1" x14ac:dyDescent="0.3">
      <c r="A22" s="31"/>
      <c r="B22" s="25"/>
      <c r="C22" s="25"/>
      <c r="D22" s="25"/>
      <c r="E22" s="25"/>
      <c r="F22" s="28"/>
      <c r="G22" s="25"/>
      <c r="H22" s="25"/>
      <c r="I22" s="25"/>
      <c r="J22" s="12" t="s">
        <v>21</v>
      </c>
      <c r="K22" s="16">
        <v>180000</v>
      </c>
    </row>
    <row r="23" spans="1:11" s="2" customFormat="1" ht="15" customHeight="1" x14ac:dyDescent="0.3">
      <c r="A23" s="31"/>
      <c r="B23" s="25"/>
      <c r="C23" s="25"/>
      <c r="D23" s="25"/>
      <c r="E23" s="25"/>
      <c r="F23" s="28"/>
      <c r="G23" s="25"/>
      <c r="H23" s="25"/>
      <c r="I23" s="25"/>
      <c r="J23" s="12"/>
      <c r="K23" s="16"/>
    </row>
    <row r="24" spans="1:11" s="2" customFormat="1" ht="15" customHeight="1" x14ac:dyDescent="0.3">
      <c r="A24" s="32"/>
      <c r="B24" s="26"/>
      <c r="C24" s="26"/>
      <c r="D24" s="26"/>
      <c r="E24" s="26"/>
      <c r="F24" s="29"/>
      <c r="G24" s="26"/>
      <c r="H24" s="26"/>
      <c r="I24" s="26"/>
      <c r="J24" s="13"/>
      <c r="K24" s="17">
        <f>SUM(K16:K23)</f>
        <v>1260000</v>
      </c>
    </row>
    <row r="25" spans="1:11" s="2" customFormat="1" ht="15" customHeight="1" x14ac:dyDescent="0.3">
      <c r="A25" s="30">
        <v>3</v>
      </c>
      <c r="B25" s="24" t="s">
        <v>22</v>
      </c>
      <c r="C25" s="24" t="s">
        <v>43</v>
      </c>
      <c r="D25" s="24" t="s">
        <v>23</v>
      </c>
      <c r="E25" s="24" t="s">
        <v>44</v>
      </c>
      <c r="F25" s="27">
        <v>2600000</v>
      </c>
      <c r="G25" s="24" t="s">
        <v>136</v>
      </c>
      <c r="H25" s="24" t="s">
        <v>64</v>
      </c>
      <c r="I25" s="24" t="s">
        <v>47</v>
      </c>
      <c r="J25" s="14"/>
      <c r="K25" s="15"/>
    </row>
    <row r="26" spans="1:11" s="2" customFormat="1" ht="15" customHeight="1" x14ac:dyDescent="0.3">
      <c r="A26" s="31"/>
      <c r="B26" s="25"/>
      <c r="C26" s="25"/>
      <c r="D26" s="25"/>
      <c r="E26" s="25"/>
      <c r="F26" s="28"/>
      <c r="G26" s="25"/>
      <c r="H26" s="25"/>
      <c r="I26" s="25"/>
      <c r="J26" s="12" t="s">
        <v>25</v>
      </c>
      <c r="K26" s="16">
        <v>183333.37</v>
      </c>
    </row>
    <row r="27" spans="1:11" s="2" customFormat="1" ht="15" customHeight="1" x14ac:dyDescent="0.3">
      <c r="A27" s="31"/>
      <c r="B27" s="25"/>
      <c r="C27" s="25"/>
      <c r="D27" s="25"/>
      <c r="E27" s="25"/>
      <c r="F27" s="28"/>
      <c r="G27" s="25"/>
      <c r="H27" s="25"/>
      <c r="I27" s="25"/>
      <c r="J27" s="12" t="s">
        <v>24</v>
      </c>
      <c r="K27" s="16">
        <v>16666.63</v>
      </c>
    </row>
    <row r="28" spans="1:11" s="2" customFormat="1" ht="15" customHeight="1" x14ac:dyDescent="0.3">
      <c r="A28" s="31"/>
      <c r="B28" s="25"/>
      <c r="C28" s="25"/>
      <c r="D28" s="25"/>
      <c r="E28" s="25"/>
      <c r="F28" s="28"/>
      <c r="G28" s="25"/>
      <c r="H28" s="25"/>
      <c r="I28" s="25"/>
      <c r="J28" s="12" t="s">
        <v>26</v>
      </c>
      <c r="K28" s="16">
        <v>183333.37</v>
      </c>
    </row>
    <row r="29" spans="1:11" s="2" customFormat="1" ht="15" customHeight="1" x14ac:dyDescent="0.3">
      <c r="A29" s="31"/>
      <c r="B29" s="25"/>
      <c r="C29" s="25"/>
      <c r="D29" s="25"/>
      <c r="E29" s="25"/>
      <c r="F29" s="28"/>
      <c r="G29" s="25"/>
      <c r="H29" s="25"/>
      <c r="I29" s="25"/>
      <c r="J29" s="12" t="s">
        <v>24</v>
      </c>
      <c r="K29" s="16">
        <v>16666.63</v>
      </c>
    </row>
    <row r="30" spans="1:11" s="2" customFormat="1" ht="15" customHeight="1" x14ac:dyDescent="0.3">
      <c r="A30" s="31"/>
      <c r="B30" s="25"/>
      <c r="C30" s="25"/>
      <c r="D30" s="25"/>
      <c r="E30" s="25"/>
      <c r="F30" s="28"/>
      <c r="G30" s="25"/>
      <c r="H30" s="25"/>
      <c r="I30" s="25"/>
      <c r="J30" s="12" t="s">
        <v>27</v>
      </c>
      <c r="K30" s="16">
        <v>183333.37</v>
      </c>
    </row>
    <row r="31" spans="1:11" s="2" customFormat="1" ht="15" customHeight="1" x14ac:dyDescent="0.3">
      <c r="A31" s="31"/>
      <c r="B31" s="25"/>
      <c r="C31" s="25"/>
      <c r="D31" s="25"/>
      <c r="E31" s="25"/>
      <c r="F31" s="28"/>
      <c r="G31" s="25"/>
      <c r="H31" s="25"/>
      <c r="I31" s="25"/>
      <c r="J31" s="12" t="s">
        <v>24</v>
      </c>
      <c r="K31" s="16">
        <v>16666.63</v>
      </c>
    </row>
    <row r="32" spans="1:11" s="2" customFormat="1" ht="15" customHeight="1" x14ac:dyDescent="0.3">
      <c r="A32" s="31"/>
      <c r="B32" s="25"/>
      <c r="C32" s="25"/>
      <c r="D32" s="25"/>
      <c r="E32" s="25"/>
      <c r="F32" s="28"/>
      <c r="G32" s="25"/>
      <c r="H32" s="25"/>
      <c r="I32" s="25"/>
      <c r="J32" s="12" t="s">
        <v>28</v>
      </c>
      <c r="K32" s="16">
        <v>183333.37</v>
      </c>
    </row>
    <row r="33" spans="1:11" s="2" customFormat="1" ht="15" customHeight="1" x14ac:dyDescent="0.3">
      <c r="A33" s="31"/>
      <c r="B33" s="25"/>
      <c r="C33" s="25"/>
      <c r="D33" s="25"/>
      <c r="E33" s="25"/>
      <c r="F33" s="28"/>
      <c r="G33" s="25"/>
      <c r="H33" s="25"/>
      <c r="I33" s="25"/>
      <c r="J33" s="12" t="s">
        <v>24</v>
      </c>
      <c r="K33" s="16">
        <v>16666.63</v>
      </c>
    </row>
    <row r="34" spans="1:11" s="2" customFormat="1" ht="15" customHeight="1" x14ac:dyDescent="0.3">
      <c r="A34" s="31"/>
      <c r="B34" s="25"/>
      <c r="C34" s="25"/>
      <c r="D34" s="25"/>
      <c r="E34" s="25"/>
      <c r="F34" s="28"/>
      <c r="G34" s="25"/>
      <c r="H34" s="25"/>
      <c r="I34" s="25"/>
      <c r="J34" s="12" t="s">
        <v>29</v>
      </c>
      <c r="K34" s="16">
        <v>183333.37</v>
      </c>
    </row>
    <row r="35" spans="1:11" s="2" customFormat="1" ht="15" customHeight="1" x14ac:dyDescent="0.3">
      <c r="A35" s="31"/>
      <c r="B35" s="25"/>
      <c r="C35" s="25"/>
      <c r="D35" s="25"/>
      <c r="E35" s="25"/>
      <c r="F35" s="28"/>
      <c r="G35" s="25"/>
      <c r="H35" s="25"/>
      <c r="I35" s="25"/>
      <c r="J35" s="12" t="s">
        <v>24</v>
      </c>
      <c r="K35" s="16">
        <v>16666.63</v>
      </c>
    </row>
    <row r="36" spans="1:11" s="2" customFormat="1" ht="15" customHeight="1" x14ac:dyDescent="0.3">
      <c r="A36" s="31"/>
      <c r="B36" s="25"/>
      <c r="C36" s="25"/>
      <c r="D36" s="25"/>
      <c r="E36" s="25"/>
      <c r="F36" s="28"/>
      <c r="G36" s="25"/>
      <c r="H36" s="25"/>
      <c r="I36" s="25"/>
      <c r="J36" s="12" t="s">
        <v>30</v>
      </c>
      <c r="K36" s="16">
        <v>366666.63</v>
      </c>
    </row>
    <row r="37" spans="1:11" s="2" customFormat="1" ht="15" customHeight="1" x14ac:dyDescent="0.3">
      <c r="A37" s="31"/>
      <c r="B37" s="25"/>
      <c r="C37" s="25"/>
      <c r="D37" s="25"/>
      <c r="E37" s="25"/>
      <c r="F37" s="28"/>
      <c r="G37" s="25"/>
      <c r="H37" s="25"/>
      <c r="I37" s="25"/>
      <c r="J37" s="12" t="s">
        <v>31</v>
      </c>
      <c r="K37" s="16">
        <v>33333.370000000003</v>
      </c>
    </row>
    <row r="38" spans="1:11" s="2" customFormat="1" ht="15" customHeight="1" x14ac:dyDescent="0.3">
      <c r="A38" s="31"/>
      <c r="B38" s="25"/>
      <c r="C38" s="25"/>
      <c r="D38" s="25"/>
      <c r="E38" s="25"/>
      <c r="F38" s="28"/>
      <c r="G38" s="25"/>
      <c r="H38" s="25"/>
      <c r="I38" s="25"/>
      <c r="J38" s="12" t="s">
        <v>32</v>
      </c>
      <c r="K38" s="16">
        <v>366666.63</v>
      </c>
    </row>
    <row r="39" spans="1:11" s="2" customFormat="1" ht="15" customHeight="1" x14ac:dyDescent="0.3">
      <c r="A39" s="31"/>
      <c r="B39" s="25"/>
      <c r="C39" s="25"/>
      <c r="D39" s="25"/>
      <c r="E39" s="25"/>
      <c r="F39" s="28"/>
      <c r="G39" s="25"/>
      <c r="H39" s="25"/>
      <c r="I39" s="25"/>
      <c r="J39" s="12" t="s">
        <v>31</v>
      </c>
      <c r="K39" s="16">
        <v>33333.370000000003</v>
      </c>
    </row>
    <row r="40" spans="1:11" s="2" customFormat="1" ht="15" customHeight="1" x14ac:dyDescent="0.3">
      <c r="A40" s="31"/>
      <c r="B40" s="25"/>
      <c r="C40" s="25"/>
      <c r="D40" s="25"/>
      <c r="E40" s="25"/>
      <c r="F40" s="28"/>
      <c r="G40" s="25"/>
      <c r="H40" s="25"/>
      <c r="I40" s="25"/>
      <c r="J40" s="12"/>
      <c r="K40" s="16"/>
    </row>
    <row r="41" spans="1:11" s="2" customFormat="1" ht="15" customHeight="1" x14ac:dyDescent="0.3">
      <c r="A41" s="31"/>
      <c r="B41" s="26"/>
      <c r="C41" s="26"/>
      <c r="D41" s="26"/>
      <c r="E41" s="26"/>
      <c r="F41" s="29"/>
      <c r="G41" s="26"/>
      <c r="H41" s="26"/>
      <c r="I41" s="26"/>
      <c r="J41" s="13"/>
      <c r="K41" s="17">
        <f>SUM(K26:K40)</f>
        <v>1800000</v>
      </c>
    </row>
    <row r="42" spans="1:11" s="2" customFormat="1" ht="15" customHeight="1" x14ac:dyDescent="0.3">
      <c r="A42" s="30">
        <v>4</v>
      </c>
      <c r="B42" s="24" t="s">
        <v>3</v>
      </c>
      <c r="C42" s="24" t="s">
        <v>48</v>
      </c>
      <c r="D42" s="24" t="s">
        <v>49</v>
      </c>
      <c r="E42" s="24" t="s">
        <v>50</v>
      </c>
      <c r="F42" s="27">
        <v>5457500</v>
      </c>
      <c r="G42" s="24" t="s">
        <v>137</v>
      </c>
      <c r="H42" s="24" t="s">
        <v>51</v>
      </c>
      <c r="I42" s="24" t="s">
        <v>47</v>
      </c>
      <c r="J42" s="14"/>
      <c r="K42" s="15"/>
    </row>
    <row r="43" spans="1:11" s="2" customFormat="1" ht="15" customHeight="1" x14ac:dyDescent="0.3">
      <c r="A43" s="31"/>
      <c r="B43" s="25"/>
      <c r="C43" s="25"/>
      <c r="D43" s="25"/>
      <c r="E43" s="25"/>
      <c r="F43" s="28"/>
      <c r="G43" s="25"/>
      <c r="H43" s="25"/>
      <c r="I43" s="25"/>
      <c r="J43" s="12" t="s">
        <v>52</v>
      </c>
      <c r="K43" s="16">
        <v>240000</v>
      </c>
    </row>
    <row r="44" spans="1:11" s="2" customFormat="1" ht="15" customHeight="1" x14ac:dyDescent="0.3">
      <c r="A44" s="31"/>
      <c r="B44" s="25"/>
      <c r="C44" s="25"/>
      <c r="D44" s="25"/>
      <c r="E44" s="25"/>
      <c r="F44" s="28"/>
      <c r="G44" s="25"/>
      <c r="H44" s="25"/>
      <c r="I44" s="25"/>
      <c r="J44" s="12" t="s">
        <v>53</v>
      </c>
      <c r="K44" s="16">
        <v>240000</v>
      </c>
    </row>
    <row r="45" spans="1:11" s="2" customFormat="1" ht="15" customHeight="1" x14ac:dyDescent="0.3">
      <c r="A45" s="31"/>
      <c r="B45" s="25"/>
      <c r="C45" s="25"/>
      <c r="D45" s="25"/>
      <c r="E45" s="25"/>
      <c r="F45" s="28"/>
      <c r="G45" s="25"/>
      <c r="H45" s="25"/>
      <c r="I45" s="25"/>
      <c r="J45" s="12" t="s">
        <v>54</v>
      </c>
      <c r="K45" s="16">
        <v>240000</v>
      </c>
    </row>
    <row r="46" spans="1:11" s="2" customFormat="1" ht="15" customHeight="1" x14ac:dyDescent="0.3">
      <c r="A46" s="31"/>
      <c r="B46" s="25"/>
      <c r="C46" s="25"/>
      <c r="D46" s="25"/>
      <c r="E46" s="25"/>
      <c r="F46" s="28"/>
      <c r="G46" s="25"/>
      <c r="H46" s="25"/>
      <c r="I46" s="25"/>
      <c r="J46" s="12" t="s">
        <v>55</v>
      </c>
      <c r="K46" s="16">
        <v>240000</v>
      </c>
    </row>
    <row r="47" spans="1:11" s="2" customFormat="1" ht="15" customHeight="1" x14ac:dyDescent="0.3">
      <c r="A47" s="31"/>
      <c r="B47" s="25"/>
      <c r="C47" s="25"/>
      <c r="D47" s="25"/>
      <c r="E47" s="25"/>
      <c r="F47" s="28"/>
      <c r="G47" s="25"/>
      <c r="H47" s="25"/>
      <c r="I47" s="25"/>
      <c r="J47" s="12" t="s">
        <v>56</v>
      </c>
      <c r="K47" s="16">
        <v>240000</v>
      </c>
    </row>
    <row r="48" spans="1:11" s="2" customFormat="1" ht="15" customHeight="1" x14ac:dyDescent="0.3">
      <c r="A48" s="31"/>
      <c r="B48" s="25"/>
      <c r="C48" s="25"/>
      <c r="D48" s="25"/>
      <c r="E48" s="25"/>
      <c r="F48" s="28"/>
      <c r="G48" s="25"/>
      <c r="H48" s="25"/>
      <c r="I48" s="25"/>
      <c r="J48" s="12" t="s">
        <v>57</v>
      </c>
      <c r="K48" s="16">
        <v>240000</v>
      </c>
    </row>
    <row r="49" spans="1:11" s="2" customFormat="1" ht="15" customHeight="1" x14ac:dyDescent="0.3">
      <c r="A49" s="31"/>
      <c r="B49" s="25"/>
      <c r="C49" s="25"/>
      <c r="D49" s="25"/>
      <c r="E49" s="25"/>
      <c r="F49" s="28"/>
      <c r="G49" s="25"/>
      <c r="H49" s="25"/>
      <c r="I49" s="25"/>
      <c r="J49" s="12" t="s">
        <v>58</v>
      </c>
      <c r="K49" s="16">
        <v>240000</v>
      </c>
    </row>
    <row r="50" spans="1:11" s="2" customFormat="1" ht="15" customHeight="1" x14ac:dyDescent="0.3">
      <c r="A50" s="31"/>
      <c r="B50" s="25"/>
      <c r="C50" s="25"/>
      <c r="D50" s="25"/>
      <c r="E50" s="25"/>
      <c r="F50" s="28"/>
      <c r="G50" s="25"/>
      <c r="H50" s="25"/>
      <c r="I50" s="25"/>
      <c r="J50" s="12"/>
      <c r="K50" s="16"/>
    </row>
    <row r="51" spans="1:11" s="2" customFormat="1" ht="15" customHeight="1" x14ac:dyDescent="0.3">
      <c r="A51" s="32"/>
      <c r="B51" s="26"/>
      <c r="C51" s="26"/>
      <c r="D51" s="26"/>
      <c r="E51" s="26"/>
      <c r="F51" s="29"/>
      <c r="G51" s="26"/>
      <c r="H51" s="26"/>
      <c r="I51" s="26"/>
      <c r="J51" s="13"/>
      <c r="K51" s="17">
        <f>SUM(K43:K50)</f>
        <v>1680000</v>
      </c>
    </row>
    <row r="52" spans="1:11" s="2" customFormat="1" ht="15" customHeight="1" x14ac:dyDescent="0.3">
      <c r="A52" s="30">
        <v>5</v>
      </c>
      <c r="B52" s="24" t="s">
        <v>60</v>
      </c>
      <c r="C52" s="24" t="s">
        <v>61</v>
      </c>
      <c r="D52" s="24" t="s">
        <v>62</v>
      </c>
      <c r="E52" s="24" t="s">
        <v>63</v>
      </c>
      <c r="F52" s="27">
        <v>4800000</v>
      </c>
      <c r="G52" s="24" t="s">
        <v>138</v>
      </c>
      <c r="H52" s="24" t="s">
        <v>85</v>
      </c>
      <c r="I52" s="24" t="s">
        <v>47</v>
      </c>
      <c r="J52" s="14"/>
      <c r="K52" s="15"/>
    </row>
    <row r="53" spans="1:11" s="2" customFormat="1" ht="15" customHeight="1" x14ac:dyDescent="0.3">
      <c r="A53" s="31"/>
      <c r="B53" s="25"/>
      <c r="C53" s="25"/>
      <c r="D53" s="25"/>
      <c r="E53" s="25"/>
      <c r="F53" s="28"/>
      <c r="G53" s="25"/>
      <c r="H53" s="25"/>
      <c r="I53" s="25"/>
      <c r="J53" s="12" t="s">
        <v>66</v>
      </c>
      <c r="K53" s="16">
        <v>458333.37</v>
      </c>
    </row>
    <row r="54" spans="1:11" s="2" customFormat="1" ht="15" customHeight="1" x14ac:dyDescent="0.3">
      <c r="A54" s="31"/>
      <c r="B54" s="25"/>
      <c r="C54" s="25"/>
      <c r="D54" s="25"/>
      <c r="E54" s="25"/>
      <c r="F54" s="28"/>
      <c r="G54" s="25"/>
      <c r="H54" s="25"/>
      <c r="I54" s="25"/>
      <c r="J54" s="12" t="s">
        <v>65</v>
      </c>
      <c r="K54" s="16">
        <v>41666.629999999997</v>
      </c>
    </row>
    <row r="55" spans="1:11" s="2" customFormat="1" ht="15" customHeight="1" x14ac:dyDescent="0.3">
      <c r="A55" s="31"/>
      <c r="B55" s="25"/>
      <c r="C55" s="25"/>
      <c r="D55" s="25"/>
      <c r="E55" s="25"/>
      <c r="F55" s="28"/>
      <c r="G55" s="25"/>
      <c r="H55" s="25"/>
      <c r="I55" s="25"/>
      <c r="J55" s="12" t="s">
        <v>67</v>
      </c>
      <c r="K55" s="16">
        <v>458333.37</v>
      </c>
    </row>
    <row r="56" spans="1:11" s="2" customFormat="1" ht="15" customHeight="1" x14ac:dyDescent="0.3">
      <c r="A56" s="31"/>
      <c r="B56" s="25"/>
      <c r="C56" s="25"/>
      <c r="D56" s="25"/>
      <c r="E56" s="25"/>
      <c r="F56" s="28"/>
      <c r="G56" s="25"/>
      <c r="H56" s="25"/>
      <c r="I56" s="25"/>
      <c r="J56" s="12" t="s">
        <v>65</v>
      </c>
      <c r="K56" s="16">
        <v>41666.629999999997</v>
      </c>
    </row>
    <row r="57" spans="1:11" s="2" customFormat="1" ht="15" customHeight="1" x14ac:dyDescent="0.3">
      <c r="A57" s="31"/>
      <c r="B57" s="25"/>
      <c r="C57" s="25"/>
      <c r="D57" s="25"/>
      <c r="E57" s="25"/>
      <c r="F57" s="28"/>
      <c r="G57" s="25"/>
      <c r="H57" s="25"/>
      <c r="I57" s="25"/>
      <c r="J57" s="12" t="s">
        <v>68</v>
      </c>
      <c r="K57" s="16">
        <v>458333.37</v>
      </c>
    </row>
    <row r="58" spans="1:11" s="2" customFormat="1" ht="15" customHeight="1" x14ac:dyDescent="0.3">
      <c r="A58" s="31"/>
      <c r="B58" s="25"/>
      <c r="C58" s="25"/>
      <c r="D58" s="25"/>
      <c r="E58" s="25"/>
      <c r="F58" s="28"/>
      <c r="G58" s="25"/>
      <c r="H58" s="25"/>
      <c r="I58" s="25"/>
      <c r="J58" s="12" t="s">
        <v>65</v>
      </c>
      <c r="K58" s="16">
        <v>41666.629999999997</v>
      </c>
    </row>
    <row r="59" spans="1:11" s="2" customFormat="1" ht="15" customHeight="1" x14ac:dyDescent="0.3">
      <c r="A59" s="31"/>
      <c r="B59" s="25"/>
      <c r="C59" s="25"/>
      <c r="D59" s="25"/>
      <c r="E59" s="25"/>
      <c r="F59" s="28"/>
      <c r="G59" s="25"/>
      <c r="H59" s="25"/>
      <c r="I59" s="25"/>
      <c r="J59" s="12" t="s">
        <v>69</v>
      </c>
      <c r="K59" s="16">
        <v>458333.37</v>
      </c>
    </row>
    <row r="60" spans="1:11" s="2" customFormat="1" ht="15" customHeight="1" x14ac:dyDescent="0.3">
      <c r="A60" s="31"/>
      <c r="B60" s="25"/>
      <c r="C60" s="25"/>
      <c r="D60" s="25"/>
      <c r="E60" s="25"/>
      <c r="F60" s="28"/>
      <c r="G60" s="25"/>
      <c r="H60" s="25"/>
      <c r="I60" s="25"/>
      <c r="J60" s="12" t="s">
        <v>65</v>
      </c>
      <c r="K60" s="16">
        <v>41666.629999999997</v>
      </c>
    </row>
    <row r="61" spans="1:11" s="2" customFormat="1" ht="15" customHeight="1" x14ac:dyDescent="0.3">
      <c r="A61" s="31"/>
      <c r="B61" s="25"/>
      <c r="C61" s="25"/>
      <c r="D61" s="25"/>
      <c r="E61" s="25"/>
      <c r="F61" s="28"/>
      <c r="G61" s="25"/>
      <c r="H61" s="25"/>
      <c r="I61" s="25"/>
      <c r="J61" s="12" t="s">
        <v>70</v>
      </c>
      <c r="K61" s="16">
        <v>458333.37</v>
      </c>
    </row>
    <row r="62" spans="1:11" s="2" customFormat="1" ht="15" customHeight="1" x14ac:dyDescent="0.3">
      <c r="A62" s="31"/>
      <c r="B62" s="25"/>
      <c r="C62" s="25"/>
      <c r="D62" s="25"/>
      <c r="E62" s="25"/>
      <c r="F62" s="28"/>
      <c r="G62" s="25"/>
      <c r="H62" s="25"/>
      <c r="I62" s="25"/>
      <c r="J62" s="12" t="s">
        <v>65</v>
      </c>
      <c r="K62" s="16">
        <v>41666.629999999997</v>
      </c>
    </row>
    <row r="63" spans="1:11" s="2" customFormat="1" ht="15" customHeight="1" x14ac:dyDescent="0.3">
      <c r="A63" s="31"/>
      <c r="B63" s="25"/>
      <c r="C63" s="25"/>
      <c r="D63" s="25"/>
      <c r="E63" s="25"/>
      <c r="F63" s="28"/>
      <c r="G63" s="25"/>
      <c r="H63" s="25"/>
      <c r="I63" s="25"/>
      <c r="J63" s="12" t="s">
        <v>71</v>
      </c>
      <c r="K63" s="16">
        <v>458333.37</v>
      </c>
    </row>
    <row r="64" spans="1:11" s="2" customFormat="1" ht="15" customHeight="1" x14ac:dyDescent="0.3">
      <c r="A64" s="31"/>
      <c r="B64" s="25"/>
      <c r="C64" s="25"/>
      <c r="D64" s="25"/>
      <c r="E64" s="25"/>
      <c r="F64" s="28"/>
      <c r="G64" s="25"/>
      <c r="H64" s="25"/>
      <c r="I64" s="25"/>
      <c r="J64" s="12" t="s">
        <v>65</v>
      </c>
      <c r="K64" s="16">
        <v>41666.629999999997</v>
      </c>
    </row>
    <row r="65" spans="1:11" s="2" customFormat="1" ht="15" customHeight="1" x14ac:dyDescent="0.3">
      <c r="A65" s="31"/>
      <c r="B65" s="25"/>
      <c r="C65" s="25"/>
      <c r="D65" s="25"/>
      <c r="E65" s="25"/>
      <c r="F65" s="28"/>
      <c r="G65" s="25"/>
      <c r="H65" s="25"/>
      <c r="I65" s="25"/>
      <c r="J65" s="12" t="s">
        <v>72</v>
      </c>
      <c r="K65" s="16">
        <v>300000</v>
      </c>
    </row>
    <row r="66" spans="1:11" s="2" customFormat="1" ht="15" customHeight="1" x14ac:dyDescent="0.3">
      <c r="A66" s="31"/>
      <c r="B66" s="25"/>
      <c r="C66" s="25"/>
      <c r="D66" s="25"/>
      <c r="E66" s="25"/>
      <c r="F66" s="28"/>
      <c r="G66" s="25"/>
      <c r="H66" s="25"/>
      <c r="I66" s="25"/>
      <c r="J66" s="12"/>
      <c r="K66" s="16"/>
    </row>
    <row r="67" spans="1:11" s="2" customFormat="1" ht="15" customHeight="1" x14ac:dyDescent="0.3">
      <c r="A67" s="31"/>
      <c r="B67" s="26"/>
      <c r="C67" s="26"/>
      <c r="D67" s="26"/>
      <c r="E67" s="26"/>
      <c r="F67" s="29"/>
      <c r="G67" s="26"/>
      <c r="H67" s="26"/>
      <c r="I67" s="26"/>
      <c r="J67" s="13"/>
      <c r="K67" s="17">
        <f>SUM(K53:K66)</f>
        <v>3300000</v>
      </c>
    </row>
    <row r="68" spans="1:11" s="2" customFormat="1" ht="15" customHeight="1" x14ac:dyDescent="0.3">
      <c r="A68" s="30">
        <v>6</v>
      </c>
      <c r="B68" s="24" t="s">
        <v>77</v>
      </c>
      <c r="C68" s="24" t="s">
        <v>73</v>
      </c>
      <c r="D68" s="24" t="s">
        <v>75</v>
      </c>
      <c r="E68" s="24" t="s">
        <v>74</v>
      </c>
      <c r="F68" s="27">
        <v>5000000</v>
      </c>
      <c r="G68" s="24" t="s">
        <v>139</v>
      </c>
      <c r="H68" s="24" t="s">
        <v>86</v>
      </c>
      <c r="I68" s="24" t="s">
        <v>76</v>
      </c>
      <c r="J68" s="14"/>
      <c r="K68" s="15"/>
    </row>
    <row r="69" spans="1:11" s="2" customFormat="1" ht="15" customHeight="1" x14ac:dyDescent="0.3">
      <c r="A69" s="31"/>
      <c r="B69" s="25"/>
      <c r="C69" s="25"/>
      <c r="D69" s="25"/>
      <c r="E69" s="25"/>
      <c r="F69" s="28"/>
      <c r="G69" s="25"/>
      <c r="H69" s="25"/>
      <c r="I69" s="25"/>
      <c r="J69" s="12" t="s">
        <v>66</v>
      </c>
      <c r="K69" s="16">
        <v>458333.37</v>
      </c>
    </row>
    <row r="70" spans="1:11" s="2" customFormat="1" ht="15" customHeight="1" x14ac:dyDescent="0.3">
      <c r="A70" s="31"/>
      <c r="B70" s="25"/>
      <c r="C70" s="25"/>
      <c r="D70" s="25"/>
      <c r="E70" s="25"/>
      <c r="F70" s="28"/>
      <c r="G70" s="25"/>
      <c r="H70" s="25"/>
      <c r="I70" s="25"/>
      <c r="J70" s="12" t="s">
        <v>65</v>
      </c>
      <c r="K70" s="16">
        <v>41666.629999999997</v>
      </c>
    </row>
    <row r="71" spans="1:11" s="2" customFormat="1" ht="15" customHeight="1" x14ac:dyDescent="0.3">
      <c r="A71" s="31"/>
      <c r="B71" s="25"/>
      <c r="C71" s="25"/>
      <c r="D71" s="25"/>
      <c r="E71" s="25"/>
      <c r="F71" s="28"/>
      <c r="G71" s="25"/>
      <c r="H71" s="25"/>
      <c r="I71" s="25"/>
      <c r="J71" s="12" t="s">
        <v>67</v>
      </c>
      <c r="K71" s="16">
        <v>458333.37</v>
      </c>
    </row>
    <row r="72" spans="1:11" s="2" customFormat="1" ht="15" customHeight="1" x14ac:dyDescent="0.3">
      <c r="A72" s="31"/>
      <c r="B72" s="25"/>
      <c r="C72" s="25"/>
      <c r="D72" s="25"/>
      <c r="E72" s="25"/>
      <c r="F72" s="28"/>
      <c r="G72" s="25"/>
      <c r="H72" s="25"/>
      <c r="I72" s="25"/>
      <c r="J72" s="12" t="s">
        <v>65</v>
      </c>
      <c r="K72" s="16">
        <v>41666.629999999997</v>
      </c>
    </row>
    <row r="73" spans="1:11" s="2" customFormat="1" ht="15" customHeight="1" x14ac:dyDescent="0.3">
      <c r="A73" s="31"/>
      <c r="B73" s="25"/>
      <c r="C73" s="25"/>
      <c r="D73" s="25"/>
      <c r="E73" s="25"/>
      <c r="F73" s="28"/>
      <c r="G73" s="25"/>
      <c r="H73" s="25"/>
      <c r="I73" s="25"/>
      <c r="J73" s="12" t="s">
        <v>78</v>
      </c>
      <c r="K73" s="16">
        <v>600000</v>
      </c>
    </row>
    <row r="74" spans="1:11" s="2" customFormat="1" ht="15" customHeight="1" x14ac:dyDescent="0.3">
      <c r="A74" s="31"/>
      <c r="B74" s="25"/>
      <c r="C74" s="25"/>
      <c r="D74" s="25"/>
      <c r="E74" s="25"/>
      <c r="F74" s="28"/>
      <c r="G74" s="25"/>
      <c r="H74" s="25"/>
      <c r="I74" s="25"/>
      <c r="J74" s="12" t="s">
        <v>79</v>
      </c>
      <c r="K74" s="16">
        <v>600000</v>
      </c>
    </row>
    <row r="75" spans="1:11" s="2" customFormat="1" ht="15" customHeight="1" x14ac:dyDescent="0.3">
      <c r="A75" s="31"/>
      <c r="B75" s="25"/>
      <c r="C75" s="25"/>
      <c r="D75" s="25"/>
      <c r="E75" s="25"/>
      <c r="F75" s="28"/>
      <c r="G75" s="25"/>
      <c r="H75" s="25"/>
      <c r="I75" s="25"/>
      <c r="J75" s="12" t="s">
        <v>80</v>
      </c>
      <c r="K75" s="16">
        <v>600000</v>
      </c>
    </row>
    <row r="76" spans="1:11" s="2" customFormat="1" ht="15" customHeight="1" x14ac:dyDescent="0.3">
      <c r="A76" s="31"/>
      <c r="B76" s="25"/>
      <c r="C76" s="25"/>
      <c r="D76" s="25"/>
      <c r="E76" s="25"/>
      <c r="F76" s="28"/>
      <c r="G76" s="25"/>
      <c r="H76" s="25"/>
      <c r="I76" s="25"/>
      <c r="J76" s="12" t="s">
        <v>81</v>
      </c>
      <c r="K76" s="16">
        <v>600000</v>
      </c>
    </row>
    <row r="77" spans="1:11" s="2" customFormat="1" ht="15" customHeight="1" x14ac:dyDescent="0.3">
      <c r="A77" s="31"/>
      <c r="B77" s="25"/>
      <c r="C77" s="25"/>
      <c r="D77" s="25"/>
      <c r="E77" s="25"/>
      <c r="F77" s="28"/>
      <c r="G77" s="25"/>
      <c r="H77" s="25"/>
      <c r="I77" s="25"/>
      <c r="J77" s="12" t="s">
        <v>82</v>
      </c>
      <c r="K77" s="16">
        <v>600000</v>
      </c>
    </row>
    <row r="78" spans="1:11" s="2" customFormat="1" ht="15" customHeight="1" x14ac:dyDescent="0.3">
      <c r="A78" s="31"/>
      <c r="B78" s="25"/>
      <c r="C78" s="25"/>
      <c r="D78" s="25"/>
      <c r="E78" s="25"/>
      <c r="F78" s="28"/>
      <c r="G78" s="25"/>
      <c r="H78" s="25"/>
      <c r="I78" s="25"/>
      <c r="J78" s="12"/>
      <c r="K78" s="16"/>
    </row>
    <row r="79" spans="1:11" s="2" customFormat="1" ht="15" customHeight="1" x14ac:dyDescent="0.3">
      <c r="A79" s="32"/>
      <c r="B79" s="26"/>
      <c r="C79" s="26"/>
      <c r="D79" s="26"/>
      <c r="E79" s="26"/>
      <c r="F79" s="29"/>
      <c r="G79" s="26"/>
      <c r="H79" s="26"/>
      <c r="I79" s="26"/>
      <c r="J79" s="13"/>
      <c r="K79" s="17">
        <f>SUM(K69:K78)</f>
        <v>4000000</v>
      </c>
    </row>
    <row r="80" spans="1:11" s="2" customFormat="1" ht="15" customHeight="1" x14ac:dyDescent="0.3">
      <c r="A80" s="30">
        <v>7</v>
      </c>
      <c r="B80" s="24" t="s">
        <v>83</v>
      </c>
      <c r="C80" s="24" t="s">
        <v>84</v>
      </c>
      <c r="D80" s="24" t="s">
        <v>98</v>
      </c>
      <c r="E80" s="24" t="s">
        <v>97</v>
      </c>
      <c r="F80" s="27">
        <v>5300000</v>
      </c>
      <c r="G80" s="24" t="s">
        <v>140</v>
      </c>
      <c r="H80" s="24" t="s">
        <v>87</v>
      </c>
      <c r="I80" s="24" t="s">
        <v>47</v>
      </c>
      <c r="J80" s="14"/>
      <c r="K80" s="15"/>
    </row>
    <row r="81" spans="1:11" s="2" customFormat="1" ht="15" customHeight="1" x14ac:dyDescent="0.3">
      <c r="A81" s="31"/>
      <c r="B81" s="25"/>
      <c r="C81" s="25"/>
      <c r="D81" s="25"/>
      <c r="E81" s="25"/>
      <c r="F81" s="28"/>
      <c r="G81" s="25"/>
      <c r="H81" s="25"/>
      <c r="I81" s="25"/>
      <c r="J81" s="12" t="s">
        <v>88</v>
      </c>
      <c r="K81" s="16">
        <v>300000</v>
      </c>
    </row>
    <row r="82" spans="1:11" s="2" customFormat="1" ht="15" customHeight="1" x14ac:dyDescent="0.3">
      <c r="A82" s="31"/>
      <c r="B82" s="25"/>
      <c r="C82" s="25"/>
      <c r="D82" s="25"/>
      <c r="E82" s="25"/>
      <c r="F82" s="28"/>
      <c r="G82" s="25"/>
      <c r="H82" s="25"/>
      <c r="I82" s="25"/>
      <c r="J82" s="12" t="s">
        <v>89</v>
      </c>
      <c r="K82" s="16">
        <v>300000</v>
      </c>
    </row>
    <row r="83" spans="1:11" s="2" customFormat="1" ht="15" customHeight="1" x14ac:dyDescent="0.3">
      <c r="A83" s="31"/>
      <c r="B83" s="25"/>
      <c r="C83" s="25"/>
      <c r="D83" s="25"/>
      <c r="E83" s="25"/>
      <c r="F83" s="28"/>
      <c r="G83" s="25"/>
      <c r="H83" s="25"/>
      <c r="I83" s="25"/>
      <c r="J83" s="12" t="s">
        <v>90</v>
      </c>
      <c r="K83" s="16">
        <v>300000</v>
      </c>
    </row>
    <row r="84" spans="1:11" s="2" customFormat="1" ht="15" customHeight="1" x14ac:dyDescent="0.3">
      <c r="A84" s="31"/>
      <c r="B84" s="25"/>
      <c r="C84" s="25"/>
      <c r="D84" s="25"/>
      <c r="E84" s="25"/>
      <c r="F84" s="28"/>
      <c r="G84" s="25"/>
      <c r="H84" s="25"/>
      <c r="I84" s="25"/>
      <c r="J84" s="12" t="s">
        <v>91</v>
      </c>
      <c r="K84" s="16">
        <v>300000</v>
      </c>
    </row>
    <row r="85" spans="1:11" s="2" customFormat="1" ht="15" customHeight="1" x14ac:dyDescent="0.3">
      <c r="A85" s="31"/>
      <c r="B85" s="25"/>
      <c r="C85" s="25"/>
      <c r="D85" s="25"/>
      <c r="E85" s="25"/>
      <c r="F85" s="28"/>
      <c r="G85" s="25"/>
      <c r="H85" s="25"/>
      <c r="I85" s="25"/>
      <c r="J85" s="12" t="s">
        <v>92</v>
      </c>
      <c r="K85" s="16">
        <v>900000</v>
      </c>
    </row>
    <row r="86" spans="1:11" s="2" customFormat="1" ht="15" customHeight="1" x14ac:dyDescent="0.3">
      <c r="A86" s="31"/>
      <c r="B86" s="25"/>
      <c r="C86" s="25"/>
      <c r="D86" s="25"/>
      <c r="E86" s="25"/>
      <c r="F86" s="28"/>
      <c r="G86" s="25"/>
      <c r="H86" s="25"/>
      <c r="I86" s="25"/>
      <c r="J86" s="12" t="s">
        <v>93</v>
      </c>
      <c r="K86" s="16">
        <v>900000</v>
      </c>
    </row>
    <row r="87" spans="1:11" s="2" customFormat="1" ht="15" customHeight="1" x14ac:dyDescent="0.3">
      <c r="A87" s="31"/>
      <c r="B87" s="25"/>
      <c r="C87" s="25"/>
      <c r="D87" s="25"/>
      <c r="E87" s="25"/>
      <c r="F87" s="28"/>
      <c r="G87" s="25"/>
      <c r="H87" s="25"/>
      <c r="I87" s="25"/>
      <c r="J87" s="12" t="s">
        <v>94</v>
      </c>
      <c r="K87" s="16">
        <v>900000</v>
      </c>
    </row>
    <row r="88" spans="1:11" s="2" customFormat="1" ht="15" customHeight="1" x14ac:dyDescent="0.3">
      <c r="A88" s="31"/>
      <c r="B88" s="25"/>
      <c r="C88" s="25"/>
      <c r="D88" s="25"/>
      <c r="E88" s="25"/>
      <c r="F88" s="28"/>
      <c r="G88" s="25"/>
      <c r="H88" s="25"/>
      <c r="I88" s="25"/>
      <c r="J88" s="12" t="s">
        <v>95</v>
      </c>
      <c r="K88" s="16">
        <v>600000</v>
      </c>
    </row>
    <row r="89" spans="1:11" s="2" customFormat="1" ht="15" customHeight="1" x14ac:dyDescent="0.3">
      <c r="A89" s="31"/>
      <c r="B89" s="25"/>
      <c r="C89" s="25"/>
      <c r="D89" s="25"/>
      <c r="E89" s="25"/>
      <c r="F89" s="28"/>
      <c r="G89" s="25"/>
      <c r="H89" s="25"/>
      <c r="I89" s="25"/>
      <c r="J89" s="12" t="s">
        <v>96</v>
      </c>
      <c r="K89" s="16">
        <v>458333.37</v>
      </c>
    </row>
    <row r="90" spans="1:11" s="2" customFormat="1" ht="15" customHeight="1" x14ac:dyDescent="0.3">
      <c r="A90" s="31"/>
      <c r="B90" s="25"/>
      <c r="C90" s="25"/>
      <c r="D90" s="25"/>
      <c r="E90" s="25"/>
      <c r="F90" s="28"/>
      <c r="G90" s="25"/>
      <c r="H90" s="25"/>
      <c r="I90" s="25"/>
      <c r="J90" s="12" t="s">
        <v>65</v>
      </c>
      <c r="K90" s="16">
        <v>41666.629999999997</v>
      </c>
    </row>
    <row r="91" spans="1:11" s="2" customFormat="1" ht="15" customHeight="1" x14ac:dyDescent="0.3">
      <c r="A91" s="31"/>
      <c r="B91" s="25"/>
      <c r="C91" s="25"/>
      <c r="D91" s="25"/>
      <c r="E91" s="25"/>
      <c r="F91" s="28"/>
      <c r="G91" s="25"/>
      <c r="H91" s="25"/>
      <c r="I91" s="25"/>
      <c r="J91" s="12"/>
      <c r="K91" s="16"/>
    </row>
    <row r="92" spans="1:11" s="2" customFormat="1" ht="15" customHeight="1" x14ac:dyDescent="0.3">
      <c r="A92" s="31"/>
      <c r="B92" s="26"/>
      <c r="C92" s="26"/>
      <c r="D92" s="26"/>
      <c r="E92" s="26"/>
      <c r="F92" s="29"/>
      <c r="G92" s="26"/>
      <c r="H92" s="26"/>
      <c r="I92" s="26"/>
      <c r="J92" s="13"/>
      <c r="K92" s="17">
        <f>SUM(K81:K91)</f>
        <v>5000000</v>
      </c>
    </row>
    <row r="93" spans="1:11" s="2" customFormat="1" ht="15" customHeight="1" x14ac:dyDescent="0.3">
      <c r="A93" s="24">
        <v>8</v>
      </c>
      <c r="B93" s="24" t="s">
        <v>99</v>
      </c>
      <c r="C93" s="24" t="s">
        <v>109</v>
      </c>
      <c r="D93" s="24" t="s">
        <v>110</v>
      </c>
      <c r="E93" s="24" t="s">
        <v>111</v>
      </c>
      <c r="F93" s="27">
        <v>3200000</v>
      </c>
      <c r="G93" s="24" t="s">
        <v>141</v>
      </c>
      <c r="H93" s="24" t="s">
        <v>112</v>
      </c>
      <c r="I93" s="24" t="s">
        <v>47</v>
      </c>
      <c r="J93" s="14"/>
      <c r="K93" s="15"/>
    </row>
    <row r="94" spans="1:11" s="2" customFormat="1" ht="15" customHeight="1" x14ac:dyDescent="0.3">
      <c r="A94" s="25"/>
      <c r="B94" s="25"/>
      <c r="C94" s="25"/>
      <c r="D94" s="25"/>
      <c r="E94" s="25"/>
      <c r="F94" s="28"/>
      <c r="G94" s="25"/>
      <c r="H94" s="25"/>
      <c r="I94" s="25"/>
      <c r="J94" s="12" t="s">
        <v>100</v>
      </c>
      <c r="K94" s="16">
        <v>120000</v>
      </c>
    </row>
    <row r="95" spans="1:11" s="2" customFormat="1" ht="15" customHeight="1" x14ac:dyDescent="0.3">
      <c r="A95" s="25"/>
      <c r="B95" s="25"/>
      <c r="C95" s="25"/>
      <c r="D95" s="25"/>
      <c r="E95" s="25"/>
      <c r="F95" s="28"/>
      <c r="G95" s="25"/>
      <c r="H95" s="25"/>
      <c r="I95" s="25"/>
      <c r="J95" s="12" t="s">
        <v>101</v>
      </c>
      <c r="K95" s="16">
        <v>120000</v>
      </c>
    </row>
    <row r="96" spans="1:11" s="2" customFormat="1" ht="15" customHeight="1" x14ac:dyDescent="0.3">
      <c r="A96" s="25"/>
      <c r="B96" s="25"/>
      <c r="C96" s="25"/>
      <c r="D96" s="25"/>
      <c r="E96" s="25"/>
      <c r="F96" s="28"/>
      <c r="G96" s="25"/>
      <c r="H96" s="25"/>
      <c r="I96" s="25"/>
      <c r="J96" s="12" t="s">
        <v>102</v>
      </c>
      <c r="K96" s="16">
        <v>120000</v>
      </c>
    </row>
    <row r="97" spans="1:11" s="2" customFormat="1" ht="15" customHeight="1" x14ac:dyDescent="0.3">
      <c r="A97" s="25"/>
      <c r="B97" s="25"/>
      <c r="C97" s="25"/>
      <c r="D97" s="25"/>
      <c r="E97" s="25"/>
      <c r="F97" s="28"/>
      <c r="G97" s="25"/>
      <c r="H97" s="25"/>
      <c r="I97" s="25"/>
      <c r="J97" s="12" t="s">
        <v>103</v>
      </c>
      <c r="K97" s="16">
        <v>120000</v>
      </c>
    </row>
    <row r="98" spans="1:11" s="2" customFormat="1" ht="15" customHeight="1" x14ac:dyDescent="0.3">
      <c r="A98" s="25"/>
      <c r="B98" s="25"/>
      <c r="C98" s="25"/>
      <c r="D98" s="25"/>
      <c r="E98" s="25"/>
      <c r="F98" s="28"/>
      <c r="G98" s="25"/>
      <c r="H98" s="25"/>
      <c r="I98" s="25"/>
      <c r="J98" s="12" t="s">
        <v>104</v>
      </c>
      <c r="K98" s="16">
        <v>120000</v>
      </c>
    </row>
    <row r="99" spans="1:11" s="2" customFormat="1" ht="15" customHeight="1" x14ac:dyDescent="0.3">
      <c r="A99" s="25"/>
      <c r="B99" s="25"/>
      <c r="C99" s="25"/>
      <c r="D99" s="25"/>
      <c r="E99" s="25"/>
      <c r="F99" s="28"/>
      <c r="G99" s="25"/>
      <c r="H99" s="25"/>
      <c r="I99" s="25"/>
      <c r="J99" s="12" t="s">
        <v>105</v>
      </c>
      <c r="K99" s="16">
        <v>120000</v>
      </c>
    </row>
    <row r="100" spans="1:11" s="2" customFormat="1" ht="15" customHeight="1" x14ac:dyDescent="0.3">
      <c r="A100" s="25"/>
      <c r="B100" s="25"/>
      <c r="C100" s="25"/>
      <c r="D100" s="25"/>
      <c r="E100" s="25"/>
      <c r="F100" s="28"/>
      <c r="G100" s="25"/>
      <c r="H100" s="25"/>
      <c r="I100" s="25"/>
      <c r="J100" s="12" t="s">
        <v>106</v>
      </c>
      <c r="K100" s="16">
        <v>120000</v>
      </c>
    </row>
    <row r="101" spans="1:11" s="2" customFormat="1" ht="15" customHeight="1" x14ac:dyDescent="0.3">
      <c r="A101" s="25"/>
      <c r="B101" s="25"/>
      <c r="C101" s="25"/>
      <c r="D101" s="25"/>
      <c r="E101" s="25"/>
      <c r="F101" s="28"/>
      <c r="G101" s="25"/>
      <c r="H101" s="25"/>
      <c r="I101" s="25"/>
      <c r="J101" s="12" t="s">
        <v>107</v>
      </c>
      <c r="K101" s="16">
        <v>1020000</v>
      </c>
    </row>
    <row r="102" spans="1:11" s="2" customFormat="1" ht="15" customHeight="1" x14ac:dyDescent="0.3">
      <c r="A102" s="25"/>
      <c r="B102" s="25"/>
      <c r="C102" s="25"/>
      <c r="D102" s="25"/>
      <c r="E102" s="25"/>
      <c r="F102" s="28"/>
      <c r="G102" s="25"/>
      <c r="H102" s="25"/>
      <c r="I102" s="25"/>
      <c r="J102" s="12" t="s">
        <v>108</v>
      </c>
      <c r="K102" s="16">
        <v>1020000</v>
      </c>
    </row>
    <row r="103" spans="1:11" s="2" customFormat="1" ht="15" customHeight="1" x14ac:dyDescent="0.3">
      <c r="A103" s="25"/>
      <c r="B103" s="25"/>
      <c r="C103" s="25"/>
      <c r="D103" s="25"/>
      <c r="E103" s="25"/>
      <c r="F103" s="28"/>
      <c r="G103" s="25"/>
      <c r="H103" s="25"/>
      <c r="I103" s="25"/>
      <c r="J103" s="12"/>
      <c r="K103" s="16"/>
    </row>
    <row r="104" spans="1:11" s="2" customFormat="1" ht="15" customHeight="1" x14ac:dyDescent="0.3">
      <c r="A104" s="25"/>
      <c r="B104" s="25"/>
      <c r="C104" s="25"/>
      <c r="D104" s="25"/>
      <c r="E104" s="25"/>
      <c r="F104" s="28"/>
      <c r="G104" s="25"/>
      <c r="H104" s="25"/>
      <c r="I104" s="25"/>
      <c r="J104" s="12"/>
      <c r="K104" s="16"/>
    </row>
    <row r="105" spans="1:11" s="2" customFormat="1" ht="15" customHeight="1" x14ac:dyDescent="0.3">
      <c r="A105" s="25"/>
      <c r="B105" s="25"/>
      <c r="C105" s="25"/>
      <c r="D105" s="25"/>
      <c r="E105" s="25"/>
      <c r="F105" s="28"/>
      <c r="G105" s="25"/>
      <c r="H105" s="25"/>
      <c r="I105" s="25"/>
      <c r="J105" s="12"/>
      <c r="K105" s="16"/>
    </row>
    <row r="106" spans="1:11" s="2" customFormat="1" ht="15" customHeight="1" x14ac:dyDescent="0.3">
      <c r="A106" s="26"/>
      <c r="B106" s="26"/>
      <c r="C106" s="26"/>
      <c r="D106" s="26"/>
      <c r="E106" s="26"/>
      <c r="F106" s="29"/>
      <c r="G106" s="26"/>
      <c r="H106" s="26"/>
      <c r="I106" s="26"/>
      <c r="J106" s="13"/>
      <c r="K106" s="17">
        <f>SUM(K94:K103)</f>
        <v>2880000</v>
      </c>
    </row>
    <row r="107" spans="1:11" s="2" customFormat="1" ht="15" customHeight="1" x14ac:dyDescent="0.3">
      <c r="A107" s="30">
        <v>9</v>
      </c>
      <c r="B107" s="24" t="s">
        <v>115</v>
      </c>
      <c r="C107" s="24" t="s">
        <v>116</v>
      </c>
      <c r="D107" s="24" t="s">
        <v>117</v>
      </c>
      <c r="E107" s="24" t="s">
        <v>118</v>
      </c>
      <c r="F107" s="27">
        <v>3600000</v>
      </c>
      <c r="G107" s="24" t="s">
        <v>142</v>
      </c>
      <c r="H107" s="24" t="s">
        <v>143</v>
      </c>
      <c r="I107" s="24" t="s">
        <v>47</v>
      </c>
      <c r="J107" s="14"/>
      <c r="K107" s="15"/>
    </row>
    <row r="108" spans="1:11" s="2" customFormat="1" ht="15" customHeight="1" x14ac:dyDescent="0.3">
      <c r="A108" s="31"/>
      <c r="B108" s="25"/>
      <c r="C108" s="25"/>
      <c r="D108" s="25"/>
      <c r="E108" s="25"/>
      <c r="F108" s="28"/>
      <c r="G108" s="25"/>
      <c r="H108" s="25"/>
      <c r="I108" s="25"/>
      <c r="J108" s="12" t="s">
        <v>124</v>
      </c>
      <c r="K108" s="16">
        <v>60000</v>
      </c>
    </row>
    <row r="109" spans="1:11" s="2" customFormat="1" ht="15" customHeight="1" x14ac:dyDescent="0.3">
      <c r="A109" s="31"/>
      <c r="B109" s="25"/>
      <c r="C109" s="25"/>
      <c r="D109" s="25"/>
      <c r="E109" s="25"/>
      <c r="F109" s="28"/>
      <c r="G109" s="25"/>
      <c r="H109" s="25"/>
      <c r="I109" s="25"/>
      <c r="J109" s="12" t="s">
        <v>125</v>
      </c>
      <c r="K109" s="16">
        <v>60000</v>
      </c>
    </row>
    <row r="110" spans="1:11" s="2" customFormat="1" ht="15" customHeight="1" x14ac:dyDescent="0.3">
      <c r="A110" s="31"/>
      <c r="B110" s="25"/>
      <c r="C110" s="25"/>
      <c r="D110" s="25"/>
      <c r="E110" s="25"/>
      <c r="F110" s="28"/>
      <c r="G110" s="25"/>
      <c r="H110" s="25"/>
      <c r="I110" s="25"/>
      <c r="J110" s="12" t="s">
        <v>56</v>
      </c>
      <c r="K110" s="16">
        <v>240000</v>
      </c>
    </row>
    <row r="111" spans="1:11" s="2" customFormat="1" ht="15" customHeight="1" x14ac:dyDescent="0.3">
      <c r="A111" s="31"/>
      <c r="B111" s="25"/>
      <c r="C111" s="25"/>
      <c r="D111" s="25"/>
      <c r="E111" s="25"/>
      <c r="F111" s="28"/>
      <c r="G111" s="25"/>
      <c r="H111" s="25"/>
      <c r="I111" s="25"/>
      <c r="J111" s="12" t="s">
        <v>126</v>
      </c>
      <c r="K111" s="16">
        <v>18333.37</v>
      </c>
    </row>
    <row r="112" spans="1:11" s="2" customFormat="1" ht="15" customHeight="1" x14ac:dyDescent="0.3">
      <c r="A112" s="31"/>
      <c r="B112" s="25"/>
      <c r="C112" s="25"/>
      <c r="D112" s="25"/>
      <c r="E112" s="25"/>
      <c r="F112" s="28"/>
      <c r="G112" s="25"/>
      <c r="H112" s="25"/>
      <c r="I112" s="25"/>
      <c r="J112" s="12" t="s">
        <v>127</v>
      </c>
      <c r="K112" s="16">
        <v>1666.63</v>
      </c>
    </row>
    <row r="113" spans="1:11" s="2" customFormat="1" ht="15" customHeight="1" x14ac:dyDescent="0.3">
      <c r="A113" s="31"/>
      <c r="B113" s="25"/>
      <c r="C113" s="25"/>
      <c r="D113" s="25"/>
      <c r="E113" s="25"/>
      <c r="F113" s="28"/>
      <c r="G113" s="25"/>
      <c r="H113" s="25"/>
      <c r="I113" s="25"/>
      <c r="J113" s="12" t="s">
        <v>119</v>
      </c>
      <c r="K113" s="16">
        <v>201666.63</v>
      </c>
    </row>
    <row r="114" spans="1:11" s="2" customFormat="1" ht="15" customHeight="1" x14ac:dyDescent="0.3">
      <c r="A114" s="31"/>
      <c r="B114" s="25"/>
      <c r="C114" s="25"/>
      <c r="D114" s="25"/>
      <c r="E114" s="25"/>
      <c r="F114" s="28"/>
      <c r="G114" s="25"/>
      <c r="H114" s="25"/>
      <c r="I114" s="25"/>
      <c r="J114" s="12" t="s">
        <v>120</v>
      </c>
      <c r="K114" s="16">
        <v>18333.37</v>
      </c>
    </row>
    <row r="115" spans="1:11" s="2" customFormat="1" ht="15" customHeight="1" x14ac:dyDescent="0.3">
      <c r="A115" s="31"/>
      <c r="B115" s="25"/>
      <c r="C115" s="25"/>
      <c r="D115" s="25"/>
      <c r="E115" s="25"/>
      <c r="F115" s="28"/>
      <c r="G115" s="25"/>
      <c r="H115" s="25"/>
      <c r="I115" s="25"/>
      <c r="J115" s="12" t="s">
        <v>95</v>
      </c>
      <c r="K115" s="16">
        <v>600000</v>
      </c>
    </row>
    <row r="116" spans="1:11" s="2" customFormat="1" ht="15" customHeight="1" x14ac:dyDescent="0.3">
      <c r="A116" s="31"/>
      <c r="B116" s="25"/>
      <c r="C116" s="25"/>
      <c r="D116" s="25"/>
      <c r="E116" s="25"/>
      <c r="F116" s="28"/>
      <c r="G116" s="25"/>
      <c r="H116" s="25"/>
      <c r="I116" s="25"/>
      <c r="J116" s="12" t="s">
        <v>121</v>
      </c>
      <c r="K116" s="16">
        <v>600000</v>
      </c>
    </row>
    <row r="117" spans="1:11" s="2" customFormat="1" ht="15" customHeight="1" x14ac:dyDescent="0.3">
      <c r="A117" s="31"/>
      <c r="B117" s="25"/>
      <c r="C117" s="25"/>
      <c r="D117" s="25"/>
      <c r="E117" s="25"/>
      <c r="F117" s="28"/>
      <c r="G117" s="25"/>
      <c r="H117" s="25"/>
      <c r="I117" s="25"/>
      <c r="J117" s="12" t="s">
        <v>122</v>
      </c>
      <c r="K117" s="16">
        <v>900000</v>
      </c>
    </row>
    <row r="118" spans="1:11" s="2" customFormat="1" ht="15" customHeight="1" x14ac:dyDescent="0.3">
      <c r="A118" s="31"/>
      <c r="B118" s="25"/>
      <c r="C118" s="25"/>
      <c r="D118" s="25"/>
      <c r="E118" s="25"/>
      <c r="F118" s="28"/>
      <c r="G118" s="25"/>
      <c r="H118" s="25"/>
      <c r="I118" s="25"/>
      <c r="J118" s="12" t="s">
        <v>123</v>
      </c>
      <c r="K118" s="16">
        <v>900000</v>
      </c>
    </row>
    <row r="119" spans="1:11" s="2" customFormat="1" ht="15" customHeight="1" x14ac:dyDescent="0.3">
      <c r="A119" s="31"/>
      <c r="B119" s="25"/>
      <c r="C119" s="25"/>
      <c r="D119" s="25"/>
      <c r="E119" s="25"/>
      <c r="F119" s="28"/>
      <c r="G119" s="25"/>
      <c r="H119" s="25"/>
      <c r="I119" s="25"/>
      <c r="J119" s="12"/>
      <c r="K119" s="16"/>
    </row>
    <row r="120" spans="1:11" s="2" customFormat="1" ht="15" customHeight="1" x14ac:dyDescent="0.3">
      <c r="A120" s="31"/>
      <c r="B120" s="26"/>
      <c r="C120" s="26"/>
      <c r="D120" s="26"/>
      <c r="E120" s="26"/>
      <c r="F120" s="29"/>
      <c r="G120" s="26"/>
      <c r="H120" s="26"/>
      <c r="I120" s="26"/>
      <c r="J120" s="13"/>
      <c r="K120" s="17">
        <f>SUM(K108:K118)</f>
        <v>3600000</v>
      </c>
    </row>
    <row r="121" spans="1:11" s="2" customFormat="1" ht="15" customHeight="1" x14ac:dyDescent="0.3">
      <c r="A121" s="30">
        <v>10</v>
      </c>
      <c r="B121" s="24" t="s">
        <v>144</v>
      </c>
      <c r="C121" s="24" t="s">
        <v>145</v>
      </c>
      <c r="D121" s="24" t="s">
        <v>146</v>
      </c>
      <c r="E121" s="24" t="s">
        <v>149</v>
      </c>
      <c r="F121" s="27">
        <v>1975000</v>
      </c>
      <c r="G121" s="24" t="s">
        <v>148</v>
      </c>
      <c r="H121" s="24" t="s">
        <v>147</v>
      </c>
      <c r="I121" s="24" t="s">
        <v>47</v>
      </c>
      <c r="J121" s="14"/>
      <c r="K121" s="15"/>
    </row>
    <row r="122" spans="1:11" s="2" customFormat="1" ht="15" customHeight="1" x14ac:dyDescent="0.3">
      <c r="A122" s="31"/>
      <c r="B122" s="25"/>
      <c r="C122" s="25"/>
      <c r="D122" s="25"/>
      <c r="E122" s="25"/>
      <c r="F122" s="28"/>
      <c r="G122" s="25"/>
      <c r="H122" s="25"/>
      <c r="I122" s="25"/>
      <c r="J122" s="12" t="s">
        <v>151</v>
      </c>
      <c r="K122" s="16">
        <v>458333.37</v>
      </c>
    </row>
    <row r="123" spans="1:11" s="2" customFormat="1" ht="15" customHeight="1" x14ac:dyDescent="0.3">
      <c r="A123" s="31"/>
      <c r="B123" s="25"/>
      <c r="C123" s="25"/>
      <c r="D123" s="25"/>
      <c r="E123" s="25"/>
      <c r="F123" s="28"/>
      <c r="G123" s="25"/>
      <c r="H123" s="25"/>
      <c r="I123" s="25"/>
      <c r="J123" s="12" t="s">
        <v>65</v>
      </c>
      <c r="K123" s="16">
        <v>41666.629999999997</v>
      </c>
    </row>
    <row r="124" spans="1:11" s="2" customFormat="1" ht="15" customHeight="1" x14ac:dyDescent="0.3">
      <c r="A124" s="31"/>
      <c r="B124" s="25"/>
      <c r="C124" s="25"/>
      <c r="D124" s="25"/>
      <c r="E124" s="25"/>
      <c r="F124" s="28"/>
      <c r="G124" s="25"/>
      <c r="H124" s="25"/>
      <c r="I124" s="25"/>
      <c r="J124" s="12" t="s">
        <v>121</v>
      </c>
      <c r="K124" s="16">
        <v>600000</v>
      </c>
    </row>
    <row r="125" spans="1:11" s="2" customFormat="1" ht="15" customHeight="1" x14ac:dyDescent="0.3">
      <c r="A125" s="31"/>
      <c r="B125" s="25"/>
      <c r="C125" s="25"/>
      <c r="D125" s="25"/>
      <c r="E125" s="25"/>
      <c r="F125" s="28"/>
      <c r="G125" s="25"/>
      <c r="H125" s="25"/>
      <c r="I125" s="25"/>
      <c r="J125" s="12" t="s">
        <v>150</v>
      </c>
      <c r="K125" s="16">
        <v>630000</v>
      </c>
    </row>
    <row r="126" spans="1:11" s="2" customFormat="1" ht="15" customHeight="1" x14ac:dyDescent="0.3">
      <c r="A126" s="31"/>
      <c r="B126" s="25"/>
      <c r="C126" s="25"/>
      <c r="D126" s="25"/>
      <c r="E126" s="25"/>
      <c r="F126" s="28"/>
      <c r="G126" s="25"/>
      <c r="H126" s="25"/>
      <c r="I126" s="25"/>
      <c r="J126" s="12" t="s">
        <v>152</v>
      </c>
      <c r="K126" s="16">
        <v>224583.37</v>
      </c>
    </row>
    <row r="127" spans="1:11" s="2" customFormat="1" ht="15" customHeight="1" x14ac:dyDescent="0.3">
      <c r="A127" s="31"/>
      <c r="B127" s="25"/>
      <c r="C127" s="25"/>
      <c r="D127" s="25"/>
      <c r="E127" s="25"/>
      <c r="F127" s="28"/>
      <c r="G127" s="25"/>
      <c r="H127" s="25"/>
      <c r="I127" s="25"/>
      <c r="J127" s="12" t="s">
        <v>153</v>
      </c>
      <c r="K127" s="16">
        <v>20416.63</v>
      </c>
    </row>
    <row r="128" spans="1:11" s="2" customFormat="1" ht="15" customHeight="1" x14ac:dyDescent="0.3">
      <c r="A128" s="31"/>
      <c r="B128" s="25"/>
      <c r="C128" s="25"/>
      <c r="D128" s="25"/>
      <c r="E128" s="25"/>
      <c r="F128" s="28"/>
      <c r="G128" s="25"/>
      <c r="H128" s="25"/>
      <c r="I128" s="25"/>
      <c r="J128" s="12"/>
      <c r="K128" s="16"/>
    </row>
    <row r="129" spans="1:11" s="2" customFormat="1" ht="15" customHeight="1" x14ac:dyDescent="0.3">
      <c r="A129" s="31"/>
      <c r="B129" s="26"/>
      <c r="C129" s="26"/>
      <c r="D129" s="26"/>
      <c r="E129" s="26"/>
      <c r="F129" s="29"/>
      <c r="G129" s="26"/>
      <c r="H129" s="26"/>
      <c r="I129" s="26"/>
      <c r="J129" s="13"/>
      <c r="K129" s="17">
        <f>SUM(K122:K128)</f>
        <v>1975000</v>
      </c>
    </row>
    <row r="130" spans="1:11" s="2" customFormat="1" ht="37.799999999999997" customHeight="1" x14ac:dyDescent="0.3">
      <c r="A130" s="33" t="s">
        <v>130</v>
      </c>
      <c r="B130" s="34"/>
      <c r="C130" s="34"/>
      <c r="D130" s="34"/>
      <c r="E130" s="34"/>
      <c r="F130" s="34"/>
      <c r="G130" s="34"/>
      <c r="H130" s="34"/>
      <c r="I130" s="34"/>
      <c r="J130" s="35"/>
      <c r="K130" s="11">
        <f>SUM(K14+K24+K41+K51+K67+K79+K92+K106+K120+K129)</f>
        <v>28605000</v>
      </c>
    </row>
    <row r="131" spans="1:11" ht="15.6" x14ac:dyDescent="0.3">
      <c r="A131" s="4"/>
      <c r="B131" s="4"/>
      <c r="C131" s="4"/>
      <c r="D131" s="4"/>
      <c r="E131" s="4"/>
      <c r="F131" s="18"/>
      <c r="G131" s="4"/>
      <c r="H131" s="4"/>
      <c r="I131" s="4"/>
      <c r="J131" s="4"/>
      <c r="K131" s="18"/>
    </row>
    <row r="132" spans="1:11" ht="15.6" x14ac:dyDescent="0.3">
      <c r="A132" s="4"/>
      <c r="B132" s="22" t="s">
        <v>113</v>
      </c>
      <c r="C132" s="4"/>
      <c r="F132" s="19"/>
      <c r="H132" s="20"/>
      <c r="I132" s="20"/>
      <c r="J132" s="4"/>
      <c r="K132" s="18"/>
    </row>
    <row r="133" spans="1:11" ht="15.6" x14ac:dyDescent="0.3">
      <c r="A133" s="4"/>
      <c r="B133" s="4"/>
      <c r="C133" s="4"/>
      <c r="D133" s="4" t="s">
        <v>131</v>
      </c>
      <c r="E133" s="4"/>
      <c r="F133" s="18"/>
      <c r="G133" s="20">
        <f>SUM(K133)</f>
        <v>2860000</v>
      </c>
      <c r="H133" s="20"/>
      <c r="I133" s="20"/>
      <c r="J133" s="4">
        <v>2024</v>
      </c>
      <c r="K133" s="18">
        <f>SUM(K5+K6+K16+K26+K27+K43+K53+K54+K69+K70+K81+K94)</f>
        <v>2860000</v>
      </c>
    </row>
    <row r="134" spans="1:11" ht="15.6" x14ac:dyDescent="0.3">
      <c r="A134" s="4"/>
      <c r="B134" s="4"/>
      <c r="C134" s="4"/>
      <c r="D134" s="4" t="s">
        <v>132</v>
      </c>
      <c r="E134" s="4"/>
      <c r="F134" s="18"/>
      <c r="G134" s="20">
        <f>SUM(K134:K137)</f>
        <v>11710000</v>
      </c>
      <c r="H134" s="20"/>
      <c r="I134" s="20"/>
      <c r="J134" s="4">
        <v>2025</v>
      </c>
      <c r="K134" s="18">
        <f>SUM(K7+K8+K17+K28+K29+K44+K55+K56+K71+K72+K82+K95)</f>
        <v>2810000</v>
      </c>
    </row>
    <row r="135" spans="1:11" ht="15.6" x14ac:dyDescent="0.3">
      <c r="A135" s="4"/>
      <c r="B135" s="4"/>
      <c r="C135" s="4"/>
      <c r="D135" s="4" t="s">
        <v>133</v>
      </c>
      <c r="E135" s="4"/>
      <c r="F135" s="18"/>
      <c r="G135" s="20">
        <f>SUM(K138:K143)</f>
        <v>14035000</v>
      </c>
      <c r="H135" s="21"/>
      <c r="I135" s="21"/>
      <c r="J135" s="4">
        <v>2026</v>
      </c>
      <c r="K135" s="18">
        <f>SUM(K9+K10+K18+K30+K31+K45+K57+K58+K73+K83+K96+K108)</f>
        <v>2960000</v>
      </c>
    </row>
    <row r="136" spans="1:11" ht="15.6" x14ac:dyDescent="0.3">
      <c r="A136" s="4"/>
      <c r="B136" s="4"/>
      <c r="C136" s="4"/>
      <c r="D136" s="4"/>
      <c r="E136" s="4"/>
      <c r="F136" s="18"/>
      <c r="G136" s="21">
        <f>SUM(G133:G135)</f>
        <v>28605000</v>
      </c>
      <c r="H136" s="4"/>
      <c r="I136" s="20"/>
      <c r="J136" s="4">
        <v>2027</v>
      </c>
      <c r="K136" s="18">
        <f>SUM(K11+K12+K19+K32+K33+K46+K59+K60+K74+K84+K97+K109)</f>
        <v>2960000</v>
      </c>
    </row>
    <row r="137" spans="1:11" ht="15.6" x14ac:dyDescent="0.3">
      <c r="A137" s="4"/>
      <c r="B137" s="4"/>
      <c r="C137" s="4"/>
      <c r="D137" s="4"/>
      <c r="E137" s="4"/>
      <c r="F137" s="18"/>
      <c r="G137" s="4"/>
      <c r="H137" s="4"/>
      <c r="I137" s="20"/>
      <c r="J137" s="4">
        <v>2028</v>
      </c>
      <c r="K137" s="18">
        <f>SUM(K20+K34+K35+K47+K61+K62+K75+K85+K98+K110)</f>
        <v>2980000</v>
      </c>
    </row>
    <row r="138" spans="1:11" ht="15.6" x14ac:dyDescent="0.3">
      <c r="A138" s="4"/>
      <c r="B138" s="4"/>
      <c r="C138" s="4"/>
      <c r="D138" s="4"/>
      <c r="E138" s="4"/>
      <c r="F138" s="18"/>
      <c r="G138" s="4"/>
      <c r="H138" s="4"/>
      <c r="I138" s="20"/>
      <c r="J138" s="4">
        <v>2029</v>
      </c>
      <c r="K138" s="18">
        <f>SUM(K21+K36+K37+K48+K63+K64+K76+K86+K99+K111+K112)</f>
        <v>2960000</v>
      </c>
    </row>
    <row r="139" spans="1:11" ht="15.6" x14ac:dyDescent="0.3">
      <c r="A139" s="4"/>
      <c r="B139" s="4"/>
      <c r="C139" s="4"/>
      <c r="D139" s="4"/>
      <c r="E139" s="4"/>
      <c r="F139" s="18"/>
      <c r="G139" s="4"/>
      <c r="H139" s="4"/>
      <c r="I139" s="20"/>
      <c r="J139" s="4">
        <v>2030</v>
      </c>
      <c r="K139" s="18">
        <f>SUM(K22+K38+K39+K49+K65+K77+K87+K100+K113+K114)</f>
        <v>2960000</v>
      </c>
    </row>
    <row r="140" spans="1:11" ht="15.6" x14ac:dyDescent="0.3">
      <c r="A140" s="4"/>
      <c r="B140" s="4"/>
      <c r="C140" s="4"/>
      <c r="D140" s="4"/>
      <c r="E140" s="4"/>
      <c r="F140" s="18"/>
      <c r="G140" s="4"/>
      <c r="H140" s="4"/>
      <c r="I140" s="4"/>
      <c r="J140" s="4">
        <v>2031</v>
      </c>
      <c r="K140" s="18">
        <f>SUM(K88+K101+K115+K122+K123)</f>
        <v>2720000</v>
      </c>
    </row>
    <row r="141" spans="1:11" ht="15.6" x14ac:dyDescent="0.3">
      <c r="A141" s="4"/>
      <c r="B141" s="4"/>
      <c r="C141" s="4"/>
      <c r="D141" s="4"/>
      <c r="E141" s="4"/>
      <c r="F141" s="18"/>
      <c r="G141" s="4"/>
      <c r="H141" s="4"/>
      <c r="I141" s="20"/>
      <c r="J141" s="4">
        <v>2032</v>
      </c>
      <c r="K141" s="18">
        <f>SUM(K89+K90+K102+K116+K124)</f>
        <v>2720000</v>
      </c>
    </row>
    <row r="142" spans="1:11" ht="15.6" x14ac:dyDescent="0.3">
      <c r="A142" s="4"/>
      <c r="B142" s="4"/>
      <c r="C142" s="4"/>
      <c r="D142" s="4"/>
      <c r="E142" s="4"/>
      <c r="F142" s="18"/>
      <c r="G142" s="4"/>
      <c r="H142" s="4"/>
      <c r="I142" s="4"/>
      <c r="J142" s="4">
        <v>2033</v>
      </c>
      <c r="K142" s="18">
        <f>SUM(K117+K125)</f>
        <v>1530000</v>
      </c>
    </row>
    <row r="143" spans="1:11" ht="15.6" x14ac:dyDescent="0.3">
      <c r="A143" s="4"/>
      <c r="B143" s="4"/>
      <c r="C143" s="4"/>
      <c r="D143" s="4"/>
      <c r="E143" s="4"/>
      <c r="F143" s="18"/>
      <c r="G143" s="4"/>
      <c r="H143" s="4"/>
      <c r="I143" s="4"/>
      <c r="J143" s="4">
        <v>2034</v>
      </c>
      <c r="K143" s="18">
        <f>SUM(K118+K126+K127)</f>
        <v>1145000</v>
      </c>
    </row>
    <row r="144" spans="1:11" ht="15.6" x14ac:dyDescent="0.3">
      <c r="A144" s="4"/>
      <c r="B144" s="4"/>
      <c r="C144" s="4"/>
      <c r="D144" s="4"/>
      <c r="E144" s="4"/>
      <c r="F144" s="18"/>
      <c r="G144" s="4"/>
      <c r="H144" s="4"/>
      <c r="I144" s="4"/>
      <c r="J144" s="4"/>
      <c r="K144" s="7">
        <f>SUM(K131:K143)</f>
        <v>28605000</v>
      </c>
    </row>
    <row r="145" spans="1:11" ht="15.6" x14ac:dyDescent="0.3">
      <c r="A145" s="4"/>
      <c r="B145" s="4"/>
      <c r="C145" s="4"/>
      <c r="D145" s="4"/>
      <c r="E145" s="4"/>
      <c r="F145" s="18"/>
      <c r="G145" s="4"/>
      <c r="H145" s="4"/>
      <c r="I145" s="4"/>
      <c r="J145" s="4"/>
      <c r="K145" s="18"/>
    </row>
    <row r="146" spans="1:11" ht="15.6" x14ac:dyDescent="0.3">
      <c r="A146" s="4"/>
      <c r="B146" s="4"/>
      <c r="C146" s="4"/>
      <c r="D146" s="4"/>
      <c r="E146" s="4"/>
      <c r="F146" s="18"/>
      <c r="G146" s="4"/>
      <c r="H146" s="4"/>
      <c r="I146" s="4"/>
      <c r="J146" s="4"/>
      <c r="K146" s="7">
        <f>SUM(K133:K143)</f>
        <v>28605000</v>
      </c>
    </row>
    <row r="147" spans="1:11" ht="15.6" x14ac:dyDescent="0.3">
      <c r="A147" s="4"/>
      <c r="B147" s="4"/>
      <c r="C147" s="4"/>
      <c r="D147" s="4"/>
      <c r="E147" s="4"/>
      <c r="F147" s="5"/>
      <c r="G147" s="4"/>
      <c r="H147" s="4"/>
      <c r="I147" s="4"/>
      <c r="J147" s="4"/>
      <c r="K147" s="7"/>
    </row>
    <row r="148" spans="1:11" ht="15.6" x14ac:dyDescent="0.3">
      <c r="A148" s="4"/>
      <c r="B148" s="4"/>
      <c r="C148" s="4"/>
      <c r="D148" s="4"/>
      <c r="E148" s="4"/>
      <c r="F148" s="5"/>
      <c r="G148" s="4"/>
      <c r="H148" s="4"/>
      <c r="I148" s="4"/>
      <c r="J148" s="4"/>
      <c r="K148" s="6"/>
    </row>
  </sheetData>
  <mergeCells count="91">
    <mergeCell ref="A107:A120"/>
    <mergeCell ref="B107:B120"/>
    <mergeCell ref="C107:C120"/>
    <mergeCell ref="D107:D120"/>
    <mergeCell ref="E107:E120"/>
    <mergeCell ref="F107:F120"/>
    <mergeCell ref="G107:G120"/>
    <mergeCell ref="H107:H120"/>
    <mergeCell ref="I107:I120"/>
    <mergeCell ref="B121:B129"/>
    <mergeCell ref="G121:G129"/>
    <mergeCell ref="H121:H129"/>
    <mergeCell ref="I121:I129"/>
    <mergeCell ref="A130:J130"/>
    <mergeCell ref="D25:D41"/>
    <mergeCell ref="E25:E41"/>
    <mergeCell ref="F25:F41"/>
    <mergeCell ref="G25:G41"/>
    <mergeCell ref="H25:H41"/>
    <mergeCell ref="A42:A51"/>
    <mergeCell ref="B42:B51"/>
    <mergeCell ref="C42:C51"/>
    <mergeCell ref="D42:D51"/>
    <mergeCell ref="E42:E51"/>
    <mergeCell ref="F42:F51"/>
    <mergeCell ref="G42:G51"/>
    <mergeCell ref="H42:H51"/>
    <mergeCell ref="A25:A41"/>
    <mergeCell ref="B25:B41"/>
    <mergeCell ref="C25:C41"/>
    <mergeCell ref="F15:F24"/>
    <mergeCell ref="A52:A67"/>
    <mergeCell ref="F121:F129"/>
    <mergeCell ref="A15:A24"/>
    <mergeCell ref="B15:B24"/>
    <mergeCell ref="C15:C24"/>
    <mergeCell ref="D15:D24"/>
    <mergeCell ref="E15:E24"/>
    <mergeCell ref="D68:D79"/>
    <mergeCell ref="E68:E79"/>
    <mergeCell ref="F80:F92"/>
    <mergeCell ref="A93:A106"/>
    <mergeCell ref="B93:B106"/>
    <mergeCell ref="C93:C106"/>
    <mergeCell ref="B80:B92"/>
    <mergeCell ref="I25:I41"/>
    <mergeCell ref="A121:A129"/>
    <mergeCell ref="C121:C129"/>
    <mergeCell ref="D121:D129"/>
    <mergeCell ref="E121:E129"/>
    <mergeCell ref="F68:F79"/>
    <mergeCell ref="G68:G79"/>
    <mergeCell ref="H68:H79"/>
    <mergeCell ref="I68:I79"/>
    <mergeCell ref="A68:A79"/>
    <mergeCell ref="B68:B79"/>
    <mergeCell ref="C68:C79"/>
    <mergeCell ref="G80:G92"/>
    <mergeCell ref="H80:H92"/>
    <mergeCell ref="I80:I92"/>
    <mergeCell ref="A80:A92"/>
    <mergeCell ref="A4:A14"/>
    <mergeCell ref="B4:B14"/>
    <mergeCell ref="C4:C14"/>
    <mergeCell ref="D4:D14"/>
    <mergeCell ref="E4:E14"/>
    <mergeCell ref="I4:I14"/>
    <mergeCell ref="G52:G67"/>
    <mergeCell ref="H52:H67"/>
    <mergeCell ref="I52:I67"/>
    <mergeCell ref="B52:B67"/>
    <mergeCell ref="C52:C67"/>
    <mergeCell ref="D52:D67"/>
    <mergeCell ref="E52:E67"/>
    <mergeCell ref="F52:F67"/>
    <mergeCell ref="G15:G24"/>
    <mergeCell ref="H15:H24"/>
    <mergeCell ref="F4:F14"/>
    <mergeCell ref="G4:G14"/>
    <mergeCell ref="H4:H14"/>
    <mergeCell ref="I42:I51"/>
    <mergeCell ref="I15:I24"/>
    <mergeCell ref="C80:C92"/>
    <mergeCell ref="D80:D92"/>
    <mergeCell ref="E80:E92"/>
    <mergeCell ref="I93:I106"/>
    <mergeCell ref="D93:D106"/>
    <mergeCell ref="E93:E106"/>
    <mergeCell ref="F93:F106"/>
    <mergeCell ref="G93:G106"/>
    <mergeCell ref="H93:H106"/>
  </mergeCells>
  <pageMargins left="0.31496062992125984" right="0" top="0.78740157480314965" bottom="0.59055118110236227" header="0.31496062992125984" footer="0.31496062992125984"/>
  <pageSetup paperSize="9" scale="58" orientation="landscape" r:id="rId1"/>
  <rowBreaks count="3" manualBreakCount="3">
    <brk id="51" max="10" man="1"/>
    <brk id="106" max="10" man="1"/>
    <brk id="147" max="10" man="1"/>
  </rowBreaks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E3E18EA-1F35-458E-97C0-375D034ABF50}">
  <dimension ref="A1:H29"/>
  <sheetViews>
    <sheetView view="pageBreakPreview" zoomScale="80" zoomScaleNormal="100" zoomScaleSheetLayoutView="80" workbookViewId="0"/>
  </sheetViews>
  <sheetFormatPr defaultRowHeight="14.4" x14ac:dyDescent="0.3"/>
  <cols>
    <col min="1" max="1" width="5.5546875" customWidth="1"/>
    <col min="2" max="2" width="27.5546875" customWidth="1"/>
    <col min="3" max="4" width="14.44140625" customWidth="1"/>
    <col min="5" max="5" width="17.33203125" style="3" customWidth="1"/>
    <col min="6" max="6" width="38.88671875" customWidth="1"/>
    <col min="7" max="7" width="26.88671875" customWidth="1"/>
    <col min="8" max="8" width="19.33203125" style="3" customWidth="1"/>
    <col min="9" max="9" width="14.5546875" customWidth="1"/>
  </cols>
  <sheetData>
    <row r="1" spans="1:8" s="1" customFormat="1" ht="18" x14ac:dyDescent="0.35">
      <c r="A1" s="8" t="s">
        <v>164</v>
      </c>
      <c r="B1" s="8"/>
      <c r="C1" s="8"/>
      <c r="D1" s="8"/>
      <c r="E1" s="9"/>
      <c r="F1" s="8"/>
      <c r="G1" s="8"/>
      <c r="H1" s="9"/>
    </row>
    <row r="2" spans="1:8" s="1" customFormat="1" ht="18" x14ac:dyDescent="0.35">
      <c r="A2" s="8"/>
      <c r="B2" s="8"/>
      <c r="C2" s="8"/>
      <c r="D2" s="8"/>
      <c r="E2" s="9"/>
      <c r="F2" s="8"/>
      <c r="G2" s="8"/>
      <c r="H2" s="9"/>
    </row>
    <row r="3" spans="1:8" s="1" customFormat="1" ht="57" customHeight="1" x14ac:dyDescent="0.3">
      <c r="A3" s="10" t="s">
        <v>0</v>
      </c>
      <c r="B3" s="10" t="s">
        <v>154</v>
      </c>
      <c r="C3" s="10" t="s">
        <v>155</v>
      </c>
      <c r="D3" s="10" t="s">
        <v>156</v>
      </c>
      <c r="E3" s="11" t="s">
        <v>157</v>
      </c>
      <c r="F3" s="10" t="s">
        <v>33</v>
      </c>
      <c r="G3" s="10" t="s">
        <v>158</v>
      </c>
      <c r="H3" s="11" t="s">
        <v>129</v>
      </c>
    </row>
    <row r="4" spans="1:8" s="2" customFormat="1" ht="15" customHeight="1" x14ac:dyDescent="0.3">
      <c r="A4" s="24">
        <v>1</v>
      </c>
      <c r="B4" s="24" t="s">
        <v>159</v>
      </c>
      <c r="C4" s="24" t="s">
        <v>160</v>
      </c>
      <c r="D4" s="24" t="s">
        <v>161</v>
      </c>
      <c r="E4" s="27">
        <v>1560160.34</v>
      </c>
      <c r="F4" s="24" t="s">
        <v>162</v>
      </c>
      <c r="G4" s="14"/>
      <c r="H4" s="15"/>
    </row>
    <row r="5" spans="1:8" s="2" customFormat="1" ht="15" customHeight="1" x14ac:dyDescent="0.3">
      <c r="A5" s="25"/>
      <c r="B5" s="25"/>
      <c r="C5" s="25"/>
      <c r="D5" s="25"/>
      <c r="E5" s="28"/>
      <c r="F5" s="25"/>
      <c r="G5" s="12">
        <v>2024</v>
      </c>
      <c r="H5" s="16">
        <v>205740</v>
      </c>
    </row>
    <row r="6" spans="1:8" s="2" customFormat="1" ht="15" customHeight="1" x14ac:dyDescent="0.3">
      <c r="A6" s="25"/>
      <c r="B6" s="25"/>
      <c r="C6" s="25"/>
      <c r="D6" s="25"/>
      <c r="E6" s="28"/>
      <c r="F6" s="25"/>
      <c r="G6" s="12">
        <v>2025</v>
      </c>
      <c r="H6" s="16">
        <v>205740</v>
      </c>
    </row>
    <row r="7" spans="1:8" s="2" customFormat="1" ht="15" customHeight="1" x14ac:dyDescent="0.3">
      <c r="A7" s="25"/>
      <c r="B7" s="25"/>
      <c r="C7" s="25"/>
      <c r="D7" s="25"/>
      <c r="E7" s="28"/>
      <c r="F7" s="25"/>
      <c r="G7" s="12">
        <v>2026</v>
      </c>
      <c r="H7" s="16">
        <v>205740</v>
      </c>
    </row>
    <row r="8" spans="1:8" s="2" customFormat="1" ht="15" customHeight="1" x14ac:dyDescent="0.3">
      <c r="A8" s="25"/>
      <c r="B8" s="25"/>
      <c r="C8" s="25"/>
      <c r="D8" s="25"/>
      <c r="E8" s="28"/>
      <c r="F8" s="25"/>
      <c r="G8" s="12">
        <v>2027</v>
      </c>
      <c r="H8" s="16">
        <v>205740</v>
      </c>
    </row>
    <row r="9" spans="1:8" s="2" customFormat="1" ht="15" customHeight="1" x14ac:dyDescent="0.3">
      <c r="A9" s="25"/>
      <c r="B9" s="25"/>
      <c r="C9" s="25"/>
      <c r="D9" s="25"/>
      <c r="E9" s="28"/>
      <c r="F9" s="25"/>
      <c r="G9" s="12"/>
      <c r="H9" s="16"/>
    </row>
    <row r="10" spans="1:8" s="2" customFormat="1" ht="15" customHeight="1" x14ac:dyDescent="0.3">
      <c r="A10" s="26"/>
      <c r="B10" s="26"/>
      <c r="C10" s="26"/>
      <c r="D10" s="26"/>
      <c r="E10" s="29"/>
      <c r="F10" s="26"/>
      <c r="G10" s="13"/>
      <c r="H10" s="17">
        <f>SUM(H5:H9)</f>
        <v>822960</v>
      </c>
    </row>
    <row r="11" spans="1:8" s="2" customFormat="1" ht="15" customHeight="1" x14ac:dyDescent="0.3">
      <c r="A11" s="33" t="s">
        <v>163</v>
      </c>
      <c r="B11" s="34"/>
      <c r="C11" s="34"/>
      <c r="D11" s="34"/>
      <c r="E11" s="34"/>
      <c r="F11" s="34"/>
      <c r="G11" s="35"/>
      <c r="H11" s="11">
        <f>SUM(H5:H9)</f>
        <v>822960</v>
      </c>
    </row>
    <row r="12" spans="1:8" ht="15.6" x14ac:dyDescent="0.3">
      <c r="A12" s="4"/>
      <c r="B12" s="4"/>
      <c r="C12" s="4"/>
      <c r="D12" s="4"/>
      <c r="E12" s="18"/>
      <c r="F12" s="4"/>
      <c r="G12" s="4"/>
      <c r="H12" s="18"/>
    </row>
    <row r="13" spans="1:8" ht="15.6" x14ac:dyDescent="0.3">
      <c r="A13" s="4"/>
      <c r="B13" s="4"/>
      <c r="C13" s="4"/>
      <c r="E13" s="19"/>
      <c r="F13" s="20"/>
      <c r="G13" s="4"/>
      <c r="H13" s="18"/>
    </row>
    <row r="14" spans="1:8" ht="15.6" x14ac:dyDescent="0.3">
      <c r="A14" s="4"/>
      <c r="B14" s="4"/>
      <c r="C14" s="4"/>
      <c r="D14" s="4"/>
      <c r="E14" s="18"/>
      <c r="F14" s="20"/>
      <c r="G14" s="4"/>
      <c r="H14" s="18"/>
    </row>
    <row r="15" spans="1:8" ht="15.6" x14ac:dyDescent="0.3">
      <c r="A15" s="4"/>
      <c r="B15" s="4"/>
      <c r="C15" s="4"/>
      <c r="D15" s="4"/>
      <c r="E15" s="18"/>
      <c r="F15" s="20"/>
      <c r="G15" s="4"/>
      <c r="H15" s="18"/>
    </row>
    <row r="16" spans="1:8" ht="15.6" x14ac:dyDescent="0.3">
      <c r="A16" s="4"/>
      <c r="B16" s="4"/>
      <c r="C16" s="4"/>
      <c r="D16" s="4"/>
      <c r="E16" s="18"/>
      <c r="F16" s="21"/>
      <c r="G16" s="4"/>
      <c r="H16" s="18"/>
    </row>
    <row r="17" spans="1:8" ht="15.6" x14ac:dyDescent="0.3">
      <c r="A17" s="4"/>
      <c r="B17" s="4"/>
      <c r="C17" s="4"/>
      <c r="D17" s="4"/>
      <c r="E17" s="18"/>
      <c r="F17" s="4"/>
      <c r="G17" s="4"/>
      <c r="H17" s="18"/>
    </row>
    <row r="18" spans="1:8" ht="15.6" x14ac:dyDescent="0.3">
      <c r="A18" s="4"/>
      <c r="B18" s="4"/>
      <c r="C18" s="4"/>
      <c r="D18" s="4"/>
      <c r="E18" s="18"/>
      <c r="F18" s="4"/>
      <c r="G18" s="4"/>
      <c r="H18" s="18"/>
    </row>
    <row r="19" spans="1:8" ht="15.6" x14ac:dyDescent="0.3">
      <c r="A19" s="4"/>
      <c r="B19" s="4"/>
      <c r="C19" s="4"/>
      <c r="D19" s="4"/>
      <c r="E19" s="18"/>
      <c r="F19" s="4"/>
      <c r="G19" s="4"/>
      <c r="H19" s="18"/>
    </row>
    <row r="20" spans="1:8" ht="15.6" x14ac:dyDescent="0.3">
      <c r="A20" s="4"/>
      <c r="B20" s="4"/>
      <c r="C20" s="4"/>
      <c r="D20" s="4"/>
      <c r="E20" s="18"/>
      <c r="F20" s="4"/>
      <c r="G20" s="4"/>
      <c r="H20" s="18"/>
    </row>
    <row r="21" spans="1:8" ht="15.6" x14ac:dyDescent="0.3">
      <c r="A21" s="4"/>
      <c r="B21" s="4"/>
      <c r="C21" s="4"/>
      <c r="D21" s="4"/>
      <c r="E21" s="18"/>
      <c r="F21" s="4"/>
      <c r="G21" s="4"/>
      <c r="H21" s="18"/>
    </row>
    <row r="22" spans="1:8" ht="15.6" x14ac:dyDescent="0.3">
      <c r="A22" s="4"/>
      <c r="B22" s="4"/>
      <c r="C22" s="4"/>
      <c r="D22" s="4"/>
      <c r="E22" s="18"/>
      <c r="F22" s="4"/>
      <c r="G22" s="4"/>
      <c r="H22" s="18"/>
    </row>
    <row r="23" spans="1:8" ht="15.6" x14ac:dyDescent="0.3">
      <c r="A23" s="4"/>
      <c r="B23" s="4"/>
      <c r="C23" s="4"/>
      <c r="D23" s="4"/>
      <c r="E23" s="18"/>
      <c r="F23" s="4"/>
      <c r="G23" s="4"/>
      <c r="H23" s="18"/>
    </row>
    <row r="24" spans="1:8" ht="15.6" x14ac:dyDescent="0.3">
      <c r="A24" s="4"/>
      <c r="B24" s="4"/>
      <c r="C24" s="4"/>
      <c r="D24" s="4"/>
      <c r="E24" s="18"/>
      <c r="F24" s="4"/>
      <c r="G24" s="4"/>
      <c r="H24" s="18"/>
    </row>
    <row r="25" spans="1:8" ht="15.6" x14ac:dyDescent="0.3">
      <c r="A25" s="4"/>
      <c r="B25" s="4"/>
      <c r="C25" s="4"/>
      <c r="D25" s="4"/>
      <c r="E25" s="18"/>
      <c r="F25" s="4"/>
      <c r="G25" s="4"/>
      <c r="H25" s="18"/>
    </row>
    <row r="26" spans="1:8" ht="15.6" x14ac:dyDescent="0.3">
      <c r="A26" s="4"/>
      <c r="B26" s="4"/>
      <c r="C26" s="4"/>
      <c r="D26" s="4"/>
      <c r="E26" s="18"/>
      <c r="F26" s="4"/>
      <c r="G26" s="4"/>
      <c r="H26" s="7"/>
    </row>
    <row r="27" spans="1:8" ht="15.6" x14ac:dyDescent="0.3">
      <c r="A27" s="4"/>
      <c r="B27" s="4"/>
      <c r="C27" s="4"/>
      <c r="D27" s="4"/>
      <c r="E27" s="5"/>
      <c r="F27" s="4"/>
      <c r="G27" s="4"/>
      <c r="H27" s="7"/>
    </row>
    <row r="28" spans="1:8" ht="15.6" x14ac:dyDescent="0.3">
      <c r="A28" s="4"/>
      <c r="B28" s="4"/>
      <c r="C28" s="4"/>
      <c r="D28" s="4"/>
      <c r="E28" s="5"/>
      <c r="F28" s="4"/>
      <c r="G28" s="4"/>
      <c r="H28" s="6"/>
    </row>
    <row r="29" spans="1:8" x14ac:dyDescent="0.3">
      <c r="A29" s="36" t="s">
        <v>113</v>
      </c>
      <c r="B29" s="36"/>
      <c r="C29" s="36"/>
      <c r="D29" s="36"/>
      <c r="E29" s="36"/>
      <c r="F29" s="36"/>
      <c r="G29" s="36"/>
      <c r="H29" s="36"/>
    </row>
  </sheetData>
  <mergeCells count="8">
    <mergeCell ref="A11:G11"/>
    <mergeCell ref="A29:H29"/>
    <mergeCell ref="A4:A10"/>
    <mergeCell ref="B4:B10"/>
    <mergeCell ref="C4:C10"/>
    <mergeCell ref="D4:D10"/>
    <mergeCell ref="E4:E10"/>
    <mergeCell ref="F4:F10"/>
  </mergeCells>
  <pageMargins left="0.31496062992125984" right="0" top="0.78740157480314965" bottom="0.59055118110236227" header="0.31496062992125984" footer="0.31496062992125984"/>
  <pageSetup paperSize="9" scale="63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Arkusze</vt:lpstr>
      </vt:variant>
      <vt:variant>
        <vt:i4>2</vt:i4>
      </vt:variant>
      <vt:variant>
        <vt:lpstr>Nazwane zakresy</vt:lpstr>
      </vt:variant>
      <vt:variant>
        <vt:i4>2</vt:i4>
      </vt:variant>
    </vt:vector>
  </HeadingPairs>
  <TitlesOfParts>
    <vt:vector size="4" baseType="lpstr">
      <vt:lpstr>na 31 12 2023</vt:lpstr>
      <vt:lpstr>umowa na 31 12 2023</vt:lpstr>
      <vt:lpstr>'na 31 12 2023'!Obszar_wydruku</vt:lpstr>
      <vt:lpstr>'umowa na 31 12 2023'!Obszar_wydruku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Iwona Kaminska</dc:creator>
  <cp:lastModifiedBy>Mariola Frankowska</cp:lastModifiedBy>
  <cp:lastPrinted>2024-01-29T07:37:09Z</cp:lastPrinted>
  <dcterms:created xsi:type="dcterms:W3CDTF">2013-01-21T10:15:50Z</dcterms:created>
  <dcterms:modified xsi:type="dcterms:W3CDTF">2024-02-16T08:45:12Z</dcterms:modified>
</cp:coreProperties>
</file>