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672" tabRatio="822" firstSheet="4" activeTab="7"/>
  </bookViews>
  <sheets>
    <sheet name="Całość" sheetId="1" r:id="rId1"/>
    <sheet name="Zakres 1 - ETAP I" sheetId="2" r:id="rId2"/>
    <sheet name="Zakres 2 - ETAP II" sheetId="3" r:id="rId3"/>
    <sheet name="Zakres 3 - ETAP III" sheetId="4" r:id="rId4"/>
    <sheet name="Zakres 4 - ETAP IV" sheetId="5" r:id="rId5"/>
    <sheet name="Zakres 5 - ETAP V" sheetId="6" r:id="rId6"/>
    <sheet name="Zakres 6 - ETAP VI" sheetId="7" r:id="rId7"/>
    <sheet name="Zakres 7 - SIEC TELETECHN." sheetId="8" r:id="rId8"/>
    <sheet name="Zakres 8 - ARMATURA DOD." sheetId="9" r:id="rId9"/>
    <sheet name="Zakres 9 - LINIA KABLOWA" sheetId="10" r:id="rId10"/>
  </sheets>
  <definedNames>
    <definedName name="Excel_BuiltIn_Print_Area_1_1" localSheetId="1">#REF!</definedName>
    <definedName name="Excel_BuiltIn_Print_Area_1_1" localSheetId="2">#REF!</definedName>
    <definedName name="Excel_BuiltIn_Print_Area_1_1" localSheetId="3">#REF!</definedName>
    <definedName name="Excel_BuiltIn_Print_Area_1_1" localSheetId="4">#REF!</definedName>
    <definedName name="Excel_BuiltIn_Print_Area_1_1" localSheetId="5">#REF!</definedName>
    <definedName name="Excel_BuiltIn_Print_Area_1_1" localSheetId="6">#REF!</definedName>
    <definedName name="Excel_BuiltIn_Print_Area_1_1" localSheetId="7">#REF!</definedName>
    <definedName name="Excel_BuiltIn_Print_Area_1_1">#REF!</definedName>
    <definedName name="Excel_BuiltIn_Print_Area_2" localSheetId="1">#REF!</definedName>
    <definedName name="Excel_BuiltIn_Print_Area_2" localSheetId="2">#REF!</definedName>
    <definedName name="Excel_BuiltIn_Print_Area_2" localSheetId="3">#REF!</definedName>
    <definedName name="Excel_BuiltIn_Print_Area_2" localSheetId="4">#REF!</definedName>
    <definedName name="Excel_BuiltIn_Print_Area_2" localSheetId="5">#REF!</definedName>
    <definedName name="Excel_BuiltIn_Print_Area_2" localSheetId="6">#REF!</definedName>
    <definedName name="Excel_BuiltIn_Print_Area_2" localSheetId="7">#REF!</definedName>
    <definedName name="Excel_BuiltIn_Print_Area_2">#REF!</definedName>
    <definedName name="Excel_BuiltIn_Print_Area_4" localSheetId="1">#REF!</definedName>
    <definedName name="Excel_BuiltIn_Print_Area_4" localSheetId="2">#REF!</definedName>
    <definedName name="Excel_BuiltIn_Print_Area_4" localSheetId="3">#REF!</definedName>
    <definedName name="Excel_BuiltIn_Print_Area_4" localSheetId="4">#REF!</definedName>
    <definedName name="Excel_BuiltIn_Print_Area_4" localSheetId="5">#REF!</definedName>
    <definedName name="Excel_BuiltIn_Print_Area_4" localSheetId="6">#REF!</definedName>
    <definedName name="Excel_BuiltIn_Print_Area_4" localSheetId="7">#REF!</definedName>
    <definedName name="Excel_BuiltIn_Print_Area_4">#REF!</definedName>
    <definedName name="_xlnm.Print_Area" localSheetId="0">'Całość'!$A$1:$C$15</definedName>
    <definedName name="_xlnm.Print_Area" localSheetId="1">'Zakres 1 - ETAP I'!$A$1:$F$26</definedName>
    <definedName name="_xlnm.Print_Area" localSheetId="2">'Zakres 2 - ETAP II'!#REF!</definedName>
    <definedName name="_xlnm.Print_Area" localSheetId="3">'Zakres 3 - ETAP III'!#REF!</definedName>
    <definedName name="_xlnm.Print_Area" localSheetId="4">'Zakres 4 - ETAP IV'!#REF!</definedName>
    <definedName name="_xlnm.Print_Area" localSheetId="5">'Zakres 5 - ETAP V'!#REF!</definedName>
    <definedName name="_xlnm.Print_Area" localSheetId="6">'Zakres 6 - ETAP VI'!#REF!</definedName>
    <definedName name="_xlnm.Print_Area" localSheetId="7">'Zakres 7 - SIEC TELETECHN.'!$A$1:$F$6</definedName>
  </definedNames>
  <calcPr fullCalcOnLoad="1"/>
</workbook>
</file>

<file path=xl/sharedStrings.xml><?xml version="1.0" encoding="utf-8"?>
<sst xmlns="http://schemas.openxmlformats.org/spreadsheetml/2006/main" count="502" uniqueCount="140">
  <si>
    <t>Lp.</t>
  </si>
  <si>
    <t>Wyszczególnienie Elementów Rozliczeniowych</t>
  </si>
  <si>
    <t>Jednostka</t>
  </si>
  <si>
    <t>Cena</t>
  </si>
  <si>
    <t>Nazwa</t>
  </si>
  <si>
    <t>Ilość</t>
  </si>
  <si>
    <t>6.</t>
  </si>
  <si>
    <t>7.</t>
  </si>
  <si>
    <t xml:space="preserve">ryczałt </t>
  </si>
  <si>
    <t xml:space="preserve">przenieść do zbiorczego zestawienia kosztów </t>
  </si>
  <si>
    <t>m</t>
  </si>
  <si>
    <t>szt.</t>
  </si>
  <si>
    <t>m2</t>
  </si>
  <si>
    <t>kpl.</t>
  </si>
  <si>
    <t xml:space="preserve">Wykonanie obsługi geodezyjnej inwestycji: </t>
  </si>
  <si>
    <t xml:space="preserve">  - inwentaryzacja powykonawcza wykonanych robót wraz obmiarem do rozliczeń częściowych i rozliczenia końcowego</t>
  </si>
  <si>
    <t>Koszt projektu ( wraz z koniecznymi uzgodnieniami) czasowej organizacji ruchu , koszt wprowadzenia czasowej organizacji ruchu dla potrzeb wykonywanych robót , koszt przywrócenia stałej organizacji ruchu</t>
  </si>
  <si>
    <t>Odtworzenie terenów zielonych zgodnie z warunkami odtworzenia zawartymi w SWZ</t>
  </si>
  <si>
    <t xml:space="preserve">Odtworzenie krawężników stojących zgodnie z warunkami odtworzenia zawartymi w SWZ                                                                                                                                                                                                                                                                                                                                                                                                                                                    </t>
  </si>
  <si>
    <t xml:space="preserve">Odtworzenie  obrzeży betonowych zgodnie z warunkami odtworzenia zawartymi w SWZ                                                                                                                                                                                                                                                                                                                                                                                                                                   </t>
  </si>
  <si>
    <t xml:space="preserve">Odtworzenie poboczy zgodnie z warunkami odtworzenia zawartymi w SWZ   </t>
  </si>
  <si>
    <t>Wartość brutto (PLN)</t>
  </si>
  <si>
    <t>jednostkowa brutto (PLN)</t>
  </si>
  <si>
    <t>Wartość brutto(PLN)</t>
  </si>
  <si>
    <t>Wyszczególnienie zakresów</t>
  </si>
  <si>
    <t>Zakres 1 - Budowa sieci cieplnej w technologii rur preizolowanych - etap I</t>
  </si>
  <si>
    <t>Zakres 2 - Budowa sieci cieplnej w technologii rur preizolowanych - etap II</t>
  </si>
  <si>
    <t>Zakres 3 - Budowa sieci cieplnej w technologii rur preizolowanychj - etap III</t>
  </si>
  <si>
    <t>Zakres 4 - Budowa sieci cieplnej w technologii rur preizolowanych - etap IV</t>
  </si>
  <si>
    <t>Zakres 5 - Budowa sieci cieplnej w technologii rur preizolowanych - etap V</t>
  </si>
  <si>
    <t>Zakres 6 - Budowa sieci cieplnej w technologii rur preizolowanych - etap VI</t>
  </si>
  <si>
    <t>Opłaty za zajęcie pasa drogowego w celu wykonania robót - wg taryfikatora Zarządcy drogi</t>
  </si>
  <si>
    <t>Opłaty za nadzory branżowe (infrastruktura energetyczna , teletechniczna , kanalizacja sanitarna, kanalizacji deszczowa, wodociągowa)</t>
  </si>
  <si>
    <t xml:space="preserve">Dostawa i montaż muf termokurczliwych sieciowanych radiacyjnych z korkami do wtapiania na rurę preizolowaną o średnicy 406,4/560 mm; wraz z wykonaniem połączeń spawanych, badań radiograficznych i połączenia przewodów alarmowych w mufach; wraz z wykonaniem tymczasowego zabezpieczenia miejsca robót. </t>
  </si>
  <si>
    <t>Dostawa i montaż pierścienia uszczalniającego o średnicy 560</t>
  </si>
  <si>
    <t>Dostawa i montaż końcówki termokurczliwej o średnicy 406,4/560</t>
  </si>
  <si>
    <t xml:space="preserve">Dostawa i montaż rur HDPE DZ100, PN 8bar </t>
  </si>
  <si>
    <t>Odtworzenie nawierzchni tłuczniowej, żwirowej zgodnie z warunkami odtworzenia nawierzchi dołączonego do SIWZ</t>
  </si>
  <si>
    <t>Odtworzenie nawierzchni gruntowej zgodnie z warunkami odtworzenia nawierzchi dołączonego do SIWZ</t>
  </si>
  <si>
    <t>Odtworzenie nawierzchni z płyt drogowych betonowych zgodnie z warunkami odtworzenia nawierzchi dołączonego do SIWZ</t>
  </si>
  <si>
    <t>SIEĆ TELETECHNICZNA - zakres 7</t>
  </si>
  <si>
    <t>Ułożenie rur ochronnych o śr. nom. 800 mm - Stalowa rura ochronna z powłoką
antykorozyjną Dn800 (813,0x11,0); wraz z przeciągnięciem rury ciepłowniczej preizolowanej</t>
  </si>
  <si>
    <t>Przekroczenie bezwykopowe - przekroczenie drogi DK47 - Wykonanie przewiertu sterowanego tradycyjnego z rur przewiertowych polimerobetonowych Dz820x38 mm wraz z wykopem komory przewiertowej i komory odbiorczej oraz ich zasypaniem wraz z przeciągnięciem rury ciepłowniczej preizolowanej, umocnienie ścian wykopu palami szalunkowymi stalowymi</t>
  </si>
  <si>
    <t>Przekroczenie bezwykopowe - przekroczenie Białego Dunajca - nr 1 - Wykonanie przewiertu sterowanego tradycyjnego z rur przewiertowych polimerobetonowych Dz820x38 mm wraz z wykopem komory przewiertowej i komory odbiorczej oraz ich zasypaniem wraz z przeciągnięciem rury ciepłowniczej preizolowanej, umocnienie ścian wykopu palisadą z kolumn fi 300 zbrojonych kształtownikiem stalowym IPE200 i wzmocnieniem w dwóch poziomach za pomocą rozpór stalowych z kształtowników 2xHEB300</t>
  </si>
  <si>
    <t>Przekroczenie bezwykopowe - przekroczenie Białego Dunajca - nr 2 - Wykonanie przewiertu sterowanego tradycyjnego z rur przewiertowych polimerobetonowych Dz820x38 mm wraz z wykopem komory przewiertowej i komory odbiorczej oraz ich zasypaniem wraz z przeciągnięciem rury ciepłowniczej preizolowanej, umocnienie ścian wykopu palisadą z kolumn fi 300 zbrojonych kształtownikiem stalowym IPE200 i wzmocnieniem w dwóch poziomach za pomocą rozpór stalowych z kształtowników 2xHEB300</t>
  </si>
  <si>
    <t>Dostawa i montaż kołnierza uszczelniajacego DN550 (d-560 mm)</t>
  </si>
  <si>
    <t>Dostawa i montaż Zaworów hydraulicznych DN400 z układem obejściowym (sekcje S1, S2, S3), 2 odpowietrzenia, zawór hydrauliczny DN80 na obejściu</t>
  </si>
  <si>
    <t>Dostawa i montaż: Przenośny zestaw pompowy (szafka, pompa elektryczna, pompa ręczna + przewody hydrauliczne z szybkozłączkami)</t>
  </si>
  <si>
    <t>Dostawa i montaż mierników przepływu wody, na nie więcej niż dwóch głównych rozgałęzieniach geotermalnej sieci magistralnej (przepływomierze iSENSE)</t>
  </si>
  <si>
    <t>Dostawa i montaż Studni z kręgów betonowych o średnicy 2000 m i o głębokości 1,58 m (krąg betonowy fi2000/h, pierścień odciążający żelbetowy fi2180/2540 - 1 szt, płyta pokrywowa typu ciężkiego fi2440/800 - 1 szt., właz kanałowy żeliwny fi800 z pokrywą typu ciężkiego z zamknięciem - 1 szt., drabinka stalowa); wraz z wykonaniem wykopów oraz ich zasypaniem, wykonaniem podsypki i obsypki piaskowej; wraz z wykonaniem tymczasowego zabezpieczenia miejsca robót. W pozycji należy ująć również koszty (jeśli wystąpią) :
- rozbiórek nawierzchni
- wywozu nadmiaru ziemi wraz z jej zagospodarowaniem zgodnie z przepisami                       - wywozu gruzu wraz z jego zagospodarowaniem zgodnie z przepisami
- umocnienia ścian wykopów
- odwodnienia wykopów
- odspojenia skał w wykopach
- podwieszeń kabli energetycznych w miejscach skrzyżowań 
- wykopów kontrolnych w celu lokalizacji sieci obcych (energetycznych , teletechnicznych , kanalizacji sanitarnej, kanalizacji deszczowej)</t>
  </si>
  <si>
    <t>Dostawa i montaż Studni z kręgów betonowych o średnicy 2000 m i o głębokości 2,50 m (krąg betonowy fi2000/h, pierścień odciążający żelbetowy fi2180/2540 - 1 szt, płyta pokrywowa typu ciężkiego fi2440/800 - 1 szt., właz kanałowy żeliwny fi800 z pokrywą typu ciężkiego z zamknięciem - 1 szt., drabinka stalowa); wraz z wykonaniem wykopów oraz ich zasypaniem, wykonaniem podsypki i obsypki piaskowej; wraz z wykonaniem tymczasowego zabezpieczenia miejsca robót. W pozycji należy ująć również koszty (jeśli wystąpią) :
- rozbiórek nawierzchni
- wywozu nadmiaru ziemi wraz z jej zagospodarowaniem zgodnie z przepisami                       - wywozu gruzu wraz z jego zagospodarowaniem zgodnie z przepisami
- umocnienia ścian wykopów
- odwodnienia wykopów
- odspojenia skał w wykopach
- podwieszeń kabli energetycznych w miejscach skrzyżowań 
- wykopów kontrolnych w celu lokalizacji sieci obcych (energetycznych , teletechnicznych , kanalizacji sanitarnej, kanalizacji deszczowej)</t>
  </si>
  <si>
    <t>Dostawa i montaż Studni z kręgów betonowych o średnicy 2000 m i o głębokości 2,28 m (krąg betonowy fi2000/h, pierścień odciążający żelbetowy fi2180/2540 - 1 szt, płyta pokrywowa typu ciężkiego fi2440/800 - 1 szt., właz kanałowy żeliwny fi800 z pokrywą typu ciężkiego z zamknięciem - 1 szt., drabinka stalowa); wraz z wykonaniem wykopów oraz ich zasypaniem, wykonaniem podsypki i obsypki piaskowej; wraz z wykonaniem tymczasowego zabezpieczenia miejsca robót. W pozycji należy ująć również koszty (jeśli wystąpią) :
- rozbiórek nawierzchni
- wywozu nadmiaru ziemi wraz z jej zagospodarowaniem zgodnie z przepisami                       - wywozu gruzu wraz z jego zagospodarowaniem zgodnie z przepisami
- umocnienia ścian wykopów
- odwodnienia wykopów
- odspojenia skał w wykopach
- podwieszeń kabli energetycznych w miejscach skrzyżowań 
- wykopów kontrolnych w celu lokalizacji sieci obcych (energetycznych , teletechnicznych , kanalizacji sanitarnej, kanalizacji deszczowej)</t>
  </si>
  <si>
    <t>Dostawa i montaż Studni z kręgów betonowych o średnicy 1500 m (krąg betonowy fi1500, pierścień odciążający żelbetowy fi1680/1940 - 1 szt, płyta pokrywowa typu ciężkiego fi2440/800 - 1 szt., właz kanałowy żeliwny fi800 z pokrywą typu ciężkiego z zamknięciem - 1 szt., drabinka stalowa); wraz z wykonaniem wykopów oraz ich zasypaniem, wykonaniem podsypki i obsypki piaskowej; wraz z wykonaniem tymczasowego zabezpieczenia miejsca robót. W pozycji należy ująć również koszty (jeśli wystąpią) :
- rozbiórek nawierzchni
- wywozu nadmiaru ziemi wraz z jej zagospodarowaniem zgodnie z przepisami                       - wywozu gruzu wraz z jego zagospodarowaniem zgodnie z przepisami
- umocnienia ścian wykopów
- odwodnienia wykopów
- odspojenia skał w wykopach
- podwieszeń kabli energetycznych w miejscach skrzyżowań 
- wykopów kontrolnych w celu lokalizacji sieci obcych (energetycznych , teletechnicznych , kanalizacji sanitarnej, kanalizacji deszczowej)</t>
  </si>
  <si>
    <t>Razem dodatkowa armatura - zakres 9- brutto</t>
  </si>
  <si>
    <t>Razem sieć ciepłownicza - etap I - zakres 1- brutto</t>
  </si>
  <si>
    <t>Razem sieć ciepłownicza - etap II - zakres 2- brutto</t>
  </si>
  <si>
    <t>Razem sieć ciepłownicza - etap III - zakres 3- brutto</t>
  </si>
  <si>
    <t>Razem sieć ciepłownicza - etap IV - zakres 4- brutto</t>
  </si>
  <si>
    <t>Razem sieć ciepłownicza - etap V - zakres 5- brutto</t>
  </si>
  <si>
    <t>Razem sieć ciepłownicza - etap VI - zakres 6- brutto</t>
  </si>
  <si>
    <t>Razem sieć teletechniczna - Zaskale zakres 7- brutto</t>
  </si>
  <si>
    <t>Dostawa i montaż rur preizolowanych stalowych czarnych o średnicy 406,4/560 mm (powrót i zasilanie), w tym łuki, trójniki, odwodnienie, odpowietrzenie, mufy, zaślepienie, kompensatorów osiowych, maty kompensacyjne, dennice, studnie, zabezpieczenie kolizji, płukanie, testowanie oraz inne elementy niezbędne do prawidłowego funkcjonowania magistrali; wraz z wykonaniem wykopów oraz ich zasypaniem, wykonaniem podsypki i obsypki piaskowej, ułożeniem taśmy ostrzegawczej; wraz z wykonaniem tymczasowego zabezpieczenia miejsca robót. W pozycji należy ująć również koszty (jeśli wystąpią) :
- rozbiórek nawierzchni
- wywozu nadmiaru ziemi wraz z jej zagospodarowaniem zgodnie z przepisami                       - wywozu gruzu wraz z jego zagospodarowaniem zgodnie z przepisami
- umocnienia ścian wykopów
- odwodnienia wykopów
- odspojenia skał w wykopach
- podwieszeń kabli energetycznych w miejscach skrzyżowań 
- wykopów kontrolnych w celu lokalizacji sieci obcych (energetycznych , teletechnicznych , kanalizacji sanitarnej, kanalizacji deszczowej)</t>
  </si>
  <si>
    <t>mb         sieci cieplnej</t>
  </si>
  <si>
    <t>Dostawa i montaż rur preizolowanych stalowych czarnych o średnicy 406,4/560 mm (powrót i zasilanie), w tym łuki, trójniki, odwodnienie, odpowietrzenie, mufy, zaślepienie, maty kompensacyjne, dennice, studnie, zabezpieczenie kolizji, płukanie, testowanie oraz inne elementy niezbędne do prawidłowego funkcjonowania magistrali; wraz z wykonaniem wykopów oraz ich zasypaniem, wykonaniem podsypki i obsypki piaskowej, ułożeniem taśmy ostrzegawczej; wraz z wykonaniem tymczasowego zabezpieczenia miejsca robót. W pozycji należy ująć również koszty (jeśli wystąpią) :
- rozbiórek nawierzchni
- wywozu nadmiaru ziemi wraz z jej zagospodarowaniem zgodnie z przepisami                       - wywozu gruzu wraz z jego zagospodarowaniem zgodnie z przepisami
- umocnienia ścian wykopów
- odwodnienia wykopów
- odspojenia skał w wykopach
- podwieszeń kabli energetycznych w miejscach skrzyżowań 
- wykopów kontrolnych w celu lokalizacji sieci obcych (energetycznych , teletechnicznych , kanalizacji sanitarnej, kanalizacji deszczowej)</t>
  </si>
  <si>
    <t>mb    sieci cieplnej</t>
  </si>
  <si>
    <t>szt</t>
  </si>
  <si>
    <t>Zakres 7 - Sieci teletechniczne</t>
  </si>
  <si>
    <t>Zakres 8 - Dodatkowa armatura</t>
  </si>
  <si>
    <t>Zakres 9 - LINIA KABLOWA SN-15kV ; ZAKRES - SZAFLARY ETAP I-VI</t>
  </si>
  <si>
    <t>Zakres 10 - PRZEBUDOWA SIECI NN-0,4 kV</t>
  </si>
  <si>
    <t>Układanie rur ochronnych z PCW w wykopie, rura A 160 PS AROT</t>
  </si>
  <si>
    <t>Układanie rur ochronnych z PCW w wykopie, rura A 160 AROT</t>
  </si>
  <si>
    <t>Układanie rur ochronnych z PCW w wykopie, rura A 75  AROT</t>
  </si>
  <si>
    <t>Układanie kabli jednożyłowych w rurach, pustakach lub kanałach zamkniętych, do 3,0 kg/m, kabel XRUHAKXS 1x240/50 mm2 12/20 kV</t>
  </si>
  <si>
    <t>Montaż głowic wnętrzowych z taśm izolacyjnych na kablach jednożyłowych z Al o izolacji i powłoce z tworzyw sztucznych, kabel do 20 kV, do 120 mm2</t>
  </si>
  <si>
    <t>Montaż w rowach muf przelotowych z taśm izolacyjnych na kablach energetycznych 1-żyłowych o izolacji i powłoce z tworzyw sztucznych, z żyłami Al, kabel do 20 kV, do 240 mm2</t>
  </si>
  <si>
    <t>Linia kablowa o napięciu do 15kV o długości do 3000m
Krotność = 2</t>
  </si>
  <si>
    <t>odcinek</t>
  </si>
  <si>
    <t>Niskonapięciowy pomiar izolacji kabla SN</t>
  </si>
  <si>
    <t>pom</t>
  </si>
  <si>
    <t>Badanie wyładowań niezupełnych kabla SN</t>
  </si>
  <si>
    <t>Razem LINIA KABLOWA SN-15kV ; ZAKRES - SZAFLARY ETAP I-VI - zakres 9 - brutto</t>
  </si>
  <si>
    <t>Razem sieć ciepłownicza - całość brutto</t>
  </si>
  <si>
    <t>Budowa sieci ciepłowniczej magistralnej wraz z infrastrukturą towarzyszącą dla potrzeb monitoringu pracy sieci ciepłowniczej, na odcinku od Ciepłowni Geotermalnej w Szaflarach – Bańskiej Niżnej przez Szaflary do kotłowni przy ulicy Szaflarskiej w Nowym Targu - zakresy 1,2,3,4,5,6,7,8,9, 10</t>
  </si>
  <si>
    <t>Budowa sieci cieplnej w technologii rur preizolowanych - zakres 1 - etap I</t>
  </si>
  <si>
    <t>Budowa sieci cieplnej w technologii rur preizolowanych - zakres 2 - etap II</t>
  </si>
  <si>
    <t>Budowa sieci cieplnej w technologii rur preizolowanych - zakres 3 - etap III</t>
  </si>
  <si>
    <t>Budowa sieci cieplnej w technologii rur preizolowanych - zakres 4 - etap IV</t>
  </si>
  <si>
    <t>Budowa sieci cieplnej w technologii rur preizolowanych - zakres 5 - etap V</t>
  </si>
  <si>
    <t>Budowa sieci cieplnej w technologii rur preizolowanych - zakres 6 - etap VI</t>
  </si>
  <si>
    <t>ARMATURA DODATKOWA</t>
  </si>
  <si>
    <t>LINIA KABLOWA SN-15kV ; ZAKRES 9 - SZAFLARY ETAP I-VI</t>
  </si>
  <si>
    <t>Wykonanie sieci bezwykopowo - wykonanie przewiertu sterowanego tradycyjnego z rur przewiertowych polimerobetonowych Dz820x38 mm wraz z wykopem komory przewiertowej i komory odbiorczej oraz ich zasypaniem wraz z przeciągnięciem rury ciepłowniczej preizolowanej</t>
  </si>
  <si>
    <t xml:space="preserve">mb         </t>
  </si>
  <si>
    <t>mb</t>
  </si>
  <si>
    <t xml:space="preserve">Odtworzenie nawierzchni asfaltowej na drogach (na powierzchni wykopów) zgodnie z warunkami:
- warstwa mrozochronna z mieszanki niezwiązanej lub gruntu niewysadzinowego (naturalnego) o gr. 40 cm o CBR ≥ 20% 
- podbudowa zasadnicza o gr. 20 cm z kruszywa łamanego o uziarnieniu 0-31,5 mm stabilizowanego mechanicznie - wtórny moduł odkształcenia powinien wynosić E2 ≥  130 MPa, a wskaźnik zagęszczenia Is ≥  1,03.
- warstwa wiążąca z betonu asfaltowego AC16W dla kat. ruchu KR 2, grubości 8 cm 
- warstwa szczepna z emulsji asfaltowej kationowej modyfikowanej polimerem, szybkorozpadowej,
- warstwa ścieralna z betonu asfaltowego AC 11S dla kat. ruchu KR 2, grubości 4 cm  </t>
  </si>
  <si>
    <t xml:space="preserve">Odtworzenie nawierzchni asfaltowej na drogach (na powierzchni poza wykopami) zgodnie z warunkami:
- korytowanie drogi
 -warstwa mrozochronna z mieszanki niezwiązanej lub gruntu niewysadzinowego (naturalnego) o gr. 40 cm o CBR ≥ 20% 
- podbudowa zasadnicza o gr. 20 cm z kruszywa łamanego o uziarnieniu 0-31,5 mm stabilizowanego mechanicznie - wtórny moduł odkształcenia powinien wynosić E2 ≥  130 MPa, a wskaźnik zagęszczenia Is ≥  1,03.
- warstwa wiążąca z betonu asfaltowego AC16W dla kat. ruchu KR 2, grubości 8 cm 
- warstwa szczepna z emulsji asfaltowej kationowej modyfikowanej polimerem, szybkorozpadowej,
- warstwa ścieralna z betonu asfaltowego AC 11S dla kat. ruchu KR 2, grubości 4 cm  </t>
  </si>
  <si>
    <t xml:space="preserve">Odtworzenie nawierzchni asfaltowej na drogach (na powierzchni wykopów) zgodnie z warunkami:
 -warstwa mrozochronna z mieszanki niezwiązanej lub gruntu niewysadzinowego (naturalnego) o gr. 40 cm o CBR ≥ 20% 
- podbudowa zasadnicza o gr. 20 cm z kruszywa łamanego o uziarnieniu 0-31,5 mm stabilizowanego mechanicznie - wtórny moduł odkształcenia powinien wynosić E2 ≥  130 MPa, a wskaźnik zagęszczenia Is ≥  1,03.
 -warstwa wyrównawcza  z betonu asfaltowego AC16W dla kategorii ruchu KR 2, grubości  4 cm 
- geosiatka o wytrzymałości na rozciąganie min. 100 KN/m
- warstwa wiążąca z betonu asfaltowego AC16W dla kat. ruchu KR 2, grubości 5 cm 
- warstwa szczepna z emulsji asfaltowej kationowej modyfikowanej polimerem, szybkorozpadowej,
- warstwa ścieralna z betonu asfaltowego AC 11S dla kat. ruchu KR 2, grubości 4 cm  </t>
  </si>
  <si>
    <t xml:space="preserve">Odtworzenie nawierzchni asfaltowej na drogach (na powierzchni poza wykopami) zgodnie z warunkami:
 -warstwa wyrównawcza  z betonu asfaltowego AC16W dla kategorii ruchu KR 2, grubości  4 cm 
- geosiatka o wytrzymałości na rozciąganie min. 100 KN/m
- warstwa wiążąca z betonu asfaltowego AC16W dla kat. ruchu KR 2, grubości 5 cm 
- warstwa szczepna z emulsji asfaltowej kationowej modyfikowanej polimerem, szybkorozpadowej,
- warstwa ścieralna z betonu asfaltowego AC 11S dla kat. ruchu KR 2, grubości 4 cm  </t>
  </si>
  <si>
    <t>Wykonanie warstwy szczepnej z emulsji asfaltowej kationowej modyfikowanej polimerem, szybkorozpadowej</t>
  </si>
  <si>
    <t>Wykonanie warstwy ścieralnej z betonu asfaltowego AC 11S dla kat. ruchu KR 2, grubości 5 cm</t>
  </si>
  <si>
    <t xml:space="preserve">Odtworzenie nawierzchni asfaltowej ścieżki rowerowej
1. Zasypkę po robotach  należy wykonać do wysokości 61 cm poniżej poziomu niwelety ścieżki (góry warstwy ścieralnej)
2. Zasypkę sieci ciepłowniczej należy wykonać gruntem rodzimym lub materiałem dowiezionym, pod warunkiem uzyskania wskaźnika zgęszczenia zasypu  .  
3.Należy odtworzyć  następujące warstwy:
-podbudowa pomocnicza gr. 20 cm z mieszanki niezwiązanej o CBR ≥ 25% 
-podbudowa zasadnicza o gr. 23 cm z kruszywa łamanego o uziarnieniu 0-31,5 mm stabilizowanego mechanicznie - wtórny moduł odkształcenia powinien wynosić E2 ≥  130 MPa, a wskaźnik zagęszczenia Is ≥  1,03.
-warstwa wiążąca z betonu asfaltowego AC11W grubości 4 cm 
-warstwa ścieralna z betonu asfaltowego AC 8S  grubości 4 cm </t>
  </si>
  <si>
    <t xml:space="preserve">Odtworzenie nawierzchni chodnika
Należy odtworzyć  następujące warstwy:
-podbudowa zasadnicza o gr. 30 cm z kruszywa łamanego o uziarnieniu 0-31,5 mm stabilizowanego mechanicznie wtórny moduł odkształcenia powinien wynosić E2 ≥  80 MPa,
-kostka betonowa gr. 8 cm układana na podsypce cementowo-piaskowej – kolor i kształt kostki należy dostosować do koloru i kształtu kostki w nawierzchni istniejącej </t>
  </si>
  <si>
    <t>Odtworzenie nawierzchni drogi powiatowej według warunków zawartych w decyzji Powiatowego Zarządu Dróg w Nowym Targu znak PZD-IU.4411.9.2019 z dnia 05.04.2019 r.</t>
  </si>
  <si>
    <t xml:space="preserve">Odtworzenie krawężników stojących w drodze gminnej zgodnie z warunkami odtworzenia zawartymi w SWZ                                                                                                                                                                                                                                                                                                                                                                                                                                                    </t>
  </si>
  <si>
    <t xml:space="preserve">Odtworzenie nawierzchni chodnika w drodze gminnej
Należy odtworzyć  następujące warstwy:
-podbudowa zasadnicza o gr. 30 cm z kruszywa łamanego o uziarnieniu 0-31,5 mm stabilizowanego mechanicznie wtórny moduł odkształcenia powinien wynosić E2 ≥  80 MPa,
-kostka betonowa gr. 8 cm układana na podsypce cementowo-piaskowej – kolor i kształt kostki należy dostosować do koloru i kształtu kostki w nawierzchni istniejącej </t>
  </si>
  <si>
    <t xml:space="preserve">Odtworzenie  obrzeży betonowych na drodze gminnej zgodnie z warunkami odtworzenia zawartymi w SWZ                                                                                                                                                                                                                                                                                                                                                                                                                                   </t>
  </si>
  <si>
    <t xml:space="preserve">Odtworzenie poboczy drogi gminnej zgodnie z warunkami odtworzenia zawartymi w SWZ   </t>
  </si>
  <si>
    <t>Odtworzenie nawierzchni chodnika w drodze powiatowej według warunków zawartych w decyzji Powiatowego Zarządu Dróg w Nowym Targu znak PZD-IU.4411.9.2019 z dnia 05.04.2019 r.</t>
  </si>
  <si>
    <t xml:space="preserve">Odtworzenie  obrzeży betonowych w drodze powiatowej według warunków zawartych w decyzji Powiatowego Zarządu Dróg w Nowym Targu znak PZD-IU.4411.9.2019 z dnia 05.04.2019 r.                                                                                                                                                                                                                                                                                                                                                                                           </t>
  </si>
  <si>
    <t xml:space="preserve">Odtworzenie krawężników stojących w drodze powiatowej według warunków zawartych w decyzji Powiatowego Zarządu Dróg w Nowym Targu znak PZD-IU.4411.9.2019 z dnia 05.04.2019 r.                                                                                                                                                                                                                                                                                                                                                                                                     </t>
  </si>
  <si>
    <t xml:space="preserve">Odtworzenie ścieku przykrawężnikowego w drodze powiatowej według warunków zawartych w decyzji Powiatowego Zarządu Dróg w Nowym Targu znak PZD-IU.4411.9.2019 z dnia 05.04.2019 r.                                             </t>
  </si>
  <si>
    <t>Odtworzenie poboczy drogi powiatowej</t>
  </si>
  <si>
    <t>Odtworzenie nawierzchni tłuczniowej, żwirowej zgodnie z warunkami odtworzenia nawierzchi dołączonego do SWZ</t>
  </si>
  <si>
    <t>Dostawa i montaż rur preizolowanych stalowych czarnych o średnicy 406,4/560 mm (powrót i zasilanie), w tym łuki, trójniki, odwodnienie, odpowietrzenie, mufy, zaślepienie, maty kompensacyjne, dennice, studnie, zabezpieczenie kolizji, płukanie, testowanie oraz inne elementy niezbędne do prawidłowego funkcjonowania magistrali; wraz z wykonaniem wykopów oraz ich zasypaniem, wykonaniem podsypki i obsypki piaskowej, ułożeniem taśmy ostrzegawczej; wraz z wykonaniem tymczasowego zabezpieczenia miejsca robót. W pozycji należy ująć również koszty (jeśli wystąpią) :
- rozbiórek nawierzchni
- wywozu nadmiaru ziemi wraz z jej zagospodarowaniem zgodnie z przepisami                      wywozu gruzu wraz z jego zagospodarowaniem zgodnie z przepisami
- umocnienia ścian wykopów
- odwodnienia wykopów
- odspojenia skał w wykopach
- podwieszeń kabli energetycznych w miejscach skrzyżowań 
- wykopów kontrolnych w celu lokalizacji sieci obcych (energetycznych , teletechnicznych , kanalizacji sanitarnej, kanalizacji deszczowej)</t>
  </si>
  <si>
    <t xml:space="preserve">Sfrezowanie nawierzchni asfaltowej – materiał z frezowania jest własnością Zamawiającego i należy go odwieźć na miejsce wskazane przez Zamawiającego – odległość wywozu do 10 km   </t>
  </si>
  <si>
    <t xml:space="preserve">Sfrezowanie nawierzchni bitumicznej – materiał z frezowania jest własnością Zamawiającego i należy go odwieźć na miejsce wskazane przez Zamawiającego – odległość wywozu do 10 km   </t>
  </si>
  <si>
    <t xml:space="preserve">Sfrezowanie nawierzchni asfaltowej – materiał z frezowania jest własnością Zamawiającego i należy je odwieźć na miejsce wskazane przez Zamawiającego – odległość wywozu do 10 km   </t>
  </si>
  <si>
    <t xml:space="preserve">Sfrezowanie nawwierzchni asfaltowej – materiał z frezowania jest własnością Zamawiającego i należy je odwieźć na miejsce wskazane przez Zamawiającego – odległość wywozu do 10 km   </t>
  </si>
  <si>
    <t xml:space="preserve">Odtworzenie nawierzchni asfaltowej  zgodnie z warunkami:
- warstwa mrozochronna z mieszanki niezwiązanej lub gruntu niewysadzinowego (naturalnego) o gr. 25 cm o CBR ≥ 20% 
- podbudowa zasadnicza o gr. 15 cm z kruszywa łamanego o uziarnieniu 0-31,5 mm stabilizowanego mechanicznie - wtórny moduł odkształcenia powinien wynosić E2 ≥  80 MPa, a wskaźnik zagęszczenia Is ≥  1,03.
- warstwa wiążąca z betonu asfaltowego AC16W dla kat. ruchu KR 1, grubości 5 cm 
- warstwa szczepna z emulsji asfaltowej kationowej modyfikowanej polimerem, szybkorozpadowej,
- warstwa ścieralna z betonu asfaltowego AC 11S dla kat. ruchu KR 1, grubości 4 cm  </t>
  </si>
  <si>
    <t>Dostawa i montaż detektora czterokanałowego LPS-4i - monitoring 2 odcinków (4 pętlę) rur
preizolowanych o długości do 7000 m każdy wraz z dostawą i montażem przewodu teflonowego 4-żyłowego ME2019TK4 oraz dostawą i montażem złącza masowego (uziemienie) ZPB</t>
  </si>
  <si>
    <t>Dostawa i montaż rur preizolowanych stalowych czarnych o średnicy Ø 80 (powrót i zasilanie) - każdy kolejny 1mb odejścia</t>
  </si>
  <si>
    <t xml:space="preserve">odejście  Ø 80 do 3mb wraz z kolanem od trójników preizolowanych zabudowanych na magistrali zakończone zaworami wraz z by-passem zapobiegającym zamrażaniu sieci . Zawory znajdować się będą  w studniach żelbetowych zlokalizowanych w granicach pasa drogowego w miejscach  nie kolidujących z istniejącą infrastrukturą. Lokalizacja w/w zaworów będzie  wymagała  akceptacji zamawiającego. </t>
  </si>
  <si>
    <t xml:space="preserve">„Budowa geotermalnej sieci ciepłowniczej magistralnej wraz z infrastrukturą towarzyszącą na terenie Gminy Szaflary”
</t>
  </si>
  <si>
    <t>„Budowa geotermalnej sieci ciepłowniczej magistralnej wraz z infrastrukturą towarzyszącą na terenie Gminy Szaflary”</t>
  </si>
  <si>
    <t xml:space="preserve">  - wytyczenie tras przebiegu sieci ciepłowniczej wraz z pozostałą infrastrukturą (teletechnika, kabel energetyczny itp.) przed rozpoczęciem robót</t>
  </si>
  <si>
    <t xml:space="preserve"> - inwentaryzacja powykonawcza  sieci ciepłowniczej wraz z pozostałą infrastrukturą (teletechnika, kabel energetyczny itp.)  (z wpisem do ewidencji materiałów państwowego zasobu geodezyjnego i kartograficznego w Starostwie Nowotarskim)</t>
  </si>
  <si>
    <t xml:space="preserve">odejście  Ø 100 do 3mb wraz z kolanem od trójników preizolowanych zabudowanych na magistrali zakończone zaworami wraz z by-passem zapobiegającym zamrażaniu sieci . Zawory znajdować się będą  w studniach żelbetowych zlokalizowanych w granicach pasa drogowego w miejscach  nie kolidujących z istniejącą infrastrukturą. Lokalizacja w/w zaworów będzie  wymagała  akceptacji zamawiającego. </t>
  </si>
  <si>
    <t xml:space="preserve">odejście  Ø 150 do 3mb wraz z kolanem od trójników preizolowanych zabudowanych na magistrali zakończone zaworami wraz z by-passem zapobiegającym zamrażaniu sieci . Zawory znajdować się będą  w studniach żelbetowych zlokalizowanych w granicach pasa drogowego w miejscach  nie kolidujących z istniejącą infrastrukturą. Lokalizacja w/w zaworów będzie  wymagała  akceptacji zamawiającego. </t>
  </si>
  <si>
    <t>Dostawa i montaż rur preizolowanych stalowych czarnych o średnicy Ø 100 (powrót i zasilanie) - każdy kolejny 1mb odejścia</t>
  </si>
  <si>
    <t>Dostawa i montaż rur preizolowanych stalowych czarnych o średnicy Ø 150 (powrót i zasilanie) - każdy kolejny 1mb odejścia</t>
  </si>
  <si>
    <t xml:space="preserve">odejście  Ø 200 do 3mb wraz z kolanem od trójników preizolowanych zabudowanych na magistrali zakończone zaworami wraz z by-passem zapobiegającym zamrażaniu sieci . Zawory znajdować się będą  w studniach żelbetowych zlokalizowanych w granicach pasa drogowego w miejscach  nie kolidujących z istniejącą infrastrukturą. Lokalizacja w/w zaworów będzie  wymagała  akceptacji zamawiającego. </t>
  </si>
  <si>
    <t>Dostawa i montaż rur preizolowanych stalowych czarnych o średnicy Ø 200 (powrót i zasilanie) - każdy kolejny 1mb odejścia</t>
  </si>
  <si>
    <t xml:space="preserve">odejście  Ø 125 do 3mb wraz z kolanem od trójników preizolowanych zabudowanych na magistrali zakończone zaworami wraz z by-passem zapobiegającym zamrażaniu sieci . Zawory znajdować się będą  w studniach żelbetowych zlokalizowanych w granicach pasa drogowego w miejscach  nie kolidujących z istniejącą infrastrukturą. Lokalizacja w/w zaworów będzie  wymagała  akceptacji zamawiającego. </t>
  </si>
  <si>
    <t>Dostawa i montaż rur preizolowanych stalowych czarnych o średnicy Ø 125 (powrót i zasilanie) - każdy kolejny 1mb odejścia</t>
  </si>
  <si>
    <t xml:space="preserve">odejście  Ø 65 do 3mb wraz z kolanem od trójników preizolowanych zabudowanych na magistrali zakończone zaworami wraz z by-passem zapobiegającym zamrażaniu sieci . Zawory znajdować się będą  w studniach żelbetowych zlokalizowanych w granicach pasa drogowego w miejscach  nie kolidujących z istniejącą infrastrukturą. Lokalizacja w/w zaworów będzie  wymagała  akceptacji zamawiającego. </t>
  </si>
  <si>
    <t>Dostawa i montaż rur preizolowanych stalowych czarnych o średnicy Ø 65 (powrót i zasilanie) - każdy kolejny 1mb odejścia</t>
  </si>
  <si>
    <t xml:space="preserve">wykonanie kompletnej sieci teletechnicznej dla sieci ciepłowniczej w etapach I-VI. W pozycji należy ująć wszystkie elementy przewidziane do zabudowy zgodnie z projektem. Pomocniczo do wyceny można posłużyć się załącznikiem o nazwie "zestawienie teletechnika" </t>
  </si>
  <si>
    <t>mb sieci teletechnicznej</t>
  </si>
  <si>
    <t xml:space="preserve">Sfrezowanie nawwierzchni bitumicznej – materiał z frezowania jest własnością Zamawiającego i należy go odwieźć na miejsce wskazane przez Zamawiającego – odległość wywozu do 10 km   </t>
  </si>
</sst>
</file>

<file path=xl/styles.xml><?xml version="1.0" encoding="utf-8"?>
<styleSheet xmlns="http://schemas.openxmlformats.org/spreadsheetml/2006/main">
  <numFmts count="17">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_-* #,##0_-;\-* #,##0_-;_-* &quot;-&quot;_-;_-@_-"/>
    <numFmt numFmtId="165" formatCode="_-* #,##0.00_-;\-* #,##0.00_-;_-* &quot;-&quot;??_-;_-@_-"/>
    <numFmt numFmtId="166" formatCode="&quot;Tak&quot;;&quot;Tak&quot;;&quot;Nie&quot;"/>
    <numFmt numFmtId="167" formatCode="&quot;Prawda&quot;;&quot;Prawda&quot;;&quot;Fałsz&quot;"/>
    <numFmt numFmtId="168" formatCode="&quot;Włączone&quot;;&quot;Włączone&quot;;&quot;Wyłączone&quot;"/>
    <numFmt numFmtId="169" formatCode="[$€-2]\ #,##0.00_);[Red]\([$€-2]\ #,##0.00\)"/>
    <numFmt numFmtId="170" formatCode="#,##0.00\ &quot;zł&quot;"/>
    <numFmt numFmtId="171" formatCode="#\ ###\ ###\ ##0.000"/>
    <numFmt numFmtId="172" formatCode="#\ ###\ ###\ ##0"/>
  </numFmts>
  <fonts count="44">
    <font>
      <sz val="10"/>
      <name val="Arial"/>
      <family val="2"/>
    </font>
    <font>
      <sz val="11"/>
      <color indexed="8"/>
      <name val="Czcionka tekstu podstawowego"/>
      <family val="2"/>
    </font>
    <font>
      <b/>
      <sz val="10"/>
      <name val="Arial"/>
      <family val="2"/>
    </font>
    <font>
      <i/>
      <sz val="10"/>
      <name val="Arial"/>
      <family val="2"/>
    </font>
    <font>
      <sz val="11"/>
      <name val="Arial"/>
      <family val="2"/>
    </font>
    <font>
      <b/>
      <i/>
      <sz val="10"/>
      <name val="Arial"/>
      <family val="2"/>
    </font>
    <font>
      <sz val="9"/>
      <name val="Arial"/>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u val="single"/>
      <sz val="10"/>
      <color indexed="12"/>
      <name val="Arial"/>
      <family val="2"/>
    </font>
    <font>
      <u val="single"/>
      <sz val="10"/>
      <color indexed="20"/>
      <name val="Arial"/>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u val="single"/>
      <sz val="10"/>
      <color theme="10"/>
      <name val="Arial"/>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u val="single"/>
      <sz val="10"/>
      <color theme="11"/>
      <name val="Arial"/>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22"/>
        <bgColor indexed="64"/>
      </patternFill>
    </fill>
    <fill>
      <patternFill patternType="solid">
        <fgColor theme="0"/>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indexed="8"/>
      </left>
      <right style="thin">
        <color indexed="8"/>
      </right>
      <top style="double">
        <color indexed="8"/>
      </top>
      <bottom style="thin">
        <color indexed="8"/>
      </bottom>
    </border>
    <border>
      <left style="thin">
        <color indexed="8"/>
      </left>
      <right style="thin">
        <color indexed="8"/>
      </right>
      <top style="thin">
        <color indexed="8"/>
      </top>
      <bottom style="thin">
        <color indexed="8"/>
      </bottom>
    </border>
    <border>
      <left style="thin">
        <color indexed="8"/>
      </left>
      <right style="double">
        <color indexed="8"/>
      </right>
      <top/>
      <bottom style="double">
        <color indexed="8"/>
      </bottom>
    </border>
    <border>
      <left style="double">
        <color indexed="8"/>
      </left>
      <right style="thin">
        <color indexed="8"/>
      </right>
      <top style="thin">
        <color indexed="8"/>
      </top>
      <bottom/>
    </border>
    <border>
      <left style="thin">
        <color indexed="8"/>
      </left>
      <right style="thin">
        <color indexed="8"/>
      </right>
      <top style="thin">
        <color indexed="8"/>
      </top>
      <bottom/>
    </border>
    <border>
      <left style="thin">
        <color indexed="8"/>
      </left>
      <right style="double">
        <color indexed="8"/>
      </right>
      <top style="thin">
        <color indexed="8"/>
      </top>
      <bottom/>
    </border>
    <border>
      <left style="double">
        <color indexed="8"/>
      </left>
      <right style="double">
        <color indexed="8"/>
      </right>
      <top style="double">
        <color indexed="8"/>
      </top>
      <bottom style="double">
        <color indexed="8"/>
      </bottom>
    </border>
    <border>
      <left style="thin"/>
      <right style="thin"/>
      <top style="thin"/>
      <bottom/>
    </border>
    <border>
      <left style="thin"/>
      <right style="thin"/>
      <top/>
      <bottom/>
    </border>
    <border>
      <left style="thin"/>
      <right style="thin"/>
      <top/>
      <bottom style="thin"/>
    </border>
    <border>
      <left style="double">
        <color indexed="8"/>
      </left>
      <right style="double">
        <color indexed="8"/>
      </right>
      <top/>
      <bottom style="double">
        <color indexed="8"/>
      </bottom>
    </border>
    <border>
      <left style="medium"/>
      <right/>
      <top style="medium"/>
      <bottom/>
    </border>
    <border>
      <left/>
      <right style="medium"/>
      <top style="medium"/>
      <bottom/>
    </border>
    <border>
      <left style="thin"/>
      <right style="thin"/>
      <top style="thin"/>
      <bottom style="thin"/>
    </border>
    <border>
      <left style="thin">
        <color indexed="8"/>
      </left>
      <right style="double">
        <color indexed="8"/>
      </right>
      <top/>
      <bottom/>
    </border>
    <border>
      <left>
        <color indexed="63"/>
      </left>
      <right style="medium"/>
      <top style="medium"/>
      <bottom style="medium"/>
    </border>
    <border>
      <left style="medium"/>
      <right style="medium"/>
      <top style="medium"/>
      <bottom style="medium"/>
    </border>
    <border>
      <left>
        <color indexed="63"/>
      </left>
      <right style="thin"/>
      <top>
        <color indexed="63"/>
      </top>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border>
    <border>
      <left style="thin"/>
      <right/>
      <top style="thin"/>
      <bottom style="thin"/>
    </border>
    <border>
      <left style="double">
        <color indexed="8"/>
      </left>
      <right style="thin">
        <color indexed="8"/>
      </right>
      <top style="double">
        <color indexed="8"/>
      </top>
      <bottom style="thin">
        <color indexed="8"/>
      </bottom>
    </border>
    <border>
      <left style="double">
        <color indexed="8"/>
      </left>
      <right style="thin">
        <color indexed="8"/>
      </right>
      <top style="thin">
        <color indexed="8"/>
      </top>
      <bottom style="thin">
        <color indexed="8"/>
      </bottom>
    </border>
    <border>
      <left style="thin">
        <color indexed="8"/>
      </left>
      <right style="double">
        <color indexed="8"/>
      </right>
      <top style="double">
        <color indexed="8"/>
      </top>
      <bottom style="thin">
        <color indexed="8"/>
      </bottom>
    </border>
    <border>
      <left style="thin">
        <color indexed="8"/>
      </left>
      <right style="double">
        <color indexed="8"/>
      </right>
      <top style="thin">
        <color indexed="8"/>
      </top>
      <bottom style="thin">
        <color indexed="8"/>
      </bottom>
    </border>
    <border>
      <left style="medium"/>
      <right>
        <color indexed="63"/>
      </right>
      <top style="medium"/>
      <bottom style="medium"/>
    </border>
    <border>
      <left>
        <color indexed="63"/>
      </left>
      <right>
        <color indexed="63"/>
      </right>
      <top style="medium"/>
      <bottom style="medium"/>
    </border>
    <border>
      <left/>
      <right/>
      <top style="medium"/>
      <bottom/>
    </border>
    <border>
      <left/>
      <right style="thin"/>
      <top style="thin"/>
      <bottom style="thin"/>
    </border>
    <border>
      <left style="thin"/>
      <right>
        <color indexed="63"/>
      </right>
      <top>
        <color indexed="63"/>
      </top>
      <bottom>
        <color indexed="63"/>
      </bottom>
    </border>
    <border>
      <left style="thin"/>
      <right/>
      <top/>
      <bottom style="thin"/>
    </border>
    <border>
      <left/>
      <right/>
      <top/>
      <bottom style="thin"/>
    </border>
    <border>
      <left/>
      <right style="thin"/>
      <top/>
      <bottom style="thin"/>
    </border>
    <border>
      <left style="medium"/>
      <right/>
      <top/>
      <bottom/>
    </border>
    <border>
      <left/>
      <right style="medium"/>
      <top/>
      <bottom/>
    </border>
    <border>
      <left style="medium"/>
      <right/>
      <top style="thin"/>
      <bottom/>
    </border>
    <border>
      <left/>
      <right/>
      <top style="thin"/>
      <bottom/>
    </border>
    <border>
      <left/>
      <right style="medium"/>
      <top style="thin"/>
      <bottom/>
    </border>
    <border>
      <left style="double">
        <color indexed="8"/>
      </left>
      <right/>
      <top/>
      <bottom/>
    </border>
    <border>
      <left/>
      <right style="double">
        <color indexed="8"/>
      </right>
      <top/>
      <bottom/>
    </border>
    <border>
      <left style="double">
        <color indexed="8"/>
      </left>
      <right/>
      <top/>
      <bottom style="double">
        <color indexed="8"/>
      </bottom>
    </border>
    <border>
      <left/>
      <right/>
      <top/>
      <bottom style="double">
        <color indexed="8"/>
      </bottom>
    </border>
    <border>
      <left/>
      <right style="double">
        <color indexed="8"/>
      </right>
      <top/>
      <bottom style="double">
        <color indexed="8"/>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0" fillId="0" borderId="0" applyNumberFormat="0" applyFill="0" applyBorder="0" applyAlignment="0" applyProtection="0"/>
    <xf numFmtId="0" fontId="31" fillId="0" borderId="3" applyNumberFormat="0" applyFill="0" applyAlignment="0" applyProtection="0"/>
    <xf numFmtId="0" fontId="32" fillId="29" borderId="4" applyNumberFormat="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30" borderId="0" applyNumberFormat="0" applyBorder="0" applyAlignment="0" applyProtection="0"/>
    <xf numFmtId="0" fontId="37" fillId="27" borderId="1" applyNumberFormat="0" applyAlignment="0" applyProtection="0"/>
    <xf numFmtId="0" fontId="38" fillId="0" borderId="0" applyNumberFormat="0" applyFill="0" applyBorder="0" applyAlignment="0" applyProtection="0"/>
    <xf numFmtId="9" fontId="0" fillId="0" borderId="0" applyFont="0" applyFill="0" applyBorder="0" applyAlignment="0" applyProtection="0"/>
    <xf numFmtId="0" fontId="39" fillId="0" borderId="8"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43" fillId="32" borderId="0" applyNumberFormat="0" applyBorder="0" applyAlignment="0" applyProtection="0"/>
  </cellStyleXfs>
  <cellXfs count="129">
    <xf numFmtId="0" fontId="0" fillId="0" borderId="0" xfId="0" applyAlignment="1">
      <alignment/>
    </xf>
    <xf numFmtId="0" fontId="2" fillId="33" borderId="10" xfId="0" applyFont="1" applyFill="1" applyBorder="1" applyAlignment="1">
      <alignment horizontal="center"/>
    </xf>
    <xf numFmtId="0" fontId="2" fillId="33" borderId="11" xfId="0" applyFont="1" applyFill="1" applyBorder="1" applyAlignment="1">
      <alignment horizontal="center" wrapText="1"/>
    </xf>
    <xf numFmtId="0" fontId="4" fillId="0" borderId="12" xfId="0" applyFont="1" applyBorder="1" applyAlignment="1">
      <alignment/>
    </xf>
    <xf numFmtId="0" fontId="2" fillId="33" borderId="11" xfId="0" applyFont="1" applyFill="1" applyBorder="1" applyAlignment="1">
      <alignment horizontal="center" vertical="center"/>
    </xf>
    <xf numFmtId="0" fontId="2" fillId="33" borderId="13" xfId="0" applyFont="1" applyFill="1" applyBorder="1" applyAlignment="1">
      <alignment horizontal="center" vertical="center"/>
    </xf>
    <xf numFmtId="0" fontId="2" fillId="33" borderId="14" xfId="0" applyFont="1" applyFill="1" applyBorder="1" applyAlignment="1">
      <alignment horizontal="center" vertical="center"/>
    </xf>
    <xf numFmtId="0" fontId="2" fillId="33" borderId="15" xfId="0" applyFont="1" applyFill="1" applyBorder="1" applyAlignment="1">
      <alignment horizontal="center" vertical="center"/>
    </xf>
    <xf numFmtId="0" fontId="0" fillId="0" borderId="16" xfId="0" applyBorder="1" applyAlignment="1">
      <alignment horizontal="center" vertical="center"/>
    </xf>
    <xf numFmtId="0" fontId="0" fillId="0" borderId="17" xfId="0" applyFont="1" applyBorder="1" applyAlignment="1">
      <alignment horizontal="left" vertical="center" wrapText="1"/>
    </xf>
    <xf numFmtId="0" fontId="0" fillId="0" borderId="18" xfId="0" applyBorder="1" applyAlignment="1">
      <alignment horizontal="left" vertical="center" wrapText="1"/>
    </xf>
    <xf numFmtId="0" fontId="0" fillId="0" borderId="19" xfId="0" applyBorder="1" applyAlignment="1">
      <alignment horizontal="left" vertical="center" wrapText="1"/>
    </xf>
    <xf numFmtId="0" fontId="0" fillId="0" borderId="20" xfId="0" applyBorder="1" applyAlignment="1">
      <alignment horizontal="center" vertical="center"/>
    </xf>
    <xf numFmtId="0" fontId="0" fillId="0" borderId="20" xfId="0" applyBorder="1" applyAlignment="1">
      <alignment horizontal="left" vertical="center" wrapText="1"/>
    </xf>
    <xf numFmtId="0" fontId="2" fillId="0" borderId="21" xfId="0" applyFont="1" applyFill="1" applyBorder="1" applyAlignment="1">
      <alignment horizontal="center" vertical="center"/>
    </xf>
    <xf numFmtId="0" fontId="2" fillId="0" borderId="22" xfId="0" applyFont="1" applyFill="1" applyBorder="1" applyAlignment="1">
      <alignment horizontal="center" vertical="center"/>
    </xf>
    <xf numFmtId="0" fontId="0" fillId="0" borderId="23" xfId="0" applyBorder="1" applyAlignment="1">
      <alignment horizontal="left" vertical="center" wrapText="1"/>
    </xf>
    <xf numFmtId="0" fontId="0" fillId="0" borderId="23" xfId="0" applyBorder="1" applyAlignment="1">
      <alignment horizontal="center" vertical="center"/>
    </xf>
    <xf numFmtId="0" fontId="0" fillId="0" borderId="23" xfId="0" applyBorder="1" applyAlignment="1">
      <alignment horizontal="center" vertical="center" wrapText="1"/>
    </xf>
    <xf numFmtId="0" fontId="0" fillId="0" borderId="23" xfId="0" applyBorder="1" applyAlignment="1">
      <alignment vertical="top" wrapText="1"/>
    </xf>
    <xf numFmtId="0" fontId="0" fillId="0" borderId="0" xfId="0" applyFont="1" applyBorder="1" applyAlignment="1">
      <alignment horizontal="left" vertical="center" wrapText="1"/>
    </xf>
    <xf numFmtId="0" fontId="0" fillId="0" borderId="23" xfId="0" applyFont="1" applyBorder="1" applyAlignment="1">
      <alignment horizontal="center" vertical="center"/>
    </xf>
    <xf numFmtId="4" fontId="0" fillId="0" borderId="23" xfId="0" applyNumberFormat="1" applyBorder="1" applyAlignment="1">
      <alignment horizontal="center" vertical="center" wrapText="1"/>
    </xf>
    <xf numFmtId="44" fontId="0" fillId="0" borderId="23" xfId="60" applyFont="1" applyBorder="1" applyAlignment="1">
      <alignment horizontal="center" vertical="center"/>
    </xf>
    <xf numFmtId="44" fontId="0" fillId="0" borderId="16" xfId="0" applyNumberFormat="1" applyBorder="1" applyAlignment="1">
      <alignment horizontal="right" vertical="center"/>
    </xf>
    <xf numFmtId="4" fontId="0" fillId="0" borderId="23" xfId="0" applyNumberFormat="1" applyBorder="1" applyAlignment="1">
      <alignment vertical="center" wrapText="1"/>
    </xf>
    <xf numFmtId="44" fontId="0" fillId="0" borderId="20" xfId="0" applyNumberFormat="1" applyBorder="1" applyAlignment="1">
      <alignment horizontal="right" vertical="center"/>
    </xf>
    <xf numFmtId="44" fontId="2" fillId="0" borderId="24" xfId="0" applyNumberFormat="1" applyFont="1" applyBorder="1" applyAlignment="1">
      <alignment/>
    </xf>
    <xf numFmtId="44" fontId="0" fillId="0" borderId="23" xfId="60" applyFont="1" applyBorder="1" applyAlignment="1">
      <alignment vertical="center"/>
    </xf>
    <xf numFmtId="0" fontId="0" fillId="0" borderId="0" xfId="0" applyBorder="1" applyAlignment="1">
      <alignment/>
    </xf>
    <xf numFmtId="0" fontId="0" fillId="0" borderId="25" xfId="0" applyBorder="1" applyAlignment="1">
      <alignment/>
    </xf>
    <xf numFmtId="44" fontId="2" fillId="0" borderId="26" xfId="0" applyNumberFormat="1" applyFont="1" applyBorder="1" applyAlignment="1">
      <alignment/>
    </xf>
    <xf numFmtId="0" fontId="0" fillId="0" borderId="0" xfId="0" applyAlignment="1">
      <alignment vertical="center"/>
    </xf>
    <xf numFmtId="0" fontId="0" fillId="0" borderId="23" xfId="0" applyFont="1" applyBorder="1" applyAlignment="1">
      <alignment vertical="center" wrapText="1"/>
    </xf>
    <xf numFmtId="0" fontId="0" fillId="34" borderId="23" xfId="0" applyFill="1" applyBorder="1" applyAlignment="1">
      <alignment horizontal="center" vertical="center"/>
    </xf>
    <xf numFmtId="0" fontId="0" fillId="0" borderId="23" xfId="0" applyBorder="1" applyAlignment="1">
      <alignment vertical="center" wrapText="1"/>
    </xf>
    <xf numFmtId="4" fontId="0" fillId="0" borderId="23" xfId="0" applyNumberFormat="1" applyBorder="1" applyAlignment="1">
      <alignment horizontal="right" vertical="center" wrapText="1"/>
    </xf>
    <xf numFmtId="0" fontId="0" fillId="0" borderId="0" xfId="0" applyAlignment="1">
      <alignment horizontal="right"/>
    </xf>
    <xf numFmtId="0" fontId="2" fillId="0" borderId="22" xfId="0" applyFont="1" applyFill="1" applyBorder="1" applyAlignment="1">
      <alignment horizontal="right" vertical="center"/>
    </xf>
    <xf numFmtId="44" fontId="0" fillId="0" borderId="23" xfId="60" applyFont="1" applyBorder="1" applyAlignment="1">
      <alignment horizontal="right" vertical="center"/>
    </xf>
    <xf numFmtId="44" fontId="2" fillId="0" borderId="27" xfId="0" applyNumberFormat="1" applyFont="1" applyBorder="1" applyAlignment="1">
      <alignment horizontal="right"/>
    </xf>
    <xf numFmtId="0" fontId="4" fillId="0" borderId="19" xfId="0" applyFont="1" applyBorder="1" applyAlignment="1">
      <alignment horizontal="right"/>
    </xf>
    <xf numFmtId="0" fontId="0" fillId="0" borderId="0" xfId="0" applyAlignment="1">
      <alignment horizontal="center"/>
    </xf>
    <xf numFmtId="0" fontId="2" fillId="33" borderId="10" xfId="0" applyFont="1" applyFill="1" applyBorder="1" applyAlignment="1">
      <alignment horizontal="center" vertical="center"/>
    </xf>
    <xf numFmtId="0" fontId="0" fillId="0" borderId="18" xfId="0" applyFill="1" applyBorder="1" applyAlignment="1">
      <alignment horizontal="center" vertical="center"/>
    </xf>
    <xf numFmtId="2" fontId="2" fillId="33" borderId="11" xfId="0" applyNumberFormat="1" applyFont="1" applyFill="1" applyBorder="1" applyAlignment="1">
      <alignment horizontal="center" vertical="center"/>
    </xf>
    <xf numFmtId="2" fontId="2" fillId="33" borderId="14" xfId="0" applyNumberFormat="1" applyFont="1" applyFill="1" applyBorder="1" applyAlignment="1">
      <alignment horizontal="center" vertical="center"/>
    </xf>
    <xf numFmtId="2" fontId="0" fillId="0" borderId="23" xfId="0" applyNumberFormat="1" applyBorder="1" applyAlignment="1">
      <alignment horizontal="center" vertical="center" wrapText="1"/>
    </xf>
    <xf numFmtId="2" fontId="0" fillId="0" borderId="0" xfId="0" applyNumberFormat="1" applyAlignment="1">
      <alignment horizontal="center"/>
    </xf>
    <xf numFmtId="2" fontId="0" fillId="0" borderId="23" xfId="0" applyNumberFormat="1" applyFont="1" applyBorder="1" applyAlignment="1">
      <alignment horizontal="center" vertical="center" wrapText="1"/>
    </xf>
    <xf numFmtId="0" fontId="2" fillId="33" borderId="11" xfId="0" applyFont="1" applyFill="1" applyBorder="1" applyAlignment="1">
      <alignment horizontal="center" vertical="center" wrapText="1"/>
    </xf>
    <xf numFmtId="4" fontId="0" fillId="0" borderId="23" xfId="0" applyNumberFormat="1" applyFont="1" applyBorder="1" applyAlignment="1">
      <alignment horizontal="right" vertical="center" wrapText="1"/>
    </xf>
    <xf numFmtId="0" fontId="0" fillId="0" borderId="0" xfId="0" applyFont="1" applyAlignment="1">
      <alignment vertical="center"/>
    </xf>
    <xf numFmtId="1" fontId="2" fillId="33" borderId="14" xfId="0" applyNumberFormat="1" applyFont="1" applyFill="1" applyBorder="1" applyAlignment="1">
      <alignment horizontal="center" vertical="center"/>
    </xf>
    <xf numFmtId="22" fontId="0" fillId="0" borderId="0" xfId="0" applyNumberFormat="1" applyAlignment="1">
      <alignment/>
    </xf>
    <xf numFmtId="0" fontId="0" fillId="0" borderId="28" xfId="0" applyBorder="1" applyAlignment="1">
      <alignment horizontal="left" vertical="center" wrapText="1"/>
    </xf>
    <xf numFmtId="0" fontId="0" fillId="0" borderId="23" xfId="0" applyFont="1" applyFill="1" applyBorder="1" applyAlignment="1">
      <alignment horizontal="left" vertical="center" wrapText="1"/>
    </xf>
    <xf numFmtId="0" fontId="0" fillId="0" borderId="0" xfId="0" applyFont="1" applyBorder="1" applyAlignment="1">
      <alignment horizontal="center" vertical="center"/>
    </xf>
    <xf numFmtId="0" fontId="0" fillId="0" borderId="29" xfId="0" applyBorder="1" applyAlignment="1">
      <alignment horizontal="left" vertical="center" wrapText="1"/>
    </xf>
    <xf numFmtId="0" fontId="0" fillId="0" borderId="17" xfId="0" applyBorder="1" applyAlignment="1">
      <alignment horizontal="center" vertical="center"/>
    </xf>
    <xf numFmtId="4" fontId="0" fillId="0" borderId="17" xfId="0" applyNumberFormat="1" applyBorder="1" applyAlignment="1">
      <alignment horizontal="center" vertical="center" wrapText="1"/>
    </xf>
    <xf numFmtId="4" fontId="0" fillId="0" borderId="17" xfId="0" applyNumberFormat="1" applyBorder="1" applyAlignment="1">
      <alignment horizontal="right" vertical="center" wrapText="1"/>
    </xf>
    <xf numFmtId="0" fontId="0" fillId="0" borderId="23" xfId="0" applyBorder="1" applyAlignment="1">
      <alignment/>
    </xf>
    <xf numFmtId="0" fontId="0" fillId="0" borderId="23" xfId="0" applyFill="1" applyBorder="1" applyAlignment="1">
      <alignment horizontal="center" vertical="center"/>
    </xf>
    <xf numFmtId="4" fontId="0" fillId="0" borderId="23" xfId="0" applyNumberFormat="1" applyFill="1" applyBorder="1" applyAlignment="1">
      <alignment horizontal="center" vertical="center" wrapText="1"/>
    </xf>
    <xf numFmtId="4" fontId="0" fillId="0" borderId="23" xfId="0" applyNumberFormat="1" applyFill="1" applyBorder="1" applyAlignment="1">
      <alignment horizontal="right" vertical="center" wrapText="1"/>
    </xf>
    <xf numFmtId="44" fontId="0" fillId="0" borderId="23" xfId="60" applyFont="1" applyFill="1" applyBorder="1" applyAlignment="1">
      <alignment horizontal="right" vertical="center"/>
    </xf>
    <xf numFmtId="0" fontId="0" fillId="0" borderId="23" xfId="0" applyFill="1" applyBorder="1" applyAlignment="1">
      <alignment horizontal="left" vertical="center" wrapText="1"/>
    </xf>
    <xf numFmtId="0" fontId="0" fillId="0" borderId="23" xfId="0" applyNumberFormat="1" applyFill="1" applyBorder="1" applyAlignment="1">
      <alignment horizontal="left" vertical="center" wrapText="1"/>
    </xf>
    <xf numFmtId="0" fontId="0" fillId="0" borderId="23" xfId="0" applyFill="1" applyBorder="1" applyAlignment="1">
      <alignment vertical="center" wrapText="1"/>
    </xf>
    <xf numFmtId="0" fontId="0" fillId="0" borderId="23" xfId="0" applyFont="1" applyFill="1" applyBorder="1" applyAlignment="1">
      <alignment vertical="center" wrapText="1"/>
    </xf>
    <xf numFmtId="0" fontId="0" fillId="0" borderId="0" xfId="0" applyFill="1" applyAlignment="1">
      <alignment/>
    </xf>
    <xf numFmtId="0" fontId="0" fillId="0" borderId="0" xfId="0" applyFill="1" applyAlignment="1">
      <alignment vertical="center"/>
    </xf>
    <xf numFmtId="44" fontId="2" fillId="0" borderId="27" xfId="0" applyNumberFormat="1" applyFont="1" applyFill="1" applyBorder="1" applyAlignment="1">
      <alignment horizontal="right"/>
    </xf>
    <xf numFmtId="0" fontId="4" fillId="0" borderId="19" xfId="0" applyFont="1" applyFill="1" applyBorder="1" applyAlignment="1">
      <alignment horizontal="right"/>
    </xf>
    <xf numFmtId="0" fontId="0" fillId="0" borderId="0" xfId="0" applyFill="1" applyAlignment="1">
      <alignment horizontal="center"/>
    </xf>
    <xf numFmtId="0" fontId="0" fillId="0" borderId="0" xfId="0" applyFill="1" applyAlignment="1">
      <alignment horizontal="right"/>
    </xf>
    <xf numFmtId="0" fontId="0" fillId="0" borderId="28" xfId="0" applyFill="1" applyBorder="1" applyAlignment="1">
      <alignment horizontal="left" vertical="center" wrapText="1"/>
    </xf>
    <xf numFmtId="0" fontId="0" fillId="0" borderId="29" xfId="0" applyFill="1" applyBorder="1" applyAlignment="1">
      <alignment horizontal="left" vertical="center" wrapText="1"/>
    </xf>
    <xf numFmtId="0" fontId="0" fillId="0" borderId="0" xfId="0" applyFill="1" applyBorder="1" applyAlignment="1">
      <alignment horizontal="left" vertical="center" wrapText="1"/>
    </xf>
    <xf numFmtId="44" fontId="0" fillId="0" borderId="23" xfId="60" applyFont="1" applyFill="1" applyBorder="1" applyAlignment="1">
      <alignment horizontal="right" vertical="center"/>
    </xf>
    <xf numFmtId="4" fontId="0" fillId="0" borderId="17" xfId="0" applyNumberFormat="1" applyFill="1" applyBorder="1" applyAlignment="1">
      <alignment horizontal="center" vertical="center" wrapText="1"/>
    </xf>
    <xf numFmtId="4" fontId="0" fillId="0" borderId="17" xfId="0" applyNumberFormat="1" applyFill="1" applyBorder="1" applyAlignment="1">
      <alignment horizontal="right" vertical="center" wrapText="1"/>
    </xf>
    <xf numFmtId="0" fontId="0" fillId="0" borderId="23" xfId="0" applyFill="1" applyBorder="1" applyAlignment="1">
      <alignment horizontal="center" vertical="center" wrapText="1"/>
    </xf>
    <xf numFmtId="2" fontId="0" fillId="0" borderId="0" xfId="0" applyNumberFormat="1" applyAlignment="1">
      <alignment/>
    </xf>
    <xf numFmtId="0" fontId="0" fillId="0" borderId="30" xfId="0" applyBorder="1" applyAlignment="1">
      <alignment vertical="center"/>
    </xf>
    <xf numFmtId="0" fontId="0" fillId="0" borderId="0" xfId="0" applyFont="1" applyFill="1" applyBorder="1" applyAlignment="1">
      <alignment horizontal="center" vertical="center"/>
    </xf>
    <xf numFmtId="0" fontId="6" fillId="0" borderId="23" xfId="0" applyFont="1" applyBorder="1" applyAlignment="1">
      <alignment horizontal="center" vertical="center" wrapText="1"/>
    </xf>
    <xf numFmtId="4" fontId="0" fillId="0" borderId="0" xfId="0" applyNumberFormat="1" applyAlignment="1">
      <alignment/>
    </xf>
    <xf numFmtId="2" fontId="2" fillId="33" borderId="31" xfId="0" applyNumberFormat="1" applyFont="1" applyFill="1" applyBorder="1" applyAlignment="1">
      <alignment horizontal="center" vertical="center"/>
    </xf>
    <xf numFmtId="2" fontId="2" fillId="33" borderId="32" xfId="0" applyNumberFormat="1" applyFont="1" applyFill="1" applyBorder="1" applyAlignment="1">
      <alignment horizontal="center" vertical="center"/>
    </xf>
    <xf numFmtId="0" fontId="2" fillId="33" borderId="10" xfId="0" applyFont="1" applyFill="1" applyBorder="1" applyAlignment="1">
      <alignment horizontal="center" vertical="center"/>
    </xf>
    <xf numFmtId="0" fontId="2" fillId="33" borderId="11" xfId="0" applyFont="1" applyFill="1" applyBorder="1" applyAlignment="1">
      <alignment horizontal="center" vertical="center"/>
    </xf>
    <xf numFmtId="0" fontId="2" fillId="33" borderId="33" xfId="0" applyFont="1" applyFill="1" applyBorder="1" applyAlignment="1">
      <alignment horizontal="center" vertical="center" wrapText="1"/>
    </xf>
    <xf numFmtId="0" fontId="2" fillId="33" borderId="34" xfId="0" applyFont="1" applyFill="1" applyBorder="1" applyAlignment="1">
      <alignment horizontal="center" vertical="center" wrapText="1"/>
    </xf>
    <xf numFmtId="0" fontId="2" fillId="0" borderId="35" xfId="0" applyFont="1" applyBorder="1" applyAlignment="1">
      <alignment horizontal="left" vertical="center" wrapText="1"/>
    </xf>
    <xf numFmtId="0" fontId="2" fillId="0" borderId="36" xfId="0" applyFont="1" applyBorder="1" applyAlignment="1">
      <alignment horizontal="left" vertical="center"/>
    </xf>
    <xf numFmtId="0" fontId="5" fillId="0" borderId="35" xfId="0" applyFont="1" applyBorder="1" applyAlignment="1">
      <alignment horizontal="right"/>
    </xf>
    <xf numFmtId="0" fontId="5" fillId="0" borderId="36" xfId="0" applyFont="1" applyBorder="1" applyAlignment="1">
      <alignment horizontal="right"/>
    </xf>
    <xf numFmtId="0" fontId="2" fillId="0" borderId="37" xfId="0" applyFont="1" applyBorder="1" applyAlignment="1">
      <alignment horizontal="center" vertical="center" wrapText="1"/>
    </xf>
    <xf numFmtId="0" fontId="2" fillId="0" borderId="37" xfId="0" applyFont="1" applyBorder="1" applyAlignment="1">
      <alignment horizontal="center" vertical="center"/>
    </xf>
    <xf numFmtId="0" fontId="0" fillId="0" borderId="30" xfId="0" applyBorder="1" applyAlignment="1">
      <alignment horizontal="center" vertical="center"/>
    </xf>
    <xf numFmtId="0" fontId="0" fillId="0" borderId="38" xfId="0" applyBorder="1" applyAlignment="1">
      <alignment horizontal="center" vertical="center" wrapText="1"/>
    </xf>
    <xf numFmtId="4" fontId="0" fillId="0" borderId="23" xfId="0" applyNumberFormat="1" applyBorder="1" applyAlignment="1">
      <alignment horizontal="center" vertical="center" wrapText="1"/>
    </xf>
    <xf numFmtId="4" fontId="0" fillId="0" borderId="23" xfId="0" applyNumberFormat="1" applyBorder="1" applyAlignment="1">
      <alignment horizontal="right" vertical="center" wrapText="1"/>
    </xf>
    <xf numFmtId="44" fontId="0" fillId="0" borderId="23" xfId="60" applyFont="1" applyBorder="1" applyAlignment="1">
      <alignment horizontal="right" vertical="center"/>
    </xf>
    <xf numFmtId="0" fontId="3" fillId="0" borderId="39" xfId="0" applyFont="1" applyBorder="1" applyAlignment="1">
      <alignment horizontal="right"/>
    </xf>
    <xf numFmtId="0" fontId="3" fillId="0" borderId="0" xfId="0" applyFont="1" applyBorder="1" applyAlignment="1">
      <alignment horizontal="right"/>
    </xf>
    <xf numFmtId="0" fontId="3" fillId="0" borderId="27" xfId="0" applyFont="1" applyBorder="1" applyAlignment="1">
      <alignment horizontal="right"/>
    </xf>
    <xf numFmtId="0" fontId="3" fillId="0" borderId="40" xfId="0" applyFont="1" applyBorder="1" applyAlignment="1">
      <alignment horizontal="right"/>
    </xf>
    <xf numFmtId="0" fontId="3" fillId="0" borderId="41" xfId="0" applyFont="1" applyBorder="1" applyAlignment="1">
      <alignment horizontal="right"/>
    </xf>
    <xf numFmtId="0" fontId="3" fillId="0" borderId="42" xfId="0" applyFont="1" applyBorder="1" applyAlignment="1">
      <alignment horizontal="right"/>
    </xf>
    <xf numFmtId="44" fontId="2" fillId="0" borderId="43" xfId="60" applyFont="1" applyBorder="1" applyAlignment="1">
      <alignment horizontal="center" vertical="center"/>
    </xf>
    <xf numFmtId="44" fontId="2" fillId="0" borderId="0" xfId="60" applyFont="1" applyBorder="1" applyAlignment="1">
      <alignment horizontal="center" vertical="center"/>
    </xf>
    <xf numFmtId="44" fontId="2" fillId="0" borderId="44" xfId="60" applyFont="1" applyBorder="1" applyAlignment="1">
      <alignment horizontal="center" vertical="center"/>
    </xf>
    <xf numFmtId="0" fontId="3" fillId="0" borderId="39" xfId="0" applyFont="1" applyFill="1" applyBorder="1" applyAlignment="1">
      <alignment horizontal="right"/>
    </xf>
    <xf numFmtId="0" fontId="3" fillId="0" borderId="0" xfId="0" applyFont="1" applyFill="1" applyBorder="1" applyAlignment="1">
      <alignment horizontal="right"/>
    </xf>
    <xf numFmtId="0" fontId="3" fillId="0" borderId="27" xfId="0" applyFont="1" applyFill="1" applyBorder="1" applyAlignment="1">
      <alignment horizontal="right"/>
    </xf>
    <xf numFmtId="0" fontId="3" fillId="0" borderId="40" xfId="0" applyFont="1" applyFill="1" applyBorder="1" applyAlignment="1">
      <alignment horizontal="right"/>
    </xf>
    <xf numFmtId="0" fontId="3" fillId="0" borderId="41" xfId="0" applyFont="1" applyFill="1" applyBorder="1" applyAlignment="1">
      <alignment horizontal="right"/>
    </xf>
    <xf numFmtId="0" fontId="3" fillId="0" borderId="42" xfId="0" applyFont="1" applyFill="1" applyBorder="1" applyAlignment="1">
      <alignment horizontal="right"/>
    </xf>
    <xf numFmtId="44" fontId="2" fillId="0" borderId="45" xfId="60" applyFont="1" applyBorder="1" applyAlignment="1">
      <alignment horizontal="center" vertical="center" wrapText="1"/>
    </xf>
    <xf numFmtId="44" fontId="2" fillId="0" borderId="46" xfId="60" applyFont="1" applyBorder="1" applyAlignment="1">
      <alignment horizontal="center" vertical="center" wrapText="1"/>
    </xf>
    <xf numFmtId="44" fontId="2" fillId="0" borderId="47" xfId="60" applyFont="1" applyBorder="1" applyAlignment="1">
      <alignment horizontal="center" vertical="center" wrapText="1"/>
    </xf>
    <xf numFmtId="0" fontId="3" fillId="0" borderId="48" xfId="0" applyFont="1" applyBorder="1" applyAlignment="1">
      <alignment horizontal="right"/>
    </xf>
    <xf numFmtId="0" fontId="3" fillId="0" borderId="49" xfId="0" applyFont="1" applyBorder="1" applyAlignment="1">
      <alignment horizontal="right"/>
    </xf>
    <xf numFmtId="0" fontId="3" fillId="0" borderId="50" xfId="0" applyFont="1" applyBorder="1" applyAlignment="1">
      <alignment horizontal="right"/>
    </xf>
    <xf numFmtId="0" fontId="3" fillId="0" borderId="51" xfId="0" applyFont="1" applyBorder="1" applyAlignment="1">
      <alignment horizontal="right"/>
    </xf>
    <xf numFmtId="0" fontId="3" fillId="0" borderId="52" xfId="0" applyFont="1" applyBorder="1" applyAlignment="1">
      <alignment horizontal="right"/>
    </xf>
  </cellXfs>
  <cellStyles count="4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y" xfId="51"/>
    <cellStyle name="Obliczenia" xfId="52"/>
    <cellStyle name="Followed Hyperlink" xfId="53"/>
    <cellStyle name="Percent" xfId="54"/>
    <cellStyle name="Suma" xfId="55"/>
    <cellStyle name="Tekst objaśnienia" xfId="56"/>
    <cellStyle name="Tekst ostrzeżenia" xfId="57"/>
    <cellStyle name="Tytuł" xfId="58"/>
    <cellStyle name="Uwaga" xfId="59"/>
    <cellStyle name="Currency" xfId="60"/>
    <cellStyle name="Currency [0]" xfId="61"/>
    <cellStyle name="Zły"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C15"/>
  <sheetViews>
    <sheetView zoomScale="126" zoomScaleNormal="126" zoomScalePageLayoutView="0" workbookViewId="0" topLeftCell="A1">
      <selection activeCell="B5" sqref="B5"/>
    </sheetView>
  </sheetViews>
  <sheetFormatPr defaultColWidth="9.140625" defaultRowHeight="12.75"/>
  <cols>
    <col min="2" max="2" width="77.28125" style="0" customWidth="1"/>
    <col min="3" max="3" width="14.7109375" style="0" customWidth="1"/>
    <col min="6" max="6" width="10.7109375" style="0" customWidth="1"/>
  </cols>
  <sheetData>
    <row r="1" spans="1:3" ht="13.5" thickTop="1">
      <c r="A1" s="89" t="s">
        <v>0</v>
      </c>
      <c r="B1" s="91" t="s">
        <v>24</v>
      </c>
      <c r="C1" s="93" t="s">
        <v>23</v>
      </c>
    </row>
    <row r="2" spans="1:3" ht="12.75">
      <c r="A2" s="90"/>
      <c r="B2" s="92"/>
      <c r="C2" s="94"/>
    </row>
    <row r="3" spans="1:3" ht="13.5" thickBot="1">
      <c r="A3" s="5">
        <v>1</v>
      </c>
      <c r="B3" s="6">
        <v>3</v>
      </c>
      <c r="C3" s="7" t="s">
        <v>7</v>
      </c>
    </row>
    <row r="4" spans="1:3" s="29" customFormat="1" ht="51.75" customHeight="1" thickBot="1">
      <c r="A4" s="95" t="s">
        <v>83</v>
      </c>
      <c r="B4" s="96"/>
      <c r="C4" s="30"/>
    </row>
    <row r="5" spans="1:3" ht="13.5" thickBot="1">
      <c r="A5" s="12">
        <v>1</v>
      </c>
      <c r="B5" s="13" t="s">
        <v>25</v>
      </c>
      <c r="C5" s="26">
        <f>'Zakres 1 - ETAP I'!F41</f>
        <v>0</v>
      </c>
    </row>
    <row r="6" spans="1:3" ht="14.25" thickBot="1" thickTop="1">
      <c r="A6" s="12">
        <v>2</v>
      </c>
      <c r="B6" s="13" t="s">
        <v>26</v>
      </c>
      <c r="C6" s="24">
        <f>'Zakres 2 - ETAP II'!F35</f>
        <v>0</v>
      </c>
    </row>
    <row r="7" spans="1:3" ht="14.25" thickBot="1" thickTop="1">
      <c r="A7" s="8">
        <v>3</v>
      </c>
      <c r="B7" s="13" t="s">
        <v>27</v>
      </c>
      <c r="C7" s="24">
        <f>'Zakres 3 - ETAP III'!F33</f>
        <v>0</v>
      </c>
    </row>
    <row r="8" spans="1:3" ht="14.25" thickBot="1" thickTop="1">
      <c r="A8" s="8">
        <v>4</v>
      </c>
      <c r="B8" s="13" t="s">
        <v>28</v>
      </c>
      <c r="C8" s="24">
        <f>'Zakres 4 - ETAP IV'!F42</f>
        <v>0</v>
      </c>
    </row>
    <row r="9" spans="1:3" ht="14.25" thickBot="1" thickTop="1">
      <c r="A9" s="8">
        <v>5</v>
      </c>
      <c r="B9" s="13" t="s">
        <v>29</v>
      </c>
      <c r="C9" s="24">
        <f>'Zakres 5 - ETAP V'!F30</f>
        <v>0</v>
      </c>
    </row>
    <row r="10" spans="1:3" ht="14.25" thickBot="1" thickTop="1">
      <c r="A10" s="8">
        <v>6</v>
      </c>
      <c r="B10" s="13" t="s">
        <v>30</v>
      </c>
      <c r="C10" s="24">
        <f>'Zakres 6 - ETAP VI'!F29</f>
        <v>0</v>
      </c>
    </row>
    <row r="11" spans="1:3" ht="14.25" thickBot="1" thickTop="1">
      <c r="A11" s="8">
        <v>7</v>
      </c>
      <c r="B11" s="13" t="s">
        <v>66</v>
      </c>
      <c r="C11" s="24">
        <f>'Zakres 7 - SIEC TELETECHN.'!F7</f>
        <v>0</v>
      </c>
    </row>
    <row r="12" spans="1:3" ht="14.25" thickBot="1" thickTop="1">
      <c r="A12" s="8">
        <v>8</v>
      </c>
      <c r="B12" s="13" t="s">
        <v>67</v>
      </c>
      <c r="C12" s="24">
        <f>'Zakres 8 - ARMATURA DOD.'!F14</f>
        <v>0</v>
      </c>
    </row>
    <row r="13" spans="1:3" ht="14.25" thickBot="1" thickTop="1">
      <c r="A13" s="8">
        <v>9</v>
      </c>
      <c r="B13" s="13" t="s">
        <v>68</v>
      </c>
      <c r="C13" s="24">
        <f>'Zakres 9 - LINIA KABLOWA'!F16</f>
        <v>0</v>
      </c>
    </row>
    <row r="14" spans="1:3" ht="14.25" thickBot="1" thickTop="1">
      <c r="A14" s="8">
        <v>10</v>
      </c>
      <c r="B14" s="13" t="s">
        <v>69</v>
      </c>
      <c r="C14" s="24" t="e">
        <f>#REF!</f>
        <v>#REF!</v>
      </c>
    </row>
    <row r="15" spans="1:3" ht="14.25" thickBot="1" thickTop="1">
      <c r="A15" s="97" t="s">
        <v>82</v>
      </c>
      <c r="B15" s="98"/>
      <c r="C15" s="31" t="e">
        <f>SUM(C5:C14)</f>
        <v>#REF!</v>
      </c>
    </row>
  </sheetData>
  <sheetProtection/>
  <mergeCells count="5">
    <mergeCell ref="A1:A2"/>
    <mergeCell ref="B1:B2"/>
    <mergeCell ref="C1:C2"/>
    <mergeCell ref="A4:B4"/>
    <mergeCell ref="A15:B15"/>
  </mergeCells>
  <printOptions/>
  <pageMargins left="0.25" right="0.25" top="0.75" bottom="0.75" header="0.3" footer="0.3"/>
  <pageSetup fitToHeight="0" fitToWidth="1"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F17"/>
  <sheetViews>
    <sheetView zoomScale="130" zoomScaleNormal="130" zoomScalePageLayoutView="0" workbookViewId="0" topLeftCell="A4">
      <selection activeCell="B6" sqref="B6"/>
    </sheetView>
  </sheetViews>
  <sheetFormatPr defaultColWidth="9.140625" defaultRowHeight="12.75"/>
  <cols>
    <col min="2" max="2" width="77.28125" style="0" customWidth="1"/>
    <col min="4" max="4" width="9.140625" style="48" customWidth="1"/>
    <col min="5" max="5" width="14.8515625" style="37" customWidth="1"/>
    <col min="6" max="6" width="11.00390625" style="37" customWidth="1"/>
    <col min="9" max="9" width="7.421875" style="0" customWidth="1"/>
  </cols>
  <sheetData>
    <row r="1" spans="1:6" ht="13.5" thickTop="1">
      <c r="A1" s="89" t="s">
        <v>0</v>
      </c>
      <c r="B1" s="91" t="s">
        <v>1</v>
      </c>
      <c r="C1" s="91" t="s">
        <v>2</v>
      </c>
      <c r="D1" s="91"/>
      <c r="E1" s="1" t="s">
        <v>3</v>
      </c>
      <c r="F1" s="93" t="s">
        <v>21</v>
      </c>
    </row>
    <row r="2" spans="1:6" ht="26.25">
      <c r="A2" s="90"/>
      <c r="B2" s="92"/>
      <c r="C2" s="4" t="s">
        <v>4</v>
      </c>
      <c r="D2" s="45" t="s">
        <v>5</v>
      </c>
      <c r="E2" s="2" t="s">
        <v>22</v>
      </c>
      <c r="F2" s="94"/>
    </row>
    <row r="3" spans="1:6" ht="13.5" thickBot="1">
      <c r="A3" s="5">
        <v>1</v>
      </c>
      <c r="B3" s="6">
        <v>3</v>
      </c>
      <c r="C3" s="6">
        <v>4</v>
      </c>
      <c r="D3" s="53">
        <v>5</v>
      </c>
      <c r="E3" s="6" t="s">
        <v>6</v>
      </c>
      <c r="F3" s="7" t="s">
        <v>7</v>
      </c>
    </row>
    <row r="4" spans="1:6" ht="25.5" customHeight="1">
      <c r="A4" s="14"/>
      <c r="B4" s="99" t="s">
        <v>124</v>
      </c>
      <c r="C4" s="100"/>
      <c r="D4" s="100"/>
      <c r="E4" s="100"/>
      <c r="F4" s="38"/>
    </row>
    <row r="5" spans="1:6" ht="18" customHeight="1">
      <c r="A5" s="112" t="s">
        <v>91</v>
      </c>
      <c r="B5" s="113"/>
      <c r="C5" s="113"/>
      <c r="D5" s="113"/>
      <c r="E5" s="113"/>
      <c r="F5" s="114"/>
    </row>
    <row r="6" spans="1:6" s="52" customFormat="1" ht="39.75" customHeight="1">
      <c r="A6" s="21">
        <v>1</v>
      </c>
      <c r="B6" s="33" t="s">
        <v>70</v>
      </c>
      <c r="C6" s="33" t="s">
        <v>10</v>
      </c>
      <c r="D6" s="49">
        <v>5239</v>
      </c>
      <c r="E6" s="51">
        <v>0</v>
      </c>
      <c r="F6" s="39">
        <f aca="true" t="shared" si="0" ref="F6:F15">E6*D6</f>
        <v>0</v>
      </c>
    </row>
    <row r="7" spans="1:6" s="52" customFormat="1" ht="39.75" customHeight="1">
      <c r="A7" s="21">
        <v>2</v>
      </c>
      <c r="B7" s="33" t="s">
        <v>71</v>
      </c>
      <c r="C7" s="33" t="s">
        <v>10</v>
      </c>
      <c r="D7" s="49">
        <v>166</v>
      </c>
      <c r="E7" s="51">
        <v>0</v>
      </c>
      <c r="F7" s="39">
        <f t="shared" si="0"/>
        <v>0</v>
      </c>
    </row>
    <row r="8" spans="1:6" s="52" customFormat="1" ht="39.75" customHeight="1">
      <c r="A8" s="21">
        <v>3</v>
      </c>
      <c r="B8" s="33" t="s">
        <v>72</v>
      </c>
      <c r="C8" s="33" t="s">
        <v>10</v>
      </c>
      <c r="D8" s="49">
        <v>50</v>
      </c>
      <c r="E8" s="51">
        <v>0</v>
      </c>
      <c r="F8" s="39">
        <f t="shared" si="0"/>
        <v>0</v>
      </c>
    </row>
    <row r="9" spans="1:6" s="52" customFormat="1" ht="39.75" customHeight="1">
      <c r="A9" s="21">
        <v>4</v>
      </c>
      <c r="B9" s="33" t="s">
        <v>73</v>
      </c>
      <c r="C9" s="33" t="s">
        <v>10</v>
      </c>
      <c r="D9" s="49">
        <v>16803</v>
      </c>
      <c r="E9" s="51">
        <v>0</v>
      </c>
      <c r="F9" s="39">
        <f t="shared" si="0"/>
        <v>0</v>
      </c>
    </row>
    <row r="10" spans="1:6" s="52" customFormat="1" ht="39.75" customHeight="1">
      <c r="A10" s="21">
        <v>5</v>
      </c>
      <c r="B10" s="33" t="s">
        <v>74</v>
      </c>
      <c r="C10" s="33" t="s">
        <v>65</v>
      </c>
      <c r="D10" s="49">
        <v>3</v>
      </c>
      <c r="E10" s="51">
        <v>0</v>
      </c>
      <c r="F10" s="39">
        <f t="shared" si="0"/>
        <v>0</v>
      </c>
    </row>
    <row r="11" spans="1:6" s="52" customFormat="1" ht="39.75" customHeight="1">
      <c r="A11" s="21">
        <v>6</v>
      </c>
      <c r="B11" s="33" t="s">
        <v>75</v>
      </c>
      <c r="C11" s="33" t="s">
        <v>65</v>
      </c>
      <c r="D11" s="49">
        <v>36</v>
      </c>
      <c r="E11" s="51">
        <v>0</v>
      </c>
      <c r="F11" s="39">
        <f t="shared" si="0"/>
        <v>0</v>
      </c>
    </row>
    <row r="12" spans="1:6" s="52" customFormat="1" ht="39.75" customHeight="1">
      <c r="A12" s="21">
        <v>7</v>
      </c>
      <c r="B12" s="33" t="s">
        <v>75</v>
      </c>
      <c r="C12" s="33" t="s">
        <v>65</v>
      </c>
      <c r="D12" s="49">
        <v>3</v>
      </c>
      <c r="E12" s="51">
        <v>0</v>
      </c>
      <c r="F12" s="39">
        <f>E12*D12</f>
        <v>0</v>
      </c>
    </row>
    <row r="13" spans="1:6" s="52" customFormat="1" ht="39.75" customHeight="1">
      <c r="A13" s="21">
        <v>8</v>
      </c>
      <c r="B13" s="33" t="s">
        <v>76</v>
      </c>
      <c r="C13" s="33" t="s">
        <v>77</v>
      </c>
      <c r="D13" s="49">
        <v>1</v>
      </c>
      <c r="E13" s="51">
        <v>0</v>
      </c>
      <c r="F13" s="39">
        <f>E13*D13</f>
        <v>0</v>
      </c>
    </row>
    <row r="14" spans="1:6" s="52" customFormat="1" ht="39.75" customHeight="1">
      <c r="A14" s="21">
        <v>9</v>
      </c>
      <c r="B14" s="33" t="s">
        <v>78</v>
      </c>
      <c r="C14" s="33" t="s">
        <v>79</v>
      </c>
      <c r="D14" s="49">
        <v>1</v>
      </c>
      <c r="E14" s="51">
        <v>0</v>
      </c>
      <c r="F14" s="39">
        <f>E14*D14</f>
        <v>0</v>
      </c>
    </row>
    <row r="15" spans="1:6" s="52" customFormat="1" ht="39.75" customHeight="1">
      <c r="A15" s="21">
        <v>10</v>
      </c>
      <c r="B15" s="33" t="s">
        <v>80</v>
      </c>
      <c r="C15" s="33" t="s">
        <v>79</v>
      </c>
      <c r="D15" s="49">
        <v>1</v>
      </c>
      <c r="E15" s="51">
        <v>0</v>
      </c>
      <c r="F15" s="39">
        <f t="shared" si="0"/>
        <v>0</v>
      </c>
    </row>
    <row r="16" spans="1:6" ht="12.75">
      <c r="A16" s="106" t="s">
        <v>81</v>
      </c>
      <c r="B16" s="107"/>
      <c r="C16" s="107"/>
      <c r="D16" s="107"/>
      <c r="E16" s="108"/>
      <c r="F16" s="40">
        <f>SUM(F6:F15)</f>
        <v>0</v>
      </c>
    </row>
    <row r="17" spans="1:6" ht="13.5">
      <c r="A17" s="109" t="s">
        <v>9</v>
      </c>
      <c r="B17" s="110"/>
      <c r="C17" s="110"/>
      <c r="D17" s="110"/>
      <c r="E17" s="111"/>
      <c r="F17" s="41"/>
    </row>
  </sheetData>
  <sheetProtection/>
  <mergeCells count="8">
    <mergeCell ref="A16:E16"/>
    <mergeCell ref="A17:E17"/>
    <mergeCell ref="A1:A2"/>
    <mergeCell ref="B1:B2"/>
    <mergeCell ref="C1:D1"/>
    <mergeCell ref="F1:F2"/>
    <mergeCell ref="B4:E4"/>
    <mergeCell ref="A5:F5"/>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I42"/>
  <sheetViews>
    <sheetView zoomScalePageLayoutView="0" workbookViewId="0" topLeftCell="A28">
      <selection activeCell="B28" sqref="B28"/>
    </sheetView>
  </sheetViews>
  <sheetFormatPr defaultColWidth="9.140625" defaultRowHeight="12.75"/>
  <cols>
    <col min="2" max="2" width="77.28125" style="0" customWidth="1"/>
    <col min="4" max="4" width="9.140625" style="42" customWidth="1"/>
    <col min="5" max="5" width="14.8515625" style="37" customWidth="1"/>
    <col min="6" max="6" width="11.00390625" style="37" customWidth="1"/>
    <col min="9" max="9" width="7.421875" style="0" customWidth="1"/>
  </cols>
  <sheetData>
    <row r="1" spans="1:6" ht="13.5" thickTop="1">
      <c r="A1" s="89" t="s">
        <v>0</v>
      </c>
      <c r="B1" s="91" t="s">
        <v>1</v>
      </c>
      <c r="C1" s="91" t="s">
        <v>2</v>
      </c>
      <c r="D1" s="91"/>
      <c r="E1" s="43" t="s">
        <v>3</v>
      </c>
      <c r="F1" s="93" t="s">
        <v>21</v>
      </c>
    </row>
    <row r="2" spans="1:6" ht="26.25">
      <c r="A2" s="90"/>
      <c r="B2" s="92"/>
      <c r="C2" s="4" t="s">
        <v>4</v>
      </c>
      <c r="D2" s="4" t="s">
        <v>5</v>
      </c>
      <c r="E2" s="50" t="s">
        <v>22</v>
      </c>
      <c r="F2" s="94"/>
    </row>
    <row r="3" spans="1:6" ht="13.5" thickBot="1">
      <c r="A3" s="5">
        <v>1</v>
      </c>
      <c r="B3" s="6">
        <v>3</v>
      </c>
      <c r="C3" s="6">
        <v>4</v>
      </c>
      <c r="D3" s="6">
        <v>5</v>
      </c>
      <c r="E3" s="6" t="s">
        <v>6</v>
      </c>
      <c r="F3" s="7" t="s">
        <v>7</v>
      </c>
    </row>
    <row r="4" spans="1:6" ht="25.5" customHeight="1">
      <c r="A4" s="14"/>
      <c r="B4" s="99" t="s">
        <v>123</v>
      </c>
      <c r="C4" s="100"/>
      <c r="D4" s="100"/>
      <c r="E4" s="100"/>
      <c r="F4" s="38"/>
    </row>
    <row r="5" spans="1:6" ht="18" customHeight="1">
      <c r="A5" s="112" t="s">
        <v>84</v>
      </c>
      <c r="B5" s="113"/>
      <c r="C5" s="113"/>
      <c r="D5" s="113"/>
      <c r="E5" s="113"/>
      <c r="F5" s="114"/>
    </row>
    <row r="6" spans="1:6" ht="12.75">
      <c r="A6" s="101">
        <v>1</v>
      </c>
      <c r="B6" s="9" t="s">
        <v>14</v>
      </c>
      <c r="C6" s="102" t="s">
        <v>13</v>
      </c>
      <c r="D6" s="103">
        <v>1</v>
      </c>
      <c r="E6" s="104">
        <v>0</v>
      </c>
      <c r="F6" s="105">
        <f>E6*D6</f>
        <v>0</v>
      </c>
    </row>
    <row r="7" spans="1:9" ht="26.25">
      <c r="A7" s="101"/>
      <c r="B7" s="10" t="s">
        <v>125</v>
      </c>
      <c r="C7" s="102"/>
      <c r="D7" s="103"/>
      <c r="E7" s="104"/>
      <c r="F7" s="105"/>
      <c r="H7" s="88"/>
      <c r="I7" s="20"/>
    </row>
    <row r="8" spans="1:9" ht="26.25">
      <c r="A8" s="101"/>
      <c r="B8" s="10" t="s">
        <v>15</v>
      </c>
      <c r="C8" s="102"/>
      <c r="D8" s="103"/>
      <c r="E8" s="104"/>
      <c r="F8" s="105"/>
      <c r="I8" s="20"/>
    </row>
    <row r="9" spans="1:9" ht="39">
      <c r="A9" s="101"/>
      <c r="B9" s="11" t="s">
        <v>126</v>
      </c>
      <c r="C9" s="102"/>
      <c r="D9" s="103"/>
      <c r="E9" s="104"/>
      <c r="F9" s="105"/>
      <c r="I9" s="20"/>
    </row>
    <row r="10" spans="1:6" ht="40.5" customHeight="1">
      <c r="A10" s="85">
        <v>2</v>
      </c>
      <c r="B10" s="11" t="s">
        <v>16</v>
      </c>
      <c r="C10" s="18" t="s">
        <v>8</v>
      </c>
      <c r="D10" s="22">
        <v>1</v>
      </c>
      <c r="E10" s="36">
        <v>0</v>
      </c>
      <c r="F10" s="39">
        <f>E10*D10</f>
        <v>0</v>
      </c>
    </row>
    <row r="11" spans="1:6" ht="40.5" customHeight="1">
      <c r="A11" s="85">
        <v>3</v>
      </c>
      <c r="B11" s="16" t="s">
        <v>31</v>
      </c>
      <c r="C11" s="18" t="s">
        <v>8</v>
      </c>
      <c r="D11" s="22">
        <v>1</v>
      </c>
      <c r="E11" s="36">
        <v>0</v>
      </c>
      <c r="F11" s="39">
        <f>E11*D11</f>
        <v>0</v>
      </c>
    </row>
    <row r="12" spans="1:6" ht="40.5" customHeight="1">
      <c r="A12" s="85">
        <v>4</v>
      </c>
      <c r="B12" s="16" t="s">
        <v>32</v>
      </c>
      <c r="C12" s="18" t="s">
        <v>8</v>
      </c>
      <c r="D12" s="22">
        <v>1</v>
      </c>
      <c r="E12" s="36">
        <v>0</v>
      </c>
      <c r="F12" s="39">
        <f>E12*D12</f>
        <v>0</v>
      </c>
    </row>
    <row r="13" spans="1:9" ht="215.25" customHeight="1">
      <c r="A13" s="85">
        <v>5</v>
      </c>
      <c r="B13" s="19" t="s">
        <v>61</v>
      </c>
      <c r="C13" s="18" t="s">
        <v>62</v>
      </c>
      <c r="D13" s="22">
        <v>996.2</v>
      </c>
      <c r="E13" s="36">
        <v>0</v>
      </c>
      <c r="F13" s="39">
        <f>D13*E13</f>
        <v>0</v>
      </c>
      <c r="I13" s="20"/>
    </row>
    <row r="14" spans="1:6" s="32" customFormat="1" ht="54.75" customHeight="1">
      <c r="A14" s="21">
        <v>6</v>
      </c>
      <c r="B14" s="33" t="s">
        <v>92</v>
      </c>
      <c r="C14" s="18" t="s">
        <v>10</v>
      </c>
      <c r="D14" s="22">
        <v>10</v>
      </c>
      <c r="E14" s="36">
        <v>0</v>
      </c>
      <c r="F14" s="39">
        <f>E14*D14</f>
        <v>0</v>
      </c>
    </row>
    <row r="15" spans="1:7" s="32" customFormat="1" ht="32.25" customHeight="1">
      <c r="A15" s="63">
        <v>7</v>
      </c>
      <c r="B15" s="70" t="s">
        <v>34</v>
      </c>
      <c r="C15" s="83" t="s">
        <v>11</v>
      </c>
      <c r="D15" s="64">
        <v>4</v>
      </c>
      <c r="E15" s="65">
        <v>0</v>
      </c>
      <c r="F15" s="80">
        <f>E15*D15</f>
        <v>0</v>
      </c>
      <c r="G15" s="72"/>
    </row>
    <row r="16" spans="1:7" s="32" customFormat="1" ht="32.25" customHeight="1">
      <c r="A16" s="63">
        <v>8</v>
      </c>
      <c r="B16" s="70" t="s">
        <v>35</v>
      </c>
      <c r="C16" s="83" t="s">
        <v>11</v>
      </c>
      <c r="D16" s="64">
        <v>2</v>
      </c>
      <c r="E16" s="65">
        <v>0</v>
      </c>
      <c r="F16" s="80">
        <f>E16*D16</f>
        <v>0</v>
      </c>
      <c r="G16" s="72"/>
    </row>
    <row r="17" spans="1:6" s="32" customFormat="1" ht="32.25" customHeight="1">
      <c r="A17" s="21">
        <v>9</v>
      </c>
      <c r="B17" s="70" t="s">
        <v>36</v>
      </c>
      <c r="C17" s="18" t="s">
        <v>10</v>
      </c>
      <c r="D17" s="22">
        <v>1000</v>
      </c>
      <c r="E17" s="36">
        <v>0</v>
      </c>
      <c r="F17" s="39">
        <f>E17*D17</f>
        <v>0</v>
      </c>
    </row>
    <row r="18" spans="1:6" s="32" customFormat="1" ht="52.5" customHeight="1">
      <c r="A18" s="17">
        <v>10</v>
      </c>
      <c r="B18" s="70" t="s">
        <v>120</v>
      </c>
      <c r="C18" s="18" t="s">
        <v>13</v>
      </c>
      <c r="D18" s="22">
        <v>1</v>
      </c>
      <c r="E18" s="36">
        <v>0</v>
      </c>
      <c r="F18" s="39">
        <f>E18*D18</f>
        <v>0</v>
      </c>
    </row>
    <row r="19" spans="1:6" s="32" customFormat="1" ht="72" customHeight="1">
      <c r="A19" s="21">
        <v>11</v>
      </c>
      <c r="B19" s="70" t="s">
        <v>122</v>
      </c>
      <c r="C19" s="18" t="s">
        <v>11</v>
      </c>
      <c r="D19" s="22">
        <v>2</v>
      </c>
      <c r="E19" s="36">
        <v>0</v>
      </c>
      <c r="F19" s="39">
        <f aca="true" t="shared" si="0" ref="F19:F24">E19*D19</f>
        <v>0</v>
      </c>
    </row>
    <row r="20" spans="1:6" s="32" customFormat="1" ht="46.5" customHeight="1">
      <c r="A20" s="21">
        <v>12</v>
      </c>
      <c r="B20" s="70" t="s">
        <v>121</v>
      </c>
      <c r="C20" s="18" t="s">
        <v>62</v>
      </c>
      <c r="D20" s="22">
        <v>1</v>
      </c>
      <c r="E20" s="36">
        <v>0</v>
      </c>
      <c r="F20" s="39">
        <f t="shared" si="0"/>
        <v>0</v>
      </c>
    </row>
    <row r="21" spans="1:6" s="32" customFormat="1" ht="69" customHeight="1">
      <c r="A21" s="21">
        <v>13</v>
      </c>
      <c r="B21" s="70" t="s">
        <v>127</v>
      </c>
      <c r="C21" s="18" t="s">
        <v>11</v>
      </c>
      <c r="D21" s="22">
        <v>2</v>
      </c>
      <c r="E21" s="36">
        <v>0</v>
      </c>
      <c r="F21" s="39">
        <f t="shared" si="0"/>
        <v>0</v>
      </c>
    </row>
    <row r="22" spans="1:6" s="32" customFormat="1" ht="32.25" customHeight="1">
      <c r="A22" s="21">
        <v>14</v>
      </c>
      <c r="B22" s="70" t="s">
        <v>129</v>
      </c>
      <c r="C22" s="18" t="s">
        <v>94</v>
      </c>
      <c r="D22" s="22">
        <v>1</v>
      </c>
      <c r="E22" s="36">
        <v>0</v>
      </c>
      <c r="F22" s="39">
        <f t="shared" si="0"/>
        <v>0</v>
      </c>
    </row>
    <row r="23" spans="1:6" s="32" customFormat="1" ht="67.5" customHeight="1">
      <c r="A23" s="21">
        <v>15</v>
      </c>
      <c r="B23" s="70" t="s">
        <v>128</v>
      </c>
      <c r="C23" s="18" t="s">
        <v>11</v>
      </c>
      <c r="D23" s="22">
        <v>2</v>
      </c>
      <c r="E23" s="36">
        <v>0</v>
      </c>
      <c r="F23" s="39">
        <f t="shared" si="0"/>
        <v>0</v>
      </c>
    </row>
    <row r="24" spans="1:6" s="32" customFormat="1" ht="32.25" customHeight="1">
      <c r="A24" s="21">
        <v>16</v>
      </c>
      <c r="B24" s="70" t="s">
        <v>130</v>
      </c>
      <c r="C24" s="18" t="s">
        <v>94</v>
      </c>
      <c r="D24" s="22">
        <v>1</v>
      </c>
      <c r="E24" s="36">
        <v>0</v>
      </c>
      <c r="F24" s="39">
        <f t="shared" si="0"/>
        <v>0</v>
      </c>
    </row>
    <row r="25" spans="1:6" s="32" customFormat="1" ht="64.5" customHeight="1">
      <c r="A25" s="17">
        <v>17</v>
      </c>
      <c r="B25" s="56" t="s">
        <v>139</v>
      </c>
      <c r="C25" s="17" t="s">
        <v>12</v>
      </c>
      <c r="D25" s="22">
        <v>4792.7</v>
      </c>
      <c r="E25" s="36">
        <v>0</v>
      </c>
      <c r="F25" s="39">
        <f>E25*D25</f>
        <v>0</v>
      </c>
    </row>
    <row r="26" spans="1:6" ht="201.75" customHeight="1">
      <c r="A26" s="21">
        <v>18</v>
      </c>
      <c r="B26" s="55" t="s">
        <v>95</v>
      </c>
      <c r="C26" s="17" t="s">
        <v>12</v>
      </c>
      <c r="D26" s="22">
        <v>1815.4</v>
      </c>
      <c r="E26" s="36">
        <v>0</v>
      </c>
      <c r="F26" s="39">
        <f aca="true" t="shared" si="1" ref="F26:F40">E26*D26</f>
        <v>0</v>
      </c>
    </row>
    <row r="27" spans="1:6" ht="198" customHeight="1">
      <c r="A27" s="21">
        <v>19</v>
      </c>
      <c r="B27" s="55" t="s">
        <v>96</v>
      </c>
      <c r="C27" s="17" t="s">
        <v>12</v>
      </c>
      <c r="D27" s="22">
        <f>4792.7-1815.4</f>
        <v>2977.2999999999997</v>
      </c>
      <c r="E27" s="36">
        <v>0</v>
      </c>
      <c r="F27" s="39">
        <f t="shared" si="1"/>
        <v>0</v>
      </c>
    </row>
    <row r="28" spans="1:6" ht="198" customHeight="1">
      <c r="A28" s="57"/>
      <c r="B28" s="55" t="s">
        <v>97</v>
      </c>
      <c r="C28" s="17" t="s">
        <v>12</v>
      </c>
      <c r="D28" s="22">
        <f>20</f>
        <v>20</v>
      </c>
      <c r="E28" s="36">
        <v>0</v>
      </c>
      <c r="F28" s="39">
        <f>E28*D28</f>
        <v>0</v>
      </c>
    </row>
    <row r="29" spans="1:6" ht="198" customHeight="1">
      <c r="A29" s="57">
        <v>20</v>
      </c>
      <c r="B29" s="55" t="s">
        <v>98</v>
      </c>
      <c r="C29" s="17" t="s">
        <v>12</v>
      </c>
      <c r="D29" s="22">
        <f>20</f>
        <v>20</v>
      </c>
      <c r="E29" s="36">
        <v>0</v>
      </c>
      <c r="F29" s="39">
        <f>E29*D29</f>
        <v>0</v>
      </c>
    </row>
    <row r="30" spans="1:6" ht="198" customHeight="1">
      <c r="A30" s="57">
        <v>21</v>
      </c>
      <c r="B30" s="55" t="s">
        <v>99</v>
      </c>
      <c r="C30" s="17" t="s">
        <v>12</v>
      </c>
      <c r="D30" s="22">
        <f>20</f>
        <v>20</v>
      </c>
      <c r="E30" s="36">
        <v>0</v>
      </c>
      <c r="F30" s="39">
        <f>E30*D30</f>
        <v>0</v>
      </c>
    </row>
    <row r="31" spans="1:6" ht="42.75" customHeight="1">
      <c r="A31" s="86">
        <v>22</v>
      </c>
      <c r="B31" s="58" t="s">
        <v>100</v>
      </c>
      <c r="C31" s="59" t="s">
        <v>12</v>
      </c>
      <c r="D31" s="60">
        <f>20</f>
        <v>20</v>
      </c>
      <c r="E31" s="61">
        <v>0</v>
      </c>
      <c r="F31" s="39">
        <f>E31*D31</f>
        <v>0</v>
      </c>
    </row>
    <row r="32" spans="1:6" ht="173.25" customHeight="1">
      <c r="A32" s="62">
        <v>23</v>
      </c>
      <c r="B32" s="16" t="s">
        <v>101</v>
      </c>
      <c r="C32" s="17" t="s">
        <v>12</v>
      </c>
      <c r="D32" s="22">
        <v>233.24</v>
      </c>
      <c r="E32" s="36">
        <v>0</v>
      </c>
      <c r="F32" s="39">
        <f>E32*D32</f>
        <v>0</v>
      </c>
    </row>
    <row r="33" spans="1:6" ht="141" customHeight="1">
      <c r="A33" s="63">
        <v>24</v>
      </c>
      <c r="B33" s="56" t="s">
        <v>102</v>
      </c>
      <c r="C33" s="63" t="s">
        <v>12</v>
      </c>
      <c r="D33" s="64">
        <v>50</v>
      </c>
      <c r="E33" s="65">
        <v>0</v>
      </c>
      <c r="F33" s="80">
        <f t="shared" si="1"/>
        <v>0</v>
      </c>
    </row>
    <row r="34" spans="1:6" s="32" customFormat="1" ht="39.75" customHeight="1">
      <c r="A34" s="21">
        <v>25</v>
      </c>
      <c r="B34" s="67" t="s">
        <v>18</v>
      </c>
      <c r="C34" s="17" t="s">
        <v>10</v>
      </c>
      <c r="D34" s="22">
        <v>400</v>
      </c>
      <c r="E34" s="36">
        <v>0</v>
      </c>
      <c r="F34" s="39">
        <f t="shared" si="1"/>
        <v>0</v>
      </c>
    </row>
    <row r="35" spans="1:6" s="32" customFormat="1" ht="39.75" customHeight="1">
      <c r="A35" s="21">
        <v>26</v>
      </c>
      <c r="B35" s="68" t="s">
        <v>19</v>
      </c>
      <c r="C35" s="17" t="s">
        <v>10</v>
      </c>
      <c r="D35" s="22">
        <v>100</v>
      </c>
      <c r="E35" s="36">
        <v>0</v>
      </c>
      <c r="F35" s="39">
        <f t="shared" si="1"/>
        <v>0</v>
      </c>
    </row>
    <row r="36" spans="1:6" s="32" customFormat="1" ht="39.75" customHeight="1">
      <c r="A36" s="17">
        <v>27</v>
      </c>
      <c r="B36" s="69" t="s">
        <v>37</v>
      </c>
      <c r="C36" s="17" t="s">
        <v>12</v>
      </c>
      <c r="D36" s="22">
        <v>233.4</v>
      </c>
      <c r="E36" s="36">
        <v>0</v>
      </c>
      <c r="F36" s="39">
        <f t="shared" si="1"/>
        <v>0</v>
      </c>
    </row>
    <row r="37" spans="1:6" s="32" customFormat="1" ht="39.75" customHeight="1">
      <c r="A37" s="17">
        <v>28</v>
      </c>
      <c r="B37" s="69" t="s">
        <v>38</v>
      </c>
      <c r="C37" s="17" t="s">
        <v>12</v>
      </c>
      <c r="D37" s="22">
        <v>36</v>
      </c>
      <c r="E37" s="36">
        <v>0</v>
      </c>
      <c r="F37" s="39">
        <f t="shared" si="1"/>
        <v>0</v>
      </c>
    </row>
    <row r="38" spans="1:6" s="32" customFormat="1" ht="39.75" customHeight="1">
      <c r="A38" s="21">
        <v>29</v>
      </c>
      <c r="B38" s="69" t="s">
        <v>39</v>
      </c>
      <c r="C38" s="17" t="s">
        <v>12</v>
      </c>
      <c r="D38" s="22">
        <v>217.1</v>
      </c>
      <c r="E38" s="36">
        <v>0</v>
      </c>
      <c r="F38" s="39">
        <f t="shared" si="1"/>
        <v>0</v>
      </c>
    </row>
    <row r="39" spans="1:6" s="32" customFormat="1" ht="39.75" customHeight="1">
      <c r="A39" s="17">
        <v>30</v>
      </c>
      <c r="B39" s="69" t="s">
        <v>20</v>
      </c>
      <c r="C39" s="17" t="s">
        <v>12</v>
      </c>
      <c r="D39" s="22">
        <v>479.27</v>
      </c>
      <c r="E39" s="36">
        <v>0</v>
      </c>
      <c r="F39" s="39">
        <f t="shared" si="1"/>
        <v>0</v>
      </c>
    </row>
    <row r="40" spans="1:6" s="32" customFormat="1" ht="39.75" customHeight="1">
      <c r="A40" s="17">
        <v>31</v>
      </c>
      <c r="B40" s="69" t="s">
        <v>17</v>
      </c>
      <c r="C40" s="34" t="s">
        <v>12</v>
      </c>
      <c r="D40" s="22">
        <v>200</v>
      </c>
      <c r="E40" s="36">
        <v>0</v>
      </c>
      <c r="F40" s="39">
        <f t="shared" si="1"/>
        <v>0</v>
      </c>
    </row>
    <row r="41" spans="1:6" ht="12.75">
      <c r="A41" s="106" t="s">
        <v>54</v>
      </c>
      <c r="B41" s="107"/>
      <c r="C41" s="107"/>
      <c r="D41" s="107"/>
      <c r="E41" s="108"/>
      <c r="F41" s="40">
        <f>SUM(F6:F26)</f>
        <v>0</v>
      </c>
    </row>
    <row r="42" spans="1:6" ht="13.5">
      <c r="A42" s="109"/>
      <c r="B42" s="110"/>
      <c r="C42" s="110"/>
      <c r="D42" s="110"/>
      <c r="E42" s="111"/>
      <c r="F42" s="41"/>
    </row>
  </sheetData>
  <sheetProtection/>
  <mergeCells count="13">
    <mergeCell ref="A41:E41"/>
    <mergeCell ref="A42:E42"/>
    <mergeCell ref="A5:F5"/>
    <mergeCell ref="B4:E4"/>
    <mergeCell ref="A1:A2"/>
    <mergeCell ref="B1:B2"/>
    <mergeCell ref="C1:D1"/>
    <mergeCell ref="F1:F2"/>
    <mergeCell ref="A6:A9"/>
    <mergeCell ref="C6:C9"/>
    <mergeCell ref="D6:D9"/>
    <mergeCell ref="E6:E9"/>
    <mergeCell ref="F6:F9"/>
  </mergeCells>
  <printOptions/>
  <pageMargins left="0.25" right="0.25" top="0.75" bottom="0.75" header="0.3" footer="0.3"/>
  <pageSetup fitToHeight="0" fitToWidth="1" horizontalDpi="600" verticalDpi="600" orientation="portrait" paperSize="9" scale="77" r:id="rId1"/>
</worksheet>
</file>

<file path=xl/worksheets/sheet3.xml><?xml version="1.0" encoding="utf-8"?>
<worksheet xmlns="http://schemas.openxmlformats.org/spreadsheetml/2006/main" xmlns:r="http://schemas.openxmlformats.org/officeDocument/2006/relationships">
  <sheetPr>
    <pageSetUpPr fitToPage="1"/>
  </sheetPr>
  <dimension ref="A1:I36"/>
  <sheetViews>
    <sheetView zoomScalePageLayoutView="0" workbookViewId="0" topLeftCell="A31">
      <selection activeCell="B22" sqref="B22"/>
    </sheetView>
  </sheetViews>
  <sheetFormatPr defaultColWidth="9.140625" defaultRowHeight="12.75"/>
  <cols>
    <col min="2" max="2" width="77.28125" style="0" customWidth="1"/>
    <col min="4" max="4" width="9.140625" style="42" customWidth="1"/>
    <col min="5" max="5" width="14.8515625" style="37" customWidth="1"/>
    <col min="6" max="6" width="11.00390625" style="37" customWidth="1"/>
    <col min="9" max="9" width="7.421875" style="0" customWidth="1"/>
  </cols>
  <sheetData>
    <row r="1" spans="1:6" ht="13.5" thickTop="1">
      <c r="A1" s="89" t="s">
        <v>0</v>
      </c>
      <c r="B1" s="91" t="s">
        <v>1</v>
      </c>
      <c r="C1" s="91" t="s">
        <v>2</v>
      </c>
      <c r="D1" s="91"/>
      <c r="E1" s="43" t="s">
        <v>3</v>
      </c>
      <c r="F1" s="93" t="s">
        <v>21</v>
      </c>
    </row>
    <row r="2" spans="1:6" ht="26.25">
      <c r="A2" s="90"/>
      <c r="B2" s="92"/>
      <c r="C2" s="4" t="s">
        <v>4</v>
      </c>
      <c r="D2" s="4" t="s">
        <v>5</v>
      </c>
      <c r="E2" s="50" t="s">
        <v>22</v>
      </c>
      <c r="F2" s="94"/>
    </row>
    <row r="3" spans="1:6" ht="13.5" thickBot="1">
      <c r="A3" s="5">
        <v>1</v>
      </c>
      <c r="B3" s="6">
        <v>3</v>
      </c>
      <c r="C3" s="6">
        <v>4</v>
      </c>
      <c r="D3" s="6">
        <v>5</v>
      </c>
      <c r="E3" s="6" t="s">
        <v>6</v>
      </c>
      <c r="F3" s="7" t="s">
        <v>7</v>
      </c>
    </row>
    <row r="4" spans="1:6" ht="25.5" customHeight="1">
      <c r="A4" s="14"/>
      <c r="B4" s="99" t="s">
        <v>123</v>
      </c>
      <c r="C4" s="100"/>
      <c r="D4" s="100"/>
      <c r="E4" s="100"/>
      <c r="F4" s="38"/>
    </row>
    <row r="5" spans="1:6" ht="18" customHeight="1">
      <c r="A5" s="112" t="s">
        <v>85</v>
      </c>
      <c r="B5" s="113"/>
      <c r="C5" s="113"/>
      <c r="D5" s="113"/>
      <c r="E5" s="113"/>
      <c r="F5" s="114"/>
    </row>
    <row r="6" spans="1:6" ht="12.75">
      <c r="A6" s="101">
        <v>1</v>
      </c>
      <c r="B6" s="9" t="s">
        <v>14</v>
      </c>
      <c r="C6" s="102" t="s">
        <v>13</v>
      </c>
      <c r="D6" s="103">
        <v>1</v>
      </c>
      <c r="E6" s="104">
        <v>0</v>
      </c>
      <c r="F6" s="105">
        <f>E6*D6</f>
        <v>0</v>
      </c>
    </row>
    <row r="7" spans="1:9" ht="26.25">
      <c r="A7" s="101"/>
      <c r="B7" s="10" t="s">
        <v>125</v>
      </c>
      <c r="C7" s="102"/>
      <c r="D7" s="103"/>
      <c r="E7" s="104"/>
      <c r="F7" s="105"/>
      <c r="I7" s="20"/>
    </row>
    <row r="8" spans="1:9" ht="26.25">
      <c r="A8" s="101"/>
      <c r="B8" s="10" t="s">
        <v>15</v>
      </c>
      <c r="C8" s="102"/>
      <c r="D8" s="103"/>
      <c r="E8" s="104"/>
      <c r="F8" s="105"/>
      <c r="I8" s="20"/>
    </row>
    <row r="9" spans="1:9" ht="39">
      <c r="A9" s="101"/>
      <c r="B9" s="11" t="s">
        <v>126</v>
      </c>
      <c r="C9" s="102"/>
      <c r="D9" s="103"/>
      <c r="E9" s="104"/>
      <c r="F9" s="105"/>
      <c r="I9" s="20"/>
    </row>
    <row r="10" spans="1:6" ht="40.5" customHeight="1">
      <c r="A10" s="17">
        <v>2</v>
      </c>
      <c r="B10" s="11" t="s">
        <v>16</v>
      </c>
      <c r="C10" s="18" t="s">
        <v>8</v>
      </c>
      <c r="D10" s="22">
        <v>1</v>
      </c>
      <c r="E10" s="36">
        <v>0</v>
      </c>
      <c r="F10" s="39">
        <f>E10*D10</f>
        <v>0</v>
      </c>
    </row>
    <row r="11" spans="1:6" ht="40.5" customHeight="1">
      <c r="A11" s="17">
        <v>3</v>
      </c>
      <c r="B11" s="16" t="s">
        <v>31</v>
      </c>
      <c r="C11" s="18" t="s">
        <v>8</v>
      </c>
      <c r="D11" s="22">
        <v>1</v>
      </c>
      <c r="E11" s="36">
        <v>0</v>
      </c>
      <c r="F11" s="39">
        <f>E11*D11</f>
        <v>0</v>
      </c>
    </row>
    <row r="12" spans="1:6" ht="40.5" customHeight="1">
      <c r="A12" s="17">
        <v>4</v>
      </c>
      <c r="B12" s="16" t="s">
        <v>32</v>
      </c>
      <c r="C12" s="18" t="s">
        <v>8</v>
      </c>
      <c r="D12" s="22">
        <v>1</v>
      </c>
      <c r="E12" s="36">
        <v>0</v>
      </c>
      <c r="F12" s="39">
        <f>E12*D12</f>
        <v>0</v>
      </c>
    </row>
    <row r="13" spans="1:6" ht="76.5" customHeight="1">
      <c r="A13" s="17">
        <v>5</v>
      </c>
      <c r="B13" s="19" t="s">
        <v>43</v>
      </c>
      <c r="C13" s="18" t="s">
        <v>10</v>
      </c>
      <c r="D13" s="25">
        <v>184</v>
      </c>
      <c r="E13" s="25">
        <v>0</v>
      </c>
      <c r="F13" s="28">
        <f>E13*D13</f>
        <v>0</v>
      </c>
    </row>
    <row r="14" spans="1:6" ht="40.5" customHeight="1">
      <c r="A14" s="17">
        <v>6</v>
      </c>
      <c r="B14" s="16" t="s">
        <v>41</v>
      </c>
      <c r="C14" s="18" t="s">
        <v>10</v>
      </c>
      <c r="D14" s="22">
        <v>14</v>
      </c>
      <c r="E14" s="36">
        <v>0</v>
      </c>
      <c r="F14" s="39">
        <f>E14*D14</f>
        <v>0</v>
      </c>
    </row>
    <row r="15" spans="1:9" ht="232.5" customHeight="1">
      <c r="A15" s="17">
        <v>7</v>
      </c>
      <c r="B15" s="19" t="s">
        <v>63</v>
      </c>
      <c r="C15" s="18" t="s">
        <v>64</v>
      </c>
      <c r="D15" s="22">
        <v>990.4</v>
      </c>
      <c r="E15" s="36">
        <v>0</v>
      </c>
      <c r="F15" s="39">
        <f>D15*E15</f>
        <v>0</v>
      </c>
      <c r="I15" s="20"/>
    </row>
    <row r="16" spans="1:6" s="32" customFormat="1" ht="57.75" customHeight="1">
      <c r="A16" s="21">
        <v>8</v>
      </c>
      <c r="B16" s="33" t="s">
        <v>92</v>
      </c>
      <c r="C16" s="18" t="s">
        <v>10</v>
      </c>
      <c r="D16" s="22">
        <v>10</v>
      </c>
      <c r="E16" s="36">
        <v>0</v>
      </c>
      <c r="F16" s="39">
        <f>E16*D16</f>
        <v>0</v>
      </c>
    </row>
    <row r="17" spans="1:6" s="32" customFormat="1" ht="32.25" customHeight="1">
      <c r="A17" s="21">
        <v>9</v>
      </c>
      <c r="B17" s="33" t="s">
        <v>36</v>
      </c>
      <c r="C17" s="18" t="s">
        <v>10</v>
      </c>
      <c r="D17" s="22">
        <v>1000</v>
      </c>
      <c r="E17" s="36">
        <v>0</v>
      </c>
      <c r="F17" s="39">
        <f aca="true" t="shared" si="0" ref="F17:F31">E17*D17</f>
        <v>0</v>
      </c>
    </row>
    <row r="18" spans="1:6" s="32" customFormat="1" ht="51.75" customHeight="1">
      <c r="A18" s="21">
        <v>10</v>
      </c>
      <c r="B18" s="70" t="s">
        <v>122</v>
      </c>
      <c r="C18" s="18" t="s">
        <v>11</v>
      </c>
      <c r="D18" s="22">
        <v>6</v>
      </c>
      <c r="E18" s="36">
        <v>0</v>
      </c>
      <c r="F18" s="39">
        <f t="shared" si="0"/>
        <v>0</v>
      </c>
    </row>
    <row r="19" spans="1:6" s="32" customFormat="1" ht="32.25" customHeight="1">
      <c r="A19" s="21">
        <v>11</v>
      </c>
      <c r="B19" s="70" t="s">
        <v>121</v>
      </c>
      <c r="C19" s="18" t="s">
        <v>93</v>
      </c>
      <c r="D19" s="22">
        <v>1</v>
      </c>
      <c r="E19" s="36">
        <v>0</v>
      </c>
      <c r="F19" s="39">
        <f t="shared" si="0"/>
        <v>0</v>
      </c>
    </row>
    <row r="20" spans="1:6" s="32" customFormat="1" ht="69" customHeight="1">
      <c r="A20" s="21">
        <v>12</v>
      </c>
      <c r="B20" s="70" t="s">
        <v>127</v>
      </c>
      <c r="C20" s="18" t="s">
        <v>11</v>
      </c>
      <c r="D20" s="22">
        <v>4</v>
      </c>
      <c r="E20" s="36">
        <v>0</v>
      </c>
      <c r="F20" s="39">
        <f t="shared" si="0"/>
        <v>0</v>
      </c>
    </row>
    <row r="21" spans="1:6" s="32" customFormat="1" ht="32.25" customHeight="1">
      <c r="A21" s="21">
        <v>13</v>
      </c>
      <c r="B21" s="70" t="s">
        <v>129</v>
      </c>
      <c r="C21" s="18" t="s">
        <v>94</v>
      </c>
      <c r="D21" s="22">
        <v>1</v>
      </c>
      <c r="E21" s="36">
        <v>0</v>
      </c>
      <c r="F21" s="39">
        <f t="shared" si="0"/>
        <v>0</v>
      </c>
    </row>
    <row r="22" spans="1:6" s="32" customFormat="1" ht="57" customHeight="1">
      <c r="A22" s="21">
        <v>14</v>
      </c>
      <c r="B22" s="70" t="s">
        <v>116</v>
      </c>
      <c r="C22" s="17" t="s">
        <v>12</v>
      </c>
      <c r="D22" s="22">
        <v>4365.7</v>
      </c>
      <c r="E22" s="36">
        <v>0</v>
      </c>
      <c r="F22" s="39">
        <f>E22*D22</f>
        <v>0</v>
      </c>
    </row>
    <row r="23" spans="1:6" ht="194.25" customHeight="1">
      <c r="A23" s="21">
        <v>15</v>
      </c>
      <c r="B23" s="55" t="s">
        <v>95</v>
      </c>
      <c r="C23" s="17" t="s">
        <v>12</v>
      </c>
      <c r="D23" s="22">
        <v>1621</v>
      </c>
      <c r="E23" s="36">
        <v>0</v>
      </c>
      <c r="F23" s="39">
        <f t="shared" si="0"/>
        <v>0</v>
      </c>
    </row>
    <row r="24" spans="1:6" ht="187.5" customHeight="1">
      <c r="A24" s="21">
        <v>16</v>
      </c>
      <c r="B24" s="55" t="s">
        <v>96</v>
      </c>
      <c r="C24" s="17" t="s">
        <v>12</v>
      </c>
      <c r="D24" s="22">
        <f>4365.7-1621</f>
        <v>2744.7</v>
      </c>
      <c r="E24" s="36">
        <v>0</v>
      </c>
      <c r="F24" s="39">
        <f t="shared" si="0"/>
        <v>0</v>
      </c>
    </row>
    <row r="25" spans="1:6" ht="187.5" customHeight="1">
      <c r="A25" s="21">
        <v>17</v>
      </c>
      <c r="B25" s="55" t="s">
        <v>97</v>
      </c>
      <c r="C25" s="17" t="s">
        <v>12</v>
      </c>
      <c r="D25" s="64">
        <v>100</v>
      </c>
      <c r="E25" s="65">
        <v>0</v>
      </c>
      <c r="F25" s="39">
        <f>E25*D25</f>
        <v>0</v>
      </c>
    </row>
    <row r="26" spans="1:6" ht="207" customHeight="1">
      <c r="A26" s="21">
        <v>18</v>
      </c>
      <c r="B26" s="55" t="s">
        <v>98</v>
      </c>
      <c r="C26" s="17" t="s">
        <v>12</v>
      </c>
      <c r="D26" s="64">
        <v>100</v>
      </c>
      <c r="E26" s="65">
        <v>0</v>
      </c>
      <c r="F26" s="39">
        <f>E26*D26</f>
        <v>0</v>
      </c>
    </row>
    <row r="27" spans="1:6" ht="69.75" customHeight="1">
      <c r="A27" s="21">
        <v>19</v>
      </c>
      <c r="B27" s="55" t="s">
        <v>99</v>
      </c>
      <c r="C27" s="17" t="s">
        <v>12</v>
      </c>
      <c r="D27" s="64">
        <v>100</v>
      </c>
      <c r="E27" s="65">
        <v>0</v>
      </c>
      <c r="F27" s="39">
        <f>E27*D27</f>
        <v>0</v>
      </c>
    </row>
    <row r="28" spans="1:6" ht="66" customHeight="1">
      <c r="A28" s="21">
        <v>20</v>
      </c>
      <c r="B28" s="58" t="s">
        <v>100</v>
      </c>
      <c r="C28" s="59" t="s">
        <v>12</v>
      </c>
      <c r="D28" s="81">
        <v>100</v>
      </c>
      <c r="E28" s="82">
        <v>0</v>
      </c>
      <c r="F28" s="39">
        <f>E28*D28</f>
        <v>0</v>
      </c>
    </row>
    <row r="29" spans="1:6" ht="87" customHeight="1">
      <c r="A29" s="21">
        <v>21</v>
      </c>
      <c r="B29" s="56" t="s">
        <v>102</v>
      </c>
      <c r="C29" s="17" t="s">
        <v>12</v>
      </c>
      <c r="D29" s="64">
        <v>226</v>
      </c>
      <c r="E29" s="65">
        <v>0</v>
      </c>
      <c r="F29" s="39">
        <f t="shared" si="0"/>
        <v>0</v>
      </c>
    </row>
    <row r="30" spans="1:6" s="32" customFormat="1" ht="39.75" customHeight="1">
      <c r="A30" s="21">
        <v>22</v>
      </c>
      <c r="B30" s="67" t="s">
        <v>18</v>
      </c>
      <c r="C30" s="17" t="s">
        <v>10</v>
      </c>
      <c r="D30" s="22">
        <v>380</v>
      </c>
      <c r="E30" s="36">
        <v>0</v>
      </c>
      <c r="F30" s="39">
        <f t="shared" si="0"/>
        <v>0</v>
      </c>
    </row>
    <row r="31" spans="1:6" s="32" customFormat="1" ht="39.75" customHeight="1">
      <c r="A31" s="21">
        <v>23</v>
      </c>
      <c r="B31" s="68" t="s">
        <v>19</v>
      </c>
      <c r="C31" s="17" t="s">
        <v>10</v>
      </c>
      <c r="D31" s="22">
        <v>70</v>
      </c>
      <c r="E31" s="36">
        <v>0</v>
      </c>
      <c r="F31" s="39">
        <f t="shared" si="0"/>
        <v>0</v>
      </c>
    </row>
    <row r="32" spans="1:6" s="32" customFormat="1" ht="39.75" customHeight="1">
      <c r="A32" s="21">
        <v>24</v>
      </c>
      <c r="B32" s="69" t="s">
        <v>113</v>
      </c>
      <c r="C32" s="17" t="s">
        <v>12</v>
      </c>
      <c r="D32" s="22">
        <v>63.9</v>
      </c>
      <c r="E32" s="36">
        <v>0</v>
      </c>
      <c r="F32" s="39">
        <f>E32*D32</f>
        <v>0</v>
      </c>
    </row>
    <row r="33" spans="1:6" s="32" customFormat="1" ht="39.75" customHeight="1">
      <c r="A33" s="21">
        <v>25</v>
      </c>
      <c r="B33" s="69" t="s">
        <v>20</v>
      </c>
      <c r="C33" s="17" t="s">
        <v>12</v>
      </c>
      <c r="D33" s="22">
        <v>436.57</v>
      </c>
      <c r="E33" s="36">
        <v>0</v>
      </c>
      <c r="F33" s="39">
        <f>E33*D33</f>
        <v>0</v>
      </c>
    </row>
    <row r="34" spans="1:6" s="32" customFormat="1" ht="39.75" customHeight="1">
      <c r="A34" s="21">
        <v>26</v>
      </c>
      <c r="B34" s="69" t="s">
        <v>17</v>
      </c>
      <c r="C34" s="34" t="s">
        <v>12</v>
      </c>
      <c r="D34" s="22">
        <v>720</v>
      </c>
      <c r="E34" s="36">
        <v>0</v>
      </c>
      <c r="F34" s="39">
        <f>E34*D34</f>
        <v>0</v>
      </c>
    </row>
    <row r="35" spans="1:6" ht="12.75">
      <c r="A35" s="106" t="s">
        <v>55</v>
      </c>
      <c r="B35" s="107"/>
      <c r="C35" s="107"/>
      <c r="D35" s="107"/>
      <c r="E35" s="108"/>
      <c r="F35" s="40">
        <f>SUM(F6:F23)</f>
        <v>0</v>
      </c>
    </row>
    <row r="36" spans="1:6" ht="13.5">
      <c r="A36" s="109"/>
      <c r="B36" s="110"/>
      <c r="C36" s="110"/>
      <c r="D36" s="110"/>
      <c r="E36" s="111"/>
      <c r="F36" s="41"/>
    </row>
  </sheetData>
  <sheetProtection/>
  <mergeCells count="13">
    <mergeCell ref="C6:C9"/>
    <mergeCell ref="D6:D9"/>
    <mergeCell ref="E6:E9"/>
    <mergeCell ref="A35:E35"/>
    <mergeCell ref="A36:E36"/>
    <mergeCell ref="F6:F9"/>
    <mergeCell ref="A6:A9"/>
    <mergeCell ref="A1:A2"/>
    <mergeCell ref="B1:B2"/>
    <mergeCell ref="C1:D1"/>
    <mergeCell ref="F1:F2"/>
    <mergeCell ref="A5:F5"/>
    <mergeCell ref="B4:E4"/>
  </mergeCells>
  <printOptions/>
  <pageMargins left="0.25" right="0.25" top="0.75" bottom="0.75" header="0.3" footer="0.3"/>
  <pageSetup fitToHeight="0" fitToWidth="1" horizontalDpi="600" verticalDpi="600" orientation="portrait" paperSize="9" scale="77" r:id="rId1"/>
</worksheet>
</file>

<file path=xl/worksheets/sheet4.xml><?xml version="1.0" encoding="utf-8"?>
<worksheet xmlns="http://schemas.openxmlformats.org/spreadsheetml/2006/main" xmlns:r="http://schemas.openxmlformats.org/officeDocument/2006/relationships">
  <sheetPr>
    <pageSetUpPr fitToPage="1"/>
  </sheetPr>
  <dimension ref="A1:I38"/>
  <sheetViews>
    <sheetView zoomScalePageLayoutView="0" workbookViewId="0" topLeftCell="A19">
      <selection activeCell="D21" sqref="D21"/>
    </sheetView>
  </sheetViews>
  <sheetFormatPr defaultColWidth="9.140625" defaultRowHeight="12.75"/>
  <cols>
    <col min="2" max="2" width="77.28125" style="0" customWidth="1"/>
    <col min="4" max="4" width="9.140625" style="42" customWidth="1"/>
    <col min="5" max="5" width="14.8515625" style="37" customWidth="1"/>
    <col min="6" max="6" width="11.00390625" style="37" customWidth="1"/>
    <col min="9" max="9" width="7.421875" style="0" customWidth="1"/>
  </cols>
  <sheetData>
    <row r="1" spans="1:6" ht="13.5" thickTop="1">
      <c r="A1" s="89" t="s">
        <v>0</v>
      </c>
      <c r="B1" s="91" t="s">
        <v>1</v>
      </c>
      <c r="C1" s="91" t="s">
        <v>2</v>
      </c>
      <c r="D1" s="91"/>
      <c r="E1" s="43" t="s">
        <v>3</v>
      </c>
      <c r="F1" s="93" t="s">
        <v>21</v>
      </c>
    </row>
    <row r="2" spans="1:6" ht="26.25">
      <c r="A2" s="90"/>
      <c r="B2" s="92"/>
      <c r="C2" s="4" t="s">
        <v>4</v>
      </c>
      <c r="D2" s="4" t="s">
        <v>5</v>
      </c>
      <c r="E2" s="50" t="s">
        <v>22</v>
      </c>
      <c r="F2" s="94"/>
    </row>
    <row r="3" spans="1:6" ht="13.5" thickBot="1">
      <c r="A3" s="5">
        <v>1</v>
      </c>
      <c r="B3" s="6">
        <v>3</v>
      </c>
      <c r="C3" s="6">
        <v>4</v>
      </c>
      <c r="D3" s="6">
        <v>5</v>
      </c>
      <c r="E3" s="6" t="s">
        <v>6</v>
      </c>
      <c r="F3" s="7" t="s">
        <v>7</v>
      </c>
    </row>
    <row r="4" spans="1:6" ht="25.5" customHeight="1">
      <c r="A4" s="14"/>
      <c r="B4" s="99" t="s">
        <v>124</v>
      </c>
      <c r="C4" s="100"/>
      <c r="D4" s="100"/>
      <c r="E4" s="100"/>
      <c r="F4" s="38"/>
    </row>
    <row r="5" spans="1:6" ht="18" customHeight="1">
      <c r="A5" s="112" t="s">
        <v>86</v>
      </c>
      <c r="B5" s="113"/>
      <c r="C5" s="113"/>
      <c r="D5" s="113"/>
      <c r="E5" s="113"/>
      <c r="F5" s="114"/>
    </row>
    <row r="6" spans="1:6" ht="12.75">
      <c r="A6" s="101">
        <v>1</v>
      </c>
      <c r="B6" s="9" t="s">
        <v>14</v>
      </c>
      <c r="C6" s="102" t="s">
        <v>13</v>
      </c>
      <c r="D6" s="103">
        <v>1</v>
      </c>
      <c r="E6" s="104">
        <v>0</v>
      </c>
      <c r="F6" s="105">
        <f>E6*D6</f>
        <v>0</v>
      </c>
    </row>
    <row r="7" spans="1:9" ht="26.25">
      <c r="A7" s="101"/>
      <c r="B7" s="10" t="s">
        <v>125</v>
      </c>
      <c r="C7" s="102"/>
      <c r="D7" s="103"/>
      <c r="E7" s="104"/>
      <c r="F7" s="105"/>
      <c r="I7" s="20"/>
    </row>
    <row r="8" spans="1:9" ht="26.25">
      <c r="A8" s="101"/>
      <c r="B8" s="10" t="s">
        <v>15</v>
      </c>
      <c r="C8" s="102"/>
      <c r="D8" s="103"/>
      <c r="E8" s="104"/>
      <c r="F8" s="105"/>
      <c r="I8" s="20"/>
    </row>
    <row r="9" spans="1:9" ht="39">
      <c r="A9" s="101"/>
      <c r="B9" s="11" t="s">
        <v>126</v>
      </c>
      <c r="C9" s="102"/>
      <c r="D9" s="103"/>
      <c r="E9" s="104"/>
      <c r="F9" s="105"/>
      <c r="I9" s="20"/>
    </row>
    <row r="10" spans="1:6" ht="40.5" customHeight="1">
      <c r="A10" s="17">
        <v>2</v>
      </c>
      <c r="B10" s="11" t="s">
        <v>16</v>
      </c>
      <c r="C10" s="18" t="s">
        <v>8</v>
      </c>
      <c r="D10" s="22">
        <v>1</v>
      </c>
      <c r="E10" s="36">
        <v>0</v>
      </c>
      <c r="F10" s="39">
        <f>E10*D10</f>
        <v>0</v>
      </c>
    </row>
    <row r="11" spans="1:6" ht="40.5" customHeight="1">
      <c r="A11" s="17">
        <v>3</v>
      </c>
      <c r="B11" s="16" t="s">
        <v>31</v>
      </c>
      <c r="C11" s="18" t="s">
        <v>8</v>
      </c>
      <c r="D11" s="22">
        <v>1</v>
      </c>
      <c r="E11" s="36">
        <v>0</v>
      </c>
      <c r="F11" s="39">
        <f>E11*D11</f>
        <v>0</v>
      </c>
    </row>
    <row r="12" spans="1:6" ht="40.5" customHeight="1">
      <c r="A12" s="17">
        <v>4</v>
      </c>
      <c r="B12" s="16" t="s">
        <v>32</v>
      </c>
      <c r="C12" s="18" t="s">
        <v>8</v>
      </c>
      <c r="D12" s="22">
        <v>1</v>
      </c>
      <c r="E12" s="36">
        <v>0</v>
      </c>
      <c r="F12" s="39">
        <f>E12*D12</f>
        <v>0</v>
      </c>
    </row>
    <row r="13" spans="1:6" ht="40.5" customHeight="1">
      <c r="A13" s="17">
        <v>5</v>
      </c>
      <c r="B13" s="16" t="s">
        <v>41</v>
      </c>
      <c r="C13" s="18" t="s">
        <v>10</v>
      </c>
      <c r="D13" s="22">
        <v>12</v>
      </c>
      <c r="E13" s="36">
        <v>0</v>
      </c>
      <c r="F13" s="39">
        <f>E13*D13</f>
        <v>0</v>
      </c>
    </row>
    <row r="14" spans="1:9" ht="243.75" customHeight="1">
      <c r="A14" s="17">
        <v>6</v>
      </c>
      <c r="B14" s="19" t="s">
        <v>63</v>
      </c>
      <c r="C14" s="18" t="s">
        <v>64</v>
      </c>
      <c r="D14" s="22">
        <v>992.9</v>
      </c>
      <c r="E14" s="36">
        <v>0</v>
      </c>
      <c r="F14" s="39">
        <f>D14*E14</f>
        <v>0</v>
      </c>
      <c r="I14" s="20"/>
    </row>
    <row r="15" spans="1:6" s="32" customFormat="1" ht="32.25" customHeight="1">
      <c r="A15" s="17">
        <v>7</v>
      </c>
      <c r="B15" s="33" t="s">
        <v>36</v>
      </c>
      <c r="C15" s="18" t="s">
        <v>10</v>
      </c>
      <c r="D15" s="22">
        <v>1000</v>
      </c>
      <c r="E15" s="36">
        <v>0</v>
      </c>
      <c r="F15" s="39">
        <f aca="true" t="shared" si="0" ref="F15:F29">E15*D15</f>
        <v>0</v>
      </c>
    </row>
    <row r="16" spans="1:6" s="32" customFormat="1" ht="66" customHeight="1">
      <c r="A16" s="17">
        <v>8</v>
      </c>
      <c r="B16" s="70" t="s">
        <v>122</v>
      </c>
      <c r="C16" s="18" t="s">
        <v>11</v>
      </c>
      <c r="D16" s="22">
        <v>2</v>
      </c>
      <c r="E16" s="36">
        <v>0</v>
      </c>
      <c r="F16" s="39">
        <f t="shared" si="0"/>
        <v>0</v>
      </c>
    </row>
    <row r="17" spans="1:6" s="32" customFormat="1" ht="32.25" customHeight="1">
      <c r="A17" s="17">
        <v>9</v>
      </c>
      <c r="B17" s="70" t="s">
        <v>121</v>
      </c>
      <c r="C17" s="18" t="s">
        <v>93</v>
      </c>
      <c r="D17" s="22">
        <v>1</v>
      </c>
      <c r="E17" s="36">
        <v>0</v>
      </c>
      <c r="F17" s="39">
        <f t="shared" si="0"/>
        <v>0</v>
      </c>
    </row>
    <row r="18" spans="1:6" s="32" customFormat="1" ht="66" customHeight="1">
      <c r="A18" s="17">
        <v>10</v>
      </c>
      <c r="B18" s="70" t="s">
        <v>131</v>
      </c>
      <c r="C18" s="18" t="s">
        <v>11</v>
      </c>
      <c r="D18" s="22">
        <v>2</v>
      </c>
      <c r="E18" s="36">
        <v>0</v>
      </c>
      <c r="F18" s="39">
        <f t="shared" si="0"/>
        <v>0</v>
      </c>
    </row>
    <row r="19" spans="1:6" s="32" customFormat="1" ht="32.25" customHeight="1">
      <c r="A19" s="17">
        <v>11</v>
      </c>
      <c r="B19" s="70" t="s">
        <v>132</v>
      </c>
      <c r="C19" s="18" t="s">
        <v>93</v>
      </c>
      <c r="D19" s="22">
        <v>1</v>
      </c>
      <c r="E19" s="36">
        <v>0</v>
      </c>
      <c r="F19" s="39">
        <f t="shared" si="0"/>
        <v>0</v>
      </c>
    </row>
    <row r="20" spans="1:6" s="32" customFormat="1" ht="53.25" customHeight="1">
      <c r="A20" s="17">
        <v>12</v>
      </c>
      <c r="B20" s="70" t="s">
        <v>115</v>
      </c>
      <c r="C20" s="17" t="s">
        <v>12</v>
      </c>
      <c r="D20" s="22">
        <v>6296.3</v>
      </c>
      <c r="E20" s="36">
        <v>0</v>
      </c>
      <c r="F20" s="39">
        <f>E20*D20</f>
        <v>0</v>
      </c>
    </row>
    <row r="21" spans="1:6" ht="194.25" customHeight="1">
      <c r="A21" s="17">
        <v>13</v>
      </c>
      <c r="B21" s="55" t="s">
        <v>95</v>
      </c>
      <c r="C21" s="17" t="s">
        <v>12</v>
      </c>
      <c r="D21" s="22">
        <v>1985.8</v>
      </c>
      <c r="E21" s="36">
        <v>0</v>
      </c>
      <c r="F21" s="39">
        <f t="shared" si="0"/>
        <v>0</v>
      </c>
    </row>
    <row r="22" spans="1:6" ht="187.5" customHeight="1">
      <c r="A22" s="17">
        <v>14</v>
      </c>
      <c r="B22" s="55" t="s">
        <v>96</v>
      </c>
      <c r="C22" s="17" t="s">
        <v>12</v>
      </c>
      <c r="D22" s="22">
        <f>6296.3-1985.8</f>
        <v>4310.5</v>
      </c>
      <c r="E22" s="36">
        <v>0</v>
      </c>
      <c r="F22" s="39">
        <f t="shared" si="0"/>
        <v>0</v>
      </c>
    </row>
    <row r="23" spans="1:6" ht="187.5" customHeight="1">
      <c r="A23" s="17">
        <v>15</v>
      </c>
      <c r="B23" s="55" t="s">
        <v>97</v>
      </c>
      <c r="C23" s="17" t="s">
        <v>12</v>
      </c>
      <c r="D23" s="64">
        <v>100</v>
      </c>
      <c r="E23" s="36">
        <v>0</v>
      </c>
      <c r="F23" s="39">
        <f t="shared" si="0"/>
        <v>0</v>
      </c>
    </row>
    <row r="24" spans="1:6" ht="131.25" customHeight="1">
      <c r="A24" s="17">
        <v>16</v>
      </c>
      <c r="B24" s="55" t="s">
        <v>98</v>
      </c>
      <c r="C24" s="17" t="s">
        <v>12</v>
      </c>
      <c r="D24" s="64">
        <v>100</v>
      </c>
      <c r="E24" s="36">
        <v>0</v>
      </c>
      <c r="F24" s="39">
        <f t="shared" si="0"/>
        <v>0</v>
      </c>
    </row>
    <row r="25" spans="1:6" ht="85.5" customHeight="1">
      <c r="A25" s="17">
        <v>17</v>
      </c>
      <c r="B25" s="55" t="s">
        <v>99</v>
      </c>
      <c r="C25" s="17" t="s">
        <v>12</v>
      </c>
      <c r="D25" s="64">
        <v>100</v>
      </c>
      <c r="E25" s="36">
        <v>0</v>
      </c>
      <c r="F25" s="39">
        <f t="shared" si="0"/>
        <v>0</v>
      </c>
    </row>
    <row r="26" spans="1:6" ht="42.75" customHeight="1">
      <c r="A26" s="17">
        <v>18</v>
      </c>
      <c r="B26" s="58" t="s">
        <v>100</v>
      </c>
      <c r="C26" s="59" t="s">
        <v>12</v>
      </c>
      <c r="D26" s="81">
        <v>100</v>
      </c>
      <c r="E26" s="61">
        <v>0</v>
      </c>
      <c r="F26" s="39">
        <f t="shared" si="0"/>
        <v>0</v>
      </c>
    </row>
    <row r="27" spans="1:7" ht="103.5" customHeight="1">
      <c r="A27" s="17">
        <v>19</v>
      </c>
      <c r="B27" s="56" t="s">
        <v>102</v>
      </c>
      <c r="C27" s="63" t="s">
        <v>12</v>
      </c>
      <c r="D27" s="64">
        <v>555.4</v>
      </c>
      <c r="E27" s="65">
        <v>0</v>
      </c>
      <c r="F27" s="66">
        <f t="shared" si="0"/>
        <v>0</v>
      </c>
      <c r="G27" s="71"/>
    </row>
    <row r="28" spans="1:7" s="32" customFormat="1" ht="39.75" customHeight="1">
      <c r="A28" s="17">
        <v>20</v>
      </c>
      <c r="B28" s="67" t="s">
        <v>18</v>
      </c>
      <c r="C28" s="63" t="s">
        <v>10</v>
      </c>
      <c r="D28" s="64">
        <v>42</v>
      </c>
      <c r="E28" s="65">
        <v>0</v>
      </c>
      <c r="F28" s="66">
        <f t="shared" si="0"/>
        <v>0</v>
      </c>
      <c r="G28" s="72"/>
    </row>
    <row r="29" spans="1:7" s="32" customFormat="1" ht="39.75" customHeight="1">
      <c r="A29" s="17">
        <v>21</v>
      </c>
      <c r="B29" s="68" t="s">
        <v>19</v>
      </c>
      <c r="C29" s="63" t="s">
        <v>10</v>
      </c>
      <c r="D29" s="64">
        <v>180</v>
      </c>
      <c r="E29" s="65">
        <v>0</v>
      </c>
      <c r="F29" s="66">
        <f t="shared" si="0"/>
        <v>0</v>
      </c>
      <c r="G29" s="72"/>
    </row>
    <row r="30" spans="1:7" s="32" customFormat="1" ht="39.75" customHeight="1">
      <c r="A30" s="17">
        <v>22</v>
      </c>
      <c r="B30" s="69" t="s">
        <v>37</v>
      </c>
      <c r="C30" s="63" t="s">
        <v>12</v>
      </c>
      <c r="D30" s="64">
        <v>435.4</v>
      </c>
      <c r="E30" s="65">
        <v>0</v>
      </c>
      <c r="F30" s="66">
        <f>E30*D30</f>
        <v>0</v>
      </c>
      <c r="G30" s="72"/>
    </row>
    <row r="31" spans="1:7" s="32" customFormat="1" ht="39.75" customHeight="1">
      <c r="A31" s="17">
        <v>23</v>
      </c>
      <c r="B31" s="69" t="s">
        <v>20</v>
      </c>
      <c r="C31" s="63" t="s">
        <v>12</v>
      </c>
      <c r="D31" s="64">
        <v>629.63</v>
      </c>
      <c r="E31" s="65">
        <v>0</v>
      </c>
      <c r="F31" s="66">
        <f>E31*D31</f>
        <v>0</v>
      </c>
      <c r="G31" s="72"/>
    </row>
    <row r="32" spans="1:7" s="32" customFormat="1" ht="39.75" customHeight="1">
      <c r="A32" s="17">
        <v>24</v>
      </c>
      <c r="B32" s="69" t="s">
        <v>17</v>
      </c>
      <c r="C32" s="63" t="s">
        <v>12</v>
      </c>
      <c r="D32" s="64">
        <v>900</v>
      </c>
      <c r="E32" s="65">
        <v>0</v>
      </c>
      <c r="F32" s="66">
        <f>E32*D32</f>
        <v>0</v>
      </c>
      <c r="G32" s="72"/>
    </row>
    <row r="33" spans="1:7" ht="12.75">
      <c r="A33" s="115" t="s">
        <v>56</v>
      </c>
      <c r="B33" s="116"/>
      <c r="C33" s="116"/>
      <c r="D33" s="116"/>
      <c r="E33" s="117"/>
      <c r="F33" s="73">
        <f>SUM(F6:F21)</f>
        <v>0</v>
      </c>
      <c r="G33" s="71"/>
    </row>
    <row r="34" spans="1:7" ht="13.5">
      <c r="A34" s="118"/>
      <c r="B34" s="119"/>
      <c r="C34" s="119"/>
      <c r="D34" s="119"/>
      <c r="E34" s="120"/>
      <c r="F34" s="74"/>
      <c r="G34" s="71"/>
    </row>
    <row r="35" spans="1:7" ht="12.75">
      <c r="A35" s="71"/>
      <c r="B35" s="71"/>
      <c r="C35" s="71"/>
      <c r="D35" s="75"/>
      <c r="E35" s="76"/>
      <c r="F35" s="76"/>
      <c r="G35" s="71"/>
    </row>
    <row r="36" spans="1:7" ht="12.75">
      <c r="A36" s="71"/>
      <c r="B36" s="71"/>
      <c r="C36" s="71"/>
      <c r="D36" s="75"/>
      <c r="E36" s="76"/>
      <c r="F36" s="76"/>
      <c r="G36" s="71"/>
    </row>
    <row r="37" spans="1:7" ht="12.75">
      <c r="A37" s="71"/>
      <c r="B37" s="71"/>
      <c r="C37" s="71"/>
      <c r="D37" s="75"/>
      <c r="E37" s="76"/>
      <c r="F37" s="76"/>
      <c r="G37" s="71"/>
    </row>
    <row r="38" spans="1:7" ht="12.75">
      <c r="A38" s="71"/>
      <c r="B38" s="71"/>
      <c r="C38" s="71"/>
      <c r="D38" s="75"/>
      <c r="E38" s="76"/>
      <c r="F38" s="76"/>
      <c r="G38" s="71"/>
    </row>
  </sheetData>
  <sheetProtection/>
  <mergeCells count="13">
    <mergeCell ref="C6:C9"/>
    <mergeCell ref="D6:D9"/>
    <mergeCell ref="E6:E9"/>
    <mergeCell ref="A33:E33"/>
    <mergeCell ref="A34:E34"/>
    <mergeCell ref="F6:F9"/>
    <mergeCell ref="A6:A9"/>
    <mergeCell ref="A1:A2"/>
    <mergeCell ref="B1:B2"/>
    <mergeCell ref="C1:D1"/>
    <mergeCell ref="F1:F2"/>
    <mergeCell ref="A5:F5"/>
    <mergeCell ref="B4:E4"/>
  </mergeCells>
  <printOptions/>
  <pageMargins left="0.25" right="0.25" top="0.75" bottom="0.75" header="0.3" footer="0.3"/>
  <pageSetup fitToHeight="0" fitToWidth="1" horizontalDpi="600" verticalDpi="600" orientation="portrait" paperSize="9" scale="77" r:id="rId1"/>
</worksheet>
</file>

<file path=xl/worksheets/sheet5.xml><?xml version="1.0" encoding="utf-8"?>
<worksheet xmlns="http://schemas.openxmlformats.org/spreadsheetml/2006/main" xmlns:r="http://schemas.openxmlformats.org/officeDocument/2006/relationships">
  <sheetPr>
    <pageSetUpPr fitToPage="1"/>
  </sheetPr>
  <dimension ref="A1:I43"/>
  <sheetViews>
    <sheetView zoomScalePageLayoutView="0" workbookViewId="0" topLeftCell="A7">
      <selection activeCell="A43" sqref="A43:E43"/>
    </sheetView>
  </sheetViews>
  <sheetFormatPr defaultColWidth="9.140625" defaultRowHeight="12.75"/>
  <cols>
    <col min="2" max="2" width="77.28125" style="0" customWidth="1"/>
    <col min="4" max="4" width="9.140625" style="42" customWidth="1"/>
    <col min="5" max="5" width="14.8515625" style="37" customWidth="1"/>
    <col min="6" max="6" width="11.00390625" style="37" customWidth="1"/>
    <col min="9" max="9" width="7.421875" style="0" customWidth="1"/>
  </cols>
  <sheetData>
    <row r="1" spans="1:6" ht="13.5" thickTop="1">
      <c r="A1" s="89" t="s">
        <v>0</v>
      </c>
      <c r="B1" s="91" t="s">
        <v>1</v>
      </c>
      <c r="C1" s="91" t="s">
        <v>2</v>
      </c>
      <c r="D1" s="91"/>
      <c r="E1" s="43" t="s">
        <v>3</v>
      </c>
      <c r="F1" s="93" t="s">
        <v>21</v>
      </c>
    </row>
    <row r="2" spans="1:6" ht="26.25">
      <c r="A2" s="90"/>
      <c r="B2" s="92"/>
      <c r="C2" s="4" t="s">
        <v>4</v>
      </c>
      <c r="D2" s="4" t="s">
        <v>5</v>
      </c>
      <c r="E2" s="50" t="s">
        <v>22</v>
      </c>
      <c r="F2" s="94"/>
    </row>
    <row r="3" spans="1:6" ht="13.5" thickBot="1">
      <c r="A3" s="5">
        <v>1</v>
      </c>
      <c r="B3" s="6">
        <v>3</v>
      </c>
      <c r="C3" s="6">
        <v>4</v>
      </c>
      <c r="D3" s="6">
        <v>5</v>
      </c>
      <c r="E3" s="6" t="s">
        <v>6</v>
      </c>
      <c r="F3" s="7" t="s">
        <v>7</v>
      </c>
    </row>
    <row r="4" spans="1:6" ht="25.5" customHeight="1">
      <c r="A4" s="14"/>
      <c r="B4" s="99" t="s">
        <v>124</v>
      </c>
      <c r="C4" s="100"/>
      <c r="D4" s="100"/>
      <c r="E4" s="100"/>
      <c r="F4" s="38"/>
    </row>
    <row r="5" spans="1:6" ht="18" customHeight="1">
      <c r="A5" s="112" t="s">
        <v>87</v>
      </c>
      <c r="B5" s="113"/>
      <c r="C5" s="113"/>
      <c r="D5" s="113"/>
      <c r="E5" s="113"/>
      <c r="F5" s="114"/>
    </row>
    <row r="6" spans="1:6" ht="12.75">
      <c r="A6" s="101">
        <v>1</v>
      </c>
      <c r="B6" s="9" t="s">
        <v>14</v>
      </c>
      <c r="C6" s="102" t="s">
        <v>13</v>
      </c>
      <c r="D6" s="103">
        <v>1</v>
      </c>
      <c r="E6" s="104">
        <v>0</v>
      </c>
      <c r="F6" s="105">
        <f>E6*D6</f>
        <v>0</v>
      </c>
    </row>
    <row r="7" spans="1:9" ht="26.25">
      <c r="A7" s="101"/>
      <c r="B7" s="10" t="s">
        <v>125</v>
      </c>
      <c r="C7" s="102"/>
      <c r="D7" s="103"/>
      <c r="E7" s="104"/>
      <c r="F7" s="105"/>
      <c r="I7" s="20"/>
    </row>
    <row r="8" spans="1:9" ht="26.25">
      <c r="A8" s="101"/>
      <c r="B8" s="10" t="s">
        <v>15</v>
      </c>
      <c r="C8" s="102"/>
      <c r="D8" s="103"/>
      <c r="E8" s="104"/>
      <c r="F8" s="105"/>
      <c r="I8" s="20"/>
    </row>
    <row r="9" spans="1:9" ht="45.75" customHeight="1">
      <c r="A9" s="101"/>
      <c r="B9" s="11" t="s">
        <v>126</v>
      </c>
      <c r="C9" s="102"/>
      <c r="D9" s="103"/>
      <c r="E9" s="104"/>
      <c r="F9" s="105"/>
      <c r="I9" s="20"/>
    </row>
    <row r="10" spans="1:6" ht="40.5" customHeight="1">
      <c r="A10" s="17">
        <v>2</v>
      </c>
      <c r="B10" s="11" t="s">
        <v>16</v>
      </c>
      <c r="C10" s="18" t="s">
        <v>8</v>
      </c>
      <c r="D10" s="22">
        <v>1</v>
      </c>
      <c r="E10" s="36">
        <v>0</v>
      </c>
      <c r="F10" s="39">
        <f>E10*D10</f>
        <v>0</v>
      </c>
    </row>
    <row r="11" spans="1:6" ht="40.5" customHeight="1">
      <c r="A11" s="17">
        <v>3</v>
      </c>
      <c r="B11" s="16" t="s">
        <v>31</v>
      </c>
      <c r="C11" s="18" t="s">
        <v>8</v>
      </c>
      <c r="D11" s="22">
        <v>1</v>
      </c>
      <c r="E11" s="36">
        <v>0</v>
      </c>
      <c r="F11" s="39">
        <f>E11*D11</f>
        <v>0</v>
      </c>
    </row>
    <row r="12" spans="1:6" ht="40.5" customHeight="1">
      <c r="A12" s="17">
        <v>4</v>
      </c>
      <c r="B12" s="16" t="s">
        <v>32</v>
      </c>
      <c r="C12" s="18" t="s">
        <v>8</v>
      </c>
      <c r="D12" s="22">
        <v>1</v>
      </c>
      <c r="E12" s="36">
        <v>0</v>
      </c>
      <c r="F12" s="39">
        <f>E12*D12</f>
        <v>0</v>
      </c>
    </row>
    <row r="13" spans="1:6" ht="120.75" customHeight="1">
      <c r="A13" s="17">
        <v>5</v>
      </c>
      <c r="B13" s="19" t="s">
        <v>44</v>
      </c>
      <c r="C13" s="18" t="s">
        <v>10</v>
      </c>
      <c r="D13" s="25">
        <v>184</v>
      </c>
      <c r="E13" s="25">
        <v>0</v>
      </c>
      <c r="F13" s="28">
        <f>E13*D13</f>
        <v>0</v>
      </c>
    </row>
    <row r="14" spans="1:9" ht="232.5" customHeight="1">
      <c r="A14" s="17">
        <v>6</v>
      </c>
      <c r="B14" s="19" t="s">
        <v>63</v>
      </c>
      <c r="C14" s="18" t="s">
        <v>64</v>
      </c>
      <c r="D14" s="22">
        <v>965</v>
      </c>
      <c r="E14" s="36">
        <v>0</v>
      </c>
      <c r="F14" s="39">
        <f>D14*E14</f>
        <v>0</v>
      </c>
      <c r="I14" s="20"/>
    </row>
    <row r="15" spans="1:6" s="32" customFormat="1" ht="32.25" customHeight="1">
      <c r="A15" s="17">
        <v>7</v>
      </c>
      <c r="B15" s="33" t="s">
        <v>36</v>
      </c>
      <c r="C15" s="18" t="s">
        <v>10</v>
      </c>
      <c r="D15" s="22">
        <v>1000</v>
      </c>
      <c r="E15" s="36">
        <v>0</v>
      </c>
      <c r="F15" s="39">
        <f aca="true" t="shared" si="0" ref="F15:F34">E15*D15</f>
        <v>0</v>
      </c>
    </row>
    <row r="16" spans="1:6" s="32" customFormat="1" ht="71.25" customHeight="1">
      <c r="A16" s="17"/>
      <c r="B16" s="70" t="s">
        <v>122</v>
      </c>
      <c r="C16" s="18" t="s">
        <v>11</v>
      </c>
      <c r="D16" s="22">
        <v>4</v>
      </c>
      <c r="E16" s="36">
        <v>0</v>
      </c>
      <c r="F16" s="39">
        <f t="shared" si="0"/>
        <v>0</v>
      </c>
    </row>
    <row r="17" spans="1:6" s="32" customFormat="1" ht="32.25" customHeight="1">
      <c r="A17" s="17"/>
      <c r="B17" s="70" t="s">
        <v>121</v>
      </c>
      <c r="C17" s="18" t="s">
        <v>93</v>
      </c>
      <c r="D17" s="22">
        <v>1</v>
      </c>
      <c r="E17" s="36">
        <v>0</v>
      </c>
      <c r="F17" s="39">
        <f t="shared" si="0"/>
        <v>0</v>
      </c>
    </row>
    <row r="18" spans="1:6" s="32" customFormat="1" ht="69" customHeight="1">
      <c r="A18" s="17"/>
      <c r="B18" s="70" t="s">
        <v>127</v>
      </c>
      <c r="C18" s="18" t="s">
        <v>11</v>
      </c>
      <c r="D18" s="22">
        <v>2</v>
      </c>
      <c r="E18" s="36">
        <v>0</v>
      </c>
      <c r="F18" s="39">
        <f t="shared" si="0"/>
        <v>0</v>
      </c>
    </row>
    <row r="19" spans="1:6" s="32" customFormat="1" ht="32.25" customHeight="1">
      <c r="A19" s="17"/>
      <c r="B19" s="70" t="s">
        <v>129</v>
      </c>
      <c r="C19" s="18" t="s">
        <v>94</v>
      </c>
      <c r="D19" s="22">
        <v>1</v>
      </c>
      <c r="E19" s="36">
        <v>0</v>
      </c>
      <c r="F19" s="39">
        <f t="shared" si="0"/>
        <v>0</v>
      </c>
    </row>
    <row r="20" spans="1:6" s="32" customFormat="1" ht="66" customHeight="1">
      <c r="A20" s="17"/>
      <c r="B20" s="70" t="s">
        <v>133</v>
      </c>
      <c r="C20" s="18" t="s">
        <v>11</v>
      </c>
      <c r="D20" s="22">
        <v>2</v>
      </c>
      <c r="E20" s="36">
        <v>0</v>
      </c>
      <c r="F20" s="39">
        <f>E20*D20</f>
        <v>0</v>
      </c>
    </row>
    <row r="21" spans="1:6" s="32" customFormat="1" ht="32.25" customHeight="1">
      <c r="A21" s="17"/>
      <c r="B21" s="70" t="s">
        <v>134</v>
      </c>
      <c r="C21" s="18" t="s">
        <v>94</v>
      </c>
      <c r="D21" s="22">
        <v>1</v>
      </c>
      <c r="E21" s="36">
        <v>0</v>
      </c>
      <c r="F21" s="39">
        <f>E21*D21</f>
        <v>0</v>
      </c>
    </row>
    <row r="22" spans="1:6" s="32" customFormat="1" ht="69" customHeight="1">
      <c r="A22" s="17"/>
      <c r="B22" s="70" t="s">
        <v>131</v>
      </c>
      <c r="C22" s="18" t="s">
        <v>11</v>
      </c>
      <c r="D22" s="22">
        <v>4</v>
      </c>
      <c r="E22" s="36">
        <v>0</v>
      </c>
      <c r="F22" s="39">
        <f>E22*D22</f>
        <v>0</v>
      </c>
    </row>
    <row r="23" spans="1:6" s="32" customFormat="1" ht="32.25" customHeight="1">
      <c r="A23" s="17"/>
      <c r="B23" s="70" t="s">
        <v>132</v>
      </c>
      <c r="C23" s="18" t="s">
        <v>93</v>
      </c>
      <c r="D23" s="22">
        <v>1</v>
      </c>
      <c r="E23" s="36">
        <v>0</v>
      </c>
      <c r="F23" s="39">
        <f>E23*D23</f>
        <v>0</v>
      </c>
    </row>
    <row r="24" spans="1:6" s="32" customFormat="1" ht="51" customHeight="1">
      <c r="A24" s="17">
        <v>8</v>
      </c>
      <c r="B24" s="56" t="s">
        <v>117</v>
      </c>
      <c r="C24" s="17" t="s">
        <v>12</v>
      </c>
      <c r="D24" s="22">
        <v>4146.6</v>
      </c>
      <c r="E24" s="36">
        <v>0</v>
      </c>
      <c r="F24" s="39">
        <f>E24*D24</f>
        <v>0</v>
      </c>
    </row>
    <row r="25" spans="1:6" ht="194.25" customHeight="1">
      <c r="A25" s="17">
        <v>9</v>
      </c>
      <c r="B25" s="55" t="s">
        <v>95</v>
      </c>
      <c r="C25" s="17" t="s">
        <v>12</v>
      </c>
      <c r="D25" s="64">
        <v>1275.4</v>
      </c>
      <c r="E25" s="36">
        <v>0</v>
      </c>
      <c r="F25" s="39">
        <f t="shared" si="0"/>
        <v>0</v>
      </c>
    </row>
    <row r="26" spans="1:6" ht="187.5" customHeight="1">
      <c r="A26" s="17">
        <v>10</v>
      </c>
      <c r="B26" s="55" t="s">
        <v>96</v>
      </c>
      <c r="C26" s="17" t="s">
        <v>12</v>
      </c>
      <c r="D26" s="64">
        <f>4146.6-1275.4</f>
        <v>2871.2000000000003</v>
      </c>
      <c r="E26" s="36">
        <v>0</v>
      </c>
      <c r="F26" s="39">
        <f t="shared" si="0"/>
        <v>0</v>
      </c>
    </row>
    <row r="27" spans="1:6" ht="187.5" customHeight="1">
      <c r="A27" s="17"/>
      <c r="B27" s="55" t="s">
        <v>97</v>
      </c>
      <c r="C27" s="17" t="s">
        <v>12</v>
      </c>
      <c r="D27" s="64">
        <v>100</v>
      </c>
      <c r="E27" s="36">
        <v>0</v>
      </c>
      <c r="F27" s="39">
        <f t="shared" si="0"/>
        <v>0</v>
      </c>
    </row>
    <row r="28" spans="1:6" ht="187.5" customHeight="1">
      <c r="A28" s="17"/>
      <c r="B28" s="55" t="s">
        <v>98</v>
      </c>
      <c r="C28" s="17" t="s">
        <v>12</v>
      </c>
      <c r="D28" s="64">
        <v>100</v>
      </c>
      <c r="E28" s="36">
        <v>0</v>
      </c>
      <c r="F28" s="39">
        <f t="shared" si="0"/>
        <v>0</v>
      </c>
    </row>
    <row r="29" spans="1:6" ht="187.5" customHeight="1">
      <c r="A29" s="17"/>
      <c r="B29" s="77" t="s">
        <v>99</v>
      </c>
      <c r="C29" s="17" t="s">
        <v>12</v>
      </c>
      <c r="D29" s="64">
        <v>100</v>
      </c>
      <c r="E29" s="36">
        <v>0</v>
      </c>
      <c r="F29" s="39">
        <f t="shared" si="0"/>
        <v>0</v>
      </c>
    </row>
    <row r="30" spans="1:6" ht="42.75" customHeight="1">
      <c r="A30" s="17">
        <v>11</v>
      </c>
      <c r="B30" s="78" t="s">
        <v>100</v>
      </c>
      <c r="C30" s="59" t="s">
        <v>12</v>
      </c>
      <c r="D30" s="81">
        <v>100</v>
      </c>
      <c r="E30" s="61">
        <v>0</v>
      </c>
      <c r="F30" s="39">
        <f t="shared" si="0"/>
        <v>0</v>
      </c>
    </row>
    <row r="31" spans="1:6" ht="42.75" customHeight="1">
      <c r="A31" s="17"/>
      <c r="B31" s="79" t="s">
        <v>103</v>
      </c>
      <c r="C31" s="59" t="s">
        <v>12</v>
      </c>
      <c r="D31" s="81">
        <v>410</v>
      </c>
      <c r="E31" s="61">
        <v>0</v>
      </c>
      <c r="F31" s="39">
        <f>E31*D31</f>
        <v>0</v>
      </c>
    </row>
    <row r="32" spans="1:6" ht="96.75" customHeight="1">
      <c r="A32" s="17">
        <v>12</v>
      </c>
      <c r="B32" s="56" t="s">
        <v>105</v>
      </c>
      <c r="C32" s="17" t="s">
        <v>12</v>
      </c>
      <c r="D32" s="22">
        <v>1028</v>
      </c>
      <c r="E32" s="36">
        <v>0</v>
      </c>
      <c r="F32" s="39">
        <f t="shared" si="0"/>
        <v>0</v>
      </c>
    </row>
    <row r="33" spans="1:6" s="32" customFormat="1" ht="39.75" customHeight="1">
      <c r="A33" s="17">
        <v>13</v>
      </c>
      <c r="B33" s="67" t="s">
        <v>104</v>
      </c>
      <c r="C33" s="17" t="s">
        <v>10</v>
      </c>
      <c r="D33" s="22">
        <v>450</v>
      </c>
      <c r="E33" s="36">
        <v>0</v>
      </c>
      <c r="F33" s="39">
        <f t="shared" si="0"/>
        <v>0</v>
      </c>
    </row>
    <row r="34" spans="1:6" s="32" customFormat="1" ht="39.75" customHeight="1">
      <c r="A34" s="17">
        <v>14</v>
      </c>
      <c r="B34" s="68" t="s">
        <v>106</v>
      </c>
      <c r="C34" s="17" t="s">
        <v>10</v>
      </c>
      <c r="D34" s="22">
        <v>400</v>
      </c>
      <c r="E34" s="36">
        <v>0</v>
      </c>
      <c r="F34" s="39">
        <f t="shared" si="0"/>
        <v>0</v>
      </c>
    </row>
    <row r="35" spans="1:6" s="32" customFormat="1" ht="39.75" customHeight="1">
      <c r="A35" s="17">
        <v>15</v>
      </c>
      <c r="B35" s="69" t="s">
        <v>37</v>
      </c>
      <c r="C35" s="17" t="s">
        <v>12</v>
      </c>
      <c r="D35" s="22">
        <v>514.8</v>
      </c>
      <c r="E35" s="36">
        <v>0</v>
      </c>
      <c r="F35" s="39">
        <f>E35*D35</f>
        <v>0</v>
      </c>
    </row>
    <row r="36" spans="1:6" s="32" customFormat="1" ht="39.75" customHeight="1">
      <c r="A36" s="17">
        <v>16</v>
      </c>
      <c r="B36" s="69" t="s">
        <v>107</v>
      </c>
      <c r="C36" s="17" t="s">
        <v>12</v>
      </c>
      <c r="D36" s="22">
        <v>414.66</v>
      </c>
      <c r="E36" s="36">
        <v>0</v>
      </c>
      <c r="F36" s="39">
        <f>E36*D36</f>
        <v>0</v>
      </c>
    </row>
    <row r="37" spans="1:6" s="32" customFormat="1" ht="84" customHeight="1">
      <c r="A37" s="17"/>
      <c r="B37" s="56" t="s">
        <v>108</v>
      </c>
      <c r="C37" s="17" t="s">
        <v>12</v>
      </c>
      <c r="D37" s="22">
        <v>306.4</v>
      </c>
      <c r="E37" s="36"/>
      <c r="F37" s="39"/>
    </row>
    <row r="38" spans="1:6" s="32" customFormat="1" ht="39.75" customHeight="1">
      <c r="A38" s="17"/>
      <c r="B38" s="67" t="s">
        <v>110</v>
      </c>
      <c r="C38" s="17" t="s">
        <v>94</v>
      </c>
      <c r="D38" s="22">
        <v>60</v>
      </c>
      <c r="E38" s="36"/>
      <c r="F38" s="39"/>
    </row>
    <row r="39" spans="1:6" s="32" customFormat="1" ht="39.75" customHeight="1">
      <c r="A39" s="17"/>
      <c r="B39" s="68" t="s">
        <v>109</v>
      </c>
      <c r="C39" s="17" t="s">
        <v>94</v>
      </c>
      <c r="D39" s="22">
        <v>50</v>
      </c>
      <c r="E39" s="36"/>
      <c r="F39" s="39"/>
    </row>
    <row r="40" spans="1:6" s="32" customFormat="1" ht="39.75" customHeight="1">
      <c r="A40" s="17"/>
      <c r="B40" s="69" t="s">
        <v>111</v>
      </c>
      <c r="C40" s="17" t="s">
        <v>94</v>
      </c>
      <c r="D40" s="22">
        <v>100</v>
      </c>
      <c r="E40" s="36"/>
      <c r="F40" s="39"/>
    </row>
    <row r="41" spans="1:6" s="32" customFormat="1" ht="39.75" customHeight="1">
      <c r="A41" s="17">
        <v>17</v>
      </c>
      <c r="B41" s="69" t="s">
        <v>17</v>
      </c>
      <c r="C41" s="34" t="s">
        <v>12</v>
      </c>
      <c r="D41" s="22">
        <v>720</v>
      </c>
      <c r="E41" s="36">
        <v>0</v>
      </c>
      <c r="F41" s="39">
        <f>E41*D41</f>
        <v>0</v>
      </c>
    </row>
    <row r="42" spans="1:6" ht="12.75">
      <c r="A42" s="106" t="s">
        <v>57</v>
      </c>
      <c r="B42" s="107"/>
      <c r="C42" s="107"/>
      <c r="D42" s="107"/>
      <c r="E42" s="108"/>
      <c r="F42" s="40">
        <f>SUM(F6:F25)</f>
        <v>0</v>
      </c>
    </row>
    <row r="43" spans="1:6" ht="13.5">
      <c r="A43" s="109"/>
      <c r="B43" s="110"/>
      <c r="C43" s="110"/>
      <c r="D43" s="110"/>
      <c r="E43" s="111"/>
      <c r="F43" s="41"/>
    </row>
  </sheetData>
  <sheetProtection/>
  <mergeCells count="13">
    <mergeCell ref="C6:C9"/>
    <mergeCell ref="D6:D9"/>
    <mergeCell ref="E6:E9"/>
    <mergeCell ref="A42:E42"/>
    <mergeCell ref="A43:E43"/>
    <mergeCell ref="F6:F9"/>
    <mergeCell ref="A6:A9"/>
    <mergeCell ref="A1:A2"/>
    <mergeCell ref="B1:B2"/>
    <mergeCell ref="C1:D1"/>
    <mergeCell ref="F1:F2"/>
    <mergeCell ref="A5:F5"/>
    <mergeCell ref="B4:E4"/>
  </mergeCells>
  <printOptions/>
  <pageMargins left="0.25" right="0.25" top="0.75" bottom="0.75" header="0.3" footer="0.3"/>
  <pageSetup fitToHeight="0" fitToWidth="1" horizontalDpi="600" verticalDpi="600" orientation="portrait" paperSize="9" scale="77" r:id="rId1"/>
</worksheet>
</file>

<file path=xl/worksheets/sheet6.xml><?xml version="1.0" encoding="utf-8"?>
<worksheet xmlns="http://schemas.openxmlformats.org/spreadsheetml/2006/main" xmlns:r="http://schemas.openxmlformats.org/officeDocument/2006/relationships">
  <sheetPr>
    <pageSetUpPr fitToPage="1"/>
  </sheetPr>
  <dimension ref="A1:I31"/>
  <sheetViews>
    <sheetView zoomScalePageLayoutView="0" workbookViewId="0" topLeftCell="A7">
      <selection activeCell="A27" sqref="A27"/>
    </sheetView>
  </sheetViews>
  <sheetFormatPr defaultColWidth="9.140625" defaultRowHeight="12.75"/>
  <cols>
    <col min="2" max="2" width="77.28125" style="0" customWidth="1"/>
    <col min="4" max="4" width="9.140625" style="42" customWidth="1"/>
    <col min="5" max="5" width="14.8515625" style="37" customWidth="1"/>
    <col min="6" max="6" width="11.00390625" style="37" customWidth="1"/>
    <col min="9" max="9" width="7.421875" style="0" customWidth="1"/>
  </cols>
  <sheetData>
    <row r="1" spans="1:6" ht="13.5" thickTop="1">
      <c r="A1" s="89" t="s">
        <v>0</v>
      </c>
      <c r="B1" s="91" t="s">
        <v>1</v>
      </c>
      <c r="C1" s="91" t="s">
        <v>2</v>
      </c>
      <c r="D1" s="91"/>
      <c r="E1" s="43" t="s">
        <v>3</v>
      </c>
      <c r="F1" s="93" t="s">
        <v>21</v>
      </c>
    </row>
    <row r="2" spans="1:6" ht="26.25">
      <c r="A2" s="90"/>
      <c r="B2" s="92"/>
      <c r="C2" s="4" t="s">
        <v>4</v>
      </c>
      <c r="D2" s="4" t="s">
        <v>5</v>
      </c>
      <c r="E2" s="50" t="s">
        <v>22</v>
      </c>
      <c r="F2" s="94"/>
    </row>
    <row r="3" spans="1:6" ht="13.5" thickBot="1">
      <c r="A3" s="5">
        <v>1</v>
      </c>
      <c r="B3" s="6">
        <v>3</v>
      </c>
      <c r="C3" s="6">
        <v>4</v>
      </c>
      <c r="D3" s="6">
        <v>5</v>
      </c>
      <c r="E3" s="6" t="s">
        <v>6</v>
      </c>
      <c r="F3" s="7" t="s">
        <v>7</v>
      </c>
    </row>
    <row r="4" spans="1:6" ht="25.5" customHeight="1">
      <c r="A4" s="14"/>
      <c r="B4" s="99" t="s">
        <v>124</v>
      </c>
      <c r="C4" s="100"/>
      <c r="D4" s="100"/>
      <c r="E4" s="100"/>
      <c r="F4" s="38"/>
    </row>
    <row r="5" spans="1:6" ht="18" customHeight="1">
      <c r="A5" s="112" t="s">
        <v>88</v>
      </c>
      <c r="B5" s="113"/>
      <c r="C5" s="113"/>
      <c r="D5" s="113"/>
      <c r="E5" s="113"/>
      <c r="F5" s="114"/>
    </row>
    <row r="6" spans="1:6" ht="12.75">
      <c r="A6" s="101">
        <v>1</v>
      </c>
      <c r="B6" s="9" t="s">
        <v>14</v>
      </c>
      <c r="C6" s="102" t="s">
        <v>13</v>
      </c>
      <c r="D6" s="103">
        <v>1</v>
      </c>
      <c r="E6" s="104">
        <v>0</v>
      </c>
      <c r="F6" s="105">
        <f>E6*D6</f>
        <v>0</v>
      </c>
    </row>
    <row r="7" spans="1:9" ht="26.25">
      <c r="A7" s="101"/>
      <c r="B7" s="10" t="s">
        <v>125</v>
      </c>
      <c r="C7" s="102"/>
      <c r="D7" s="103"/>
      <c r="E7" s="104"/>
      <c r="F7" s="105"/>
      <c r="I7" s="20"/>
    </row>
    <row r="8" spans="1:9" ht="26.25">
      <c r="A8" s="101"/>
      <c r="B8" s="10" t="s">
        <v>15</v>
      </c>
      <c r="C8" s="102"/>
      <c r="D8" s="103"/>
      <c r="E8" s="104"/>
      <c r="F8" s="105"/>
      <c r="I8" s="20"/>
    </row>
    <row r="9" spans="1:9" ht="39">
      <c r="A9" s="101"/>
      <c r="B9" s="11" t="s">
        <v>126</v>
      </c>
      <c r="C9" s="102"/>
      <c r="D9" s="103"/>
      <c r="E9" s="104"/>
      <c r="F9" s="105"/>
      <c r="I9" s="20"/>
    </row>
    <row r="10" spans="1:6" ht="40.5" customHeight="1">
      <c r="A10" s="17">
        <v>2</v>
      </c>
      <c r="B10" s="11" t="s">
        <v>16</v>
      </c>
      <c r="C10" s="18" t="s">
        <v>8</v>
      </c>
      <c r="D10" s="22">
        <v>1</v>
      </c>
      <c r="E10" s="36">
        <v>0</v>
      </c>
      <c r="F10" s="39">
        <f>E10*D10</f>
        <v>0</v>
      </c>
    </row>
    <row r="11" spans="1:6" ht="40.5" customHeight="1">
      <c r="A11" s="17">
        <v>3</v>
      </c>
      <c r="B11" s="16" t="s">
        <v>31</v>
      </c>
      <c r="C11" s="18" t="s">
        <v>8</v>
      </c>
      <c r="D11" s="22">
        <v>1</v>
      </c>
      <c r="E11" s="36">
        <v>0</v>
      </c>
      <c r="F11" s="39">
        <f>E11*D11</f>
        <v>0</v>
      </c>
    </row>
    <row r="12" spans="1:6" ht="40.5" customHeight="1">
      <c r="A12" s="17">
        <v>4</v>
      </c>
      <c r="B12" s="16" t="s">
        <v>32</v>
      </c>
      <c r="C12" s="18" t="s">
        <v>8</v>
      </c>
      <c r="D12" s="22">
        <v>1</v>
      </c>
      <c r="E12" s="36">
        <v>0</v>
      </c>
      <c r="F12" s="39">
        <f>E12*D12</f>
        <v>0</v>
      </c>
    </row>
    <row r="13" spans="1:6" ht="40.5" customHeight="1">
      <c r="A13" s="17">
        <v>5</v>
      </c>
      <c r="B13" s="16" t="s">
        <v>41</v>
      </c>
      <c r="C13" s="18" t="s">
        <v>10</v>
      </c>
      <c r="D13" s="22">
        <v>16</v>
      </c>
      <c r="E13" s="36">
        <v>0</v>
      </c>
      <c r="F13" s="39">
        <f>E13*D13</f>
        <v>0</v>
      </c>
    </row>
    <row r="14" spans="1:9" ht="263.25" customHeight="1">
      <c r="A14" s="44">
        <v>6</v>
      </c>
      <c r="B14" s="19" t="s">
        <v>114</v>
      </c>
      <c r="C14" s="18" t="s">
        <v>64</v>
      </c>
      <c r="D14" s="22">
        <v>949.8</v>
      </c>
      <c r="E14" s="36">
        <v>0</v>
      </c>
      <c r="F14" s="39">
        <f>D14*E14</f>
        <v>0</v>
      </c>
      <c r="I14" s="20"/>
    </row>
    <row r="15" spans="1:6" s="32" customFormat="1" ht="32.25" customHeight="1">
      <c r="A15" s="17">
        <v>7</v>
      </c>
      <c r="B15" s="33" t="s">
        <v>36</v>
      </c>
      <c r="C15" s="18" t="s">
        <v>10</v>
      </c>
      <c r="D15" s="22">
        <v>1000</v>
      </c>
      <c r="E15" s="36">
        <v>0</v>
      </c>
      <c r="F15" s="39">
        <f aca="true" t="shared" si="0" ref="F15:F25">E15*D15</f>
        <v>0</v>
      </c>
    </row>
    <row r="16" spans="1:6" s="32" customFormat="1" ht="66" customHeight="1">
      <c r="A16" s="44">
        <v>8</v>
      </c>
      <c r="B16" s="70" t="s">
        <v>135</v>
      </c>
      <c r="C16" s="18" t="s">
        <v>11</v>
      </c>
      <c r="D16" s="22">
        <v>2</v>
      </c>
      <c r="E16" s="36">
        <v>0</v>
      </c>
      <c r="F16" s="39">
        <f t="shared" si="0"/>
        <v>0</v>
      </c>
    </row>
    <row r="17" spans="1:6" s="32" customFormat="1" ht="32.25" customHeight="1">
      <c r="A17" s="17">
        <v>9</v>
      </c>
      <c r="B17" s="70" t="s">
        <v>136</v>
      </c>
      <c r="C17" s="18" t="s">
        <v>94</v>
      </c>
      <c r="D17" s="22">
        <v>1</v>
      </c>
      <c r="E17" s="36">
        <v>0</v>
      </c>
      <c r="F17" s="39">
        <f t="shared" si="0"/>
        <v>0</v>
      </c>
    </row>
    <row r="18" spans="1:6" s="32" customFormat="1" ht="66.75" customHeight="1">
      <c r="A18" s="44">
        <v>10</v>
      </c>
      <c r="B18" s="70" t="s">
        <v>122</v>
      </c>
      <c r="C18" s="18" t="s">
        <v>11</v>
      </c>
      <c r="D18" s="22">
        <v>4</v>
      </c>
      <c r="E18" s="36">
        <v>0</v>
      </c>
      <c r="F18" s="39">
        <f>E18*D18</f>
        <v>0</v>
      </c>
    </row>
    <row r="19" spans="1:6" s="32" customFormat="1" ht="32.25" customHeight="1">
      <c r="A19" s="17">
        <v>11</v>
      </c>
      <c r="B19" s="70" t="s">
        <v>121</v>
      </c>
      <c r="C19" s="18" t="s">
        <v>93</v>
      </c>
      <c r="D19" s="22">
        <v>1</v>
      </c>
      <c r="E19" s="36">
        <v>0</v>
      </c>
      <c r="F19" s="39">
        <f>E19*D19</f>
        <v>0</v>
      </c>
    </row>
    <row r="20" spans="1:6" s="32" customFormat="1" ht="71.25" customHeight="1">
      <c r="A20" s="44">
        <v>12</v>
      </c>
      <c r="B20" s="70" t="s">
        <v>127</v>
      </c>
      <c r="C20" s="18" t="s">
        <v>11</v>
      </c>
      <c r="D20" s="22">
        <v>6</v>
      </c>
      <c r="E20" s="36">
        <v>0</v>
      </c>
      <c r="F20" s="39">
        <f>E20*D20</f>
        <v>0</v>
      </c>
    </row>
    <row r="21" spans="1:6" s="32" customFormat="1" ht="32.25" customHeight="1">
      <c r="A21" s="17">
        <v>13</v>
      </c>
      <c r="B21" s="70" t="s">
        <v>129</v>
      </c>
      <c r="C21" s="18" t="s">
        <v>94</v>
      </c>
      <c r="D21" s="22">
        <v>1</v>
      </c>
      <c r="E21" s="36">
        <v>0</v>
      </c>
      <c r="F21" s="39">
        <f>E21*D21</f>
        <v>0</v>
      </c>
    </row>
    <row r="22" spans="1:6" ht="42.75" customHeight="1">
      <c r="A22" s="44">
        <v>14</v>
      </c>
      <c r="B22" s="79" t="s">
        <v>103</v>
      </c>
      <c r="C22" s="17" t="s">
        <v>12</v>
      </c>
      <c r="D22" s="22">
        <v>5598.2</v>
      </c>
      <c r="E22" s="36">
        <v>0</v>
      </c>
      <c r="F22" s="39">
        <f t="shared" si="0"/>
        <v>0</v>
      </c>
    </row>
    <row r="23" spans="1:6" ht="67.5" customHeight="1">
      <c r="A23" s="17">
        <v>15</v>
      </c>
      <c r="B23" s="56" t="s">
        <v>108</v>
      </c>
      <c r="C23" s="17" t="s">
        <v>12</v>
      </c>
      <c r="D23" s="22">
        <v>364.1</v>
      </c>
      <c r="E23" s="36">
        <v>0</v>
      </c>
      <c r="F23" s="39">
        <f t="shared" si="0"/>
        <v>0</v>
      </c>
    </row>
    <row r="24" spans="1:6" s="32" customFormat="1" ht="39.75" customHeight="1">
      <c r="A24" s="44">
        <v>16</v>
      </c>
      <c r="B24" s="67" t="s">
        <v>110</v>
      </c>
      <c r="C24" s="17" t="s">
        <v>10</v>
      </c>
      <c r="D24" s="22">
        <v>330</v>
      </c>
      <c r="E24" s="36">
        <v>0</v>
      </c>
      <c r="F24" s="39">
        <f t="shared" si="0"/>
        <v>0</v>
      </c>
    </row>
    <row r="25" spans="1:6" s="32" customFormat="1" ht="39.75" customHeight="1">
      <c r="A25" s="17">
        <v>17</v>
      </c>
      <c r="B25" s="68" t="s">
        <v>109</v>
      </c>
      <c r="C25" s="17" t="s">
        <v>10</v>
      </c>
      <c r="D25" s="22">
        <v>126</v>
      </c>
      <c r="E25" s="36">
        <v>0</v>
      </c>
      <c r="F25" s="39">
        <f t="shared" si="0"/>
        <v>0</v>
      </c>
    </row>
    <row r="26" spans="1:6" s="32" customFormat="1" ht="39.75" customHeight="1">
      <c r="A26" s="44">
        <v>18</v>
      </c>
      <c r="B26" s="69" t="s">
        <v>111</v>
      </c>
      <c r="C26" s="17" t="s">
        <v>94</v>
      </c>
      <c r="D26" s="64">
        <v>800</v>
      </c>
      <c r="E26" s="36"/>
      <c r="F26" s="39"/>
    </row>
    <row r="27" spans="1:6" s="32" customFormat="1" ht="39.75" customHeight="1">
      <c r="A27" s="17">
        <v>19</v>
      </c>
      <c r="B27" s="69" t="s">
        <v>113</v>
      </c>
      <c r="C27" s="17" t="s">
        <v>12</v>
      </c>
      <c r="D27" s="22">
        <v>184.1</v>
      </c>
      <c r="E27" s="36">
        <v>0</v>
      </c>
      <c r="F27" s="39">
        <f>E27*D27</f>
        <v>0</v>
      </c>
    </row>
    <row r="28" spans="1:6" s="32" customFormat="1" ht="39.75" customHeight="1">
      <c r="A28" s="44">
        <v>20</v>
      </c>
      <c r="B28" s="69" t="s">
        <v>112</v>
      </c>
      <c r="C28" s="17" t="s">
        <v>12</v>
      </c>
      <c r="D28" s="22">
        <v>559.82</v>
      </c>
      <c r="E28" s="36">
        <v>0</v>
      </c>
      <c r="F28" s="39">
        <f>E28*D28</f>
        <v>0</v>
      </c>
    </row>
    <row r="29" spans="1:6" s="32" customFormat="1" ht="39.75" customHeight="1">
      <c r="A29" s="17">
        <v>21</v>
      </c>
      <c r="B29" s="69" t="s">
        <v>17</v>
      </c>
      <c r="C29" s="34" t="s">
        <v>12</v>
      </c>
      <c r="D29" s="22">
        <v>100</v>
      </c>
      <c r="E29" s="36">
        <v>0</v>
      </c>
      <c r="F29" s="39">
        <f>E29*D29</f>
        <v>0</v>
      </c>
    </row>
    <row r="30" spans="1:6" ht="12.75">
      <c r="A30" s="106" t="s">
        <v>58</v>
      </c>
      <c r="B30" s="107"/>
      <c r="C30" s="107"/>
      <c r="D30" s="107"/>
      <c r="E30" s="108"/>
      <c r="F30" s="40">
        <f>SUM(F6:F21)</f>
        <v>0</v>
      </c>
    </row>
    <row r="31" spans="1:6" ht="13.5">
      <c r="A31" s="109"/>
      <c r="B31" s="110"/>
      <c r="C31" s="110"/>
      <c r="D31" s="110"/>
      <c r="E31" s="111"/>
      <c r="F31" s="41"/>
    </row>
  </sheetData>
  <sheetProtection/>
  <mergeCells count="13">
    <mergeCell ref="A1:A2"/>
    <mergeCell ref="B1:B2"/>
    <mergeCell ref="C1:D1"/>
    <mergeCell ref="F1:F2"/>
    <mergeCell ref="B4:E4"/>
    <mergeCell ref="A5:F5"/>
    <mergeCell ref="F6:F9"/>
    <mergeCell ref="A6:A9"/>
    <mergeCell ref="C6:C9"/>
    <mergeCell ref="A30:E30"/>
    <mergeCell ref="A31:E31"/>
    <mergeCell ref="D6:D9"/>
    <mergeCell ref="E6:E9"/>
  </mergeCells>
  <printOptions/>
  <pageMargins left="0.25" right="0.25" top="0.75" bottom="0.75" header="0.3" footer="0.3"/>
  <pageSetup fitToHeight="0" fitToWidth="1" horizontalDpi="600" verticalDpi="600" orientation="portrait" paperSize="9" scale="77" r:id="rId1"/>
</worksheet>
</file>

<file path=xl/worksheets/sheet7.xml><?xml version="1.0" encoding="utf-8"?>
<worksheet xmlns="http://schemas.openxmlformats.org/spreadsheetml/2006/main" xmlns:r="http://schemas.openxmlformats.org/officeDocument/2006/relationships">
  <sheetPr>
    <pageSetUpPr fitToPage="1"/>
  </sheetPr>
  <dimension ref="A1:I36"/>
  <sheetViews>
    <sheetView zoomScalePageLayoutView="0" workbookViewId="0" topLeftCell="A7">
      <selection activeCell="B36" sqref="B36"/>
    </sheetView>
  </sheetViews>
  <sheetFormatPr defaultColWidth="9.140625" defaultRowHeight="12.75"/>
  <cols>
    <col min="2" max="2" width="77.28125" style="0" customWidth="1"/>
    <col min="4" max="4" width="9.140625" style="42" customWidth="1"/>
    <col min="5" max="5" width="14.8515625" style="37" customWidth="1"/>
    <col min="6" max="6" width="11.00390625" style="37" customWidth="1"/>
    <col min="9" max="9" width="7.421875" style="0" customWidth="1"/>
  </cols>
  <sheetData>
    <row r="1" spans="1:6" ht="13.5" thickTop="1">
      <c r="A1" s="89" t="s">
        <v>0</v>
      </c>
      <c r="B1" s="91" t="s">
        <v>1</v>
      </c>
      <c r="C1" s="91" t="s">
        <v>2</v>
      </c>
      <c r="D1" s="91"/>
      <c r="E1" s="1" t="s">
        <v>3</v>
      </c>
      <c r="F1" s="93" t="s">
        <v>21</v>
      </c>
    </row>
    <row r="2" spans="1:6" ht="26.25">
      <c r="A2" s="90"/>
      <c r="B2" s="92"/>
      <c r="C2" s="4" t="s">
        <v>4</v>
      </c>
      <c r="D2" s="4" t="s">
        <v>5</v>
      </c>
      <c r="E2" s="2" t="s">
        <v>22</v>
      </c>
      <c r="F2" s="94"/>
    </row>
    <row r="3" spans="1:6" ht="13.5" thickBot="1">
      <c r="A3" s="5">
        <v>1</v>
      </c>
      <c r="B3" s="6">
        <v>3</v>
      </c>
      <c r="C3" s="6">
        <v>4</v>
      </c>
      <c r="D3" s="6">
        <v>5</v>
      </c>
      <c r="E3" s="6" t="s">
        <v>6</v>
      </c>
      <c r="F3" s="7" t="s">
        <v>7</v>
      </c>
    </row>
    <row r="4" spans="1:6" ht="25.5" customHeight="1">
      <c r="A4" s="14"/>
      <c r="B4" s="99" t="s">
        <v>124</v>
      </c>
      <c r="C4" s="100"/>
      <c r="D4" s="100"/>
      <c r="E4" s="100"/>
      <c r="F4" s="38"/>
    </row>
    <row r="5" spans="1:6" ht="18" customHeight="1">
      <c r="A5" s="112" t="s">
        <v>89</v>
      </c>
      <c r="B5" s="113"/>
      <c r="C5" s="113"/>
      <c r="D5" s="113"/>
      <c r="E5" s="113"/>
      <c r="F5" s="114"/>
    </row>
    <row r="6" spans="1:6" ht="12.75">
      <c r="A6" s="101">
        <v>1</v>
      </c>
      <c r="B6" s="9" t="s">
        <v>14</v>
      </c>
      <c r="C6" s="102" t="s">
        <v>13</v>
      </c>
      <c r="D6" s="103">
        <v>1</v>
      </c>
      <c r="E6" s="104">
        <v>0</v>
      </c>
      <c r="F6" s="105">
        <f>E6*D6</f>
        <v>0</v>
      </c>
    </row>
    <row r="7" spans="1:9" ht="26.25">
      <c r="A7" s="101"/>
      <c r="B7" s="10" t="s">
        <v>125</v>
      </c>
      <c r="C7" s="102"/>
      <c r="D7" s="103"/>
      <c r="E7" s="104"/>
      <c r="F7" s="105"/>
      <c r="I7" s="20"/>
    </row>
    <row r="8" spans="1:9" ht="26.25">
      <c r="A8" s="101"/>
      <c r="B8" s="10" t="s">
        <v>15</v>
      </c>
      <c r="C8" s="102"/>
      <c r="D8" s="103"/>
      <c r="E8" s="104"/>
      <c r="F8" s="105"/>
      <c r="I8" s="20"/>
    </row>
    <row r="9" spans="1:9" ht="39">
      <c r="A9" s="101"/>
      <c r="B9" s="11" t="s">
        <v>126</v>
      </c>
      <c r="C9" s="102"/>
      <c r="D9" s="103"/>
      <c r="E9" s="104"/>
      <c r="F9" s="105"/>
      <c r="I9" s="20"/>
    </row>
    <row r="10" spans="1:6" ht="40.5" customHeight="1">
      <c r="A10" s="17">
        <v>2</v>
      </c>
      <c r="B10" s="11" t="s">
        <v>16</v>
      </c>
      <c r="C10" s="18" t="s">
        <v>8</v>
      </c>
      <c r="D10" s="22">
        <v>1</v>
      </c>
      <c r="E10" s="36">
        <v>0</v>
      </c>
      <c r="F10" s="39">
        <f>E10*D10</f>
        <v>0</v>
      </c>
    </row>
    <row r="11" spans="1:6" ht="40.5" customHeight="1">
      <c r="A11" s="85">
        <v>3</v>
      </c>
      <c r="B11" s="16" t="s">
        <v>31</v>
      </c>
      <c r="C11" s="18" t="s">
        <v>8</v>
      </c>
      <c r="D11" s="22">
        <v>1</v>
      </c>
      <c r="E11" s="36">
        <v>0</v>
      </c>
      <c r="F11" s="39">
        <f>E11*D11</f>
        <v>0</v>
      </c>
    </row>
    <row r="12" spans="1:6" ht="40.5" customHeight="1">
      <c r="A12" s="17">
        <v>4</v>
      </c>
      <c r="B12" s="16" t="s">
        <v>32</v>
      </c>
      <c r="C12" s="18" t="s">
        <v>8</v>
      </c>
      <c r="D12" s="22">
        <v>1</v>
      </c>
      <c r="E12" s="36">
        <v>0</v>
      </c>
      <c r="F12" s="39">
        <f>E12*D12</f>
        <v>0</v>
      </c>
    </row>
    <row r="13" spans="1:6" ht="63.75" customHeight="1">
      <c r="A13" s="85">
        <v>5</v>
      </c>
      <c r="B13" s="19" t="s">
        <v>42</v>
      </c>
      <c r="C13" s="18" t="s">
        <v>10</v>
      </c>
      <c r="D13" s="22">
        <v>16</v>
      </c>
      <c r="E13" s="25">
        <v>0</v>
      </c>
      <c r="F13" s="28">
        <f>E13*D13</f>
        <v>0</v>
      </c>
    </row>
    <row r="14" spans="1:9" ht="243" customHeight="1">
      <c r="A14" s="17">
        <v>6</v>
      </c>
      <c r="B14" s="19" t="s">
        <v>63</v>
      </c>
      <c r="C14" s="18" t="s">
        <v>64</v>
      </c>
      <c r="D14" s="22">
        <v>490.8</v>
      </c>
      <c r="E14" s="36">
        <v>0</v>
      </c>
      <c r="F14" s="39">
        <f>D14*E14</f>
        <v>0</v>
      </c>
      <c r="I14" s="20"/>
    </row>
    <row r="15" spans="1:6" s="32" customFormat="1" ht="32.25" customHeight="1">
      <c r="A15" s="17">
        <v>4</v>
      </c>
      <c r="B15" s="70" t="s">
        <v>34</v>
      </c>
      <c r="C15" s="83" t="s">
        <v>11</v>
      </c>
      <c r="D15" s="64">
        <v>4</v>
      </c>
      <c r="E15" s="65">
        <v>0</v>
      </c>
      <c r="F15" s="80">
        <f aca="true" t="shared" si="0" ref="F15:F25">E15*D15</f>
        <v>0</v>
      </c>
    </row>
    <row r="16" spans="1:6" s="32" customFormat="1" ht="32.25" customHeight="1">
      <c r="A16" s="101">
        <v>5</v>
      </c>
      <c r="B16" s="70" t="s">
        <v>35</v>
      </c>
      <c r="C16" s="83" t="s">
        <v>11</v>
      </c>
      <c r="D16" s="64">
        <v>2</v>
      </c>
      <c r="E16" s="65">
        <v>0</v>
      </c>
      <c r="F16" s="80">
        <f t="shared" si="0"/>
        <v>0</v>
      </c>
    </row>
    <row r="17" spans="1:6" s="32" customFormat="1" ht="32.25" customHeight="1">
      <c r="A17" s="101"/>
      <c r="B17" s="70" t="s">
        <v>45</v>
      </c>
      <c r="C17" s="83" t="s">
        <v>11</v>
      </c>
      <c r="D17" s="64">
        <v>2</v>
      </c>
      <c r="E17" s="65">
        <v>0</v>
      </c>
      <c r="F17" s="80">
        <f t="shared" si="0"/>
        <v>0</v>
      </c>
    </row>
    <row r="18" spans="1:6" s="32" customFormat="1" ht="32.25" customHeight="1">
      <c r="A18" s="101"/>
      <c r="B18" s="70" t="s">
        <v>36</v>
      </c>
      <c r="C18" s="83" t="s">
        <v>10</v>
      </c>
      <c r="D18" s="64">
        <v>500</v>
      </c>
      <c r="E18" s="65">
        <v>0</v>
      </c>
      <c r="F18" s="66">
        <f t="shared" si="0"/>
        <v>0</v>
      </c>
    </row>
    <row r="19" spans="1:6" s="32" customFormat="1" ht="54" customHeight="1">
      <c r="A19" s="101"/>
      <c r="B19" s="70" t="s">
        <v>120</v>
      </c>
      <c r="C19" s="18" t="s">
        <v>13</v>
      </c>
      <c r="D19" s="22">
        <v>1</v>
      </c>
      <c r="E19" s="36">
        <v>0</v>
      </c>
      <c r="F19" s="39">
        <f t="shared" si="0"/>
        <v>0</v>
      </c>
    </row>
    <row r="20" spans="1:6" s="32" customFormat="1" ht="71.25" customHeight="1">
      <c r="A20" s="17">
        <v>6</v>
      </c>
      <c r="B20" s="70" t="s">
        <v>133</v>
      </c>
      <c r="C20" s="18" t="s">
        <v>11</v>
      </c>
      <c r="D20" s="22">
        <v>2</v>
      </c>
      <c r="E20" s="36">
        <v>0</v>
      </c>
      <c r="F20" s="39">
        <f t="shared" si="0"/>
        <v>0</v>
      </c>
    </row>
    <row r="21" spans="1:6" s="32" customFormat="1" ht="32.25" customHeight="1">
      <c r="A21" s="85">
        <v>7</v>
      </c>
      <c r="B21" s="70" t="s">
        <v>134</v>
      </c>
      <c r="C21" s="18" t="s">
        <v>94</v>
      </c>
      <c r="D21" s="22">
        <v>1</v>
      </c>
      <c r="E21" s="36">
        <v>0</v>
      </c>
      <c r="F21" s="39">
        <f t="shared" si="0"/>
        <v>0</v>
      </c>
    </row>
    <row r="22" spans="1:6" ht="204" customHeight="1">
      <c r="A22" s="85">
        <v>8</v>
      </c>
      <c r="B22" s="55" t="s">
        <v>119</v>
      </c>
      <c r="C22" s="17" t="s">
        <v>12</v>
      </c>
      <c r="D22" s="22">
        <v>430</v>
      </c>
      <c r="E22" s="36">
        <v>0</v>
      </c>
      <c r="F22" s="39">
        <f t="shared" si="0"/>
        <v>0</v>
      </c>
    </row>
    <row r="23" spans="1:6" ht="42.75" customHeight="1">
      <c r="A23" s="85">
        <v>9</v>
      </c>
      <c r="B23" s="56" t="s">
        <v>118</v>
      </c>
      <c r="C23" s="17" t="s">
        <v>12</v>
      </c>
      <c r="D23" s="22">
        <v>430</v>
      </c>
      <c r="E23" s="36">
        <v>0</v>
      </c>
      <c r="F23" s="39">
        <f t="shared" si="0"/>
        <v>0</v>
      </c>
    </row>
    <row r="24" spans="1:6" s="32" customFormat="1" ht="39.75" customHeight="1">
      <c r="A24" s="85">
        <v>10</v>
      </c>
      <c r="B24" s="67" t="s">
        <v>18</v>
      </c>
      <c r="C24" s="17" t="s">
        <v>10</v>
      </c>
      <c r="D24" s="22">
        <v>120</v>
      </c>
      <c r="E24" s="36">
        <v>0</v>
      </c>
      <c r="F24" s="39">
        <f t="shared" si="0"/>
        <v>0</v>
      </c>
    </row>
    <row r="25" spans="1:6" s="32" customFormat="1" ht="39.75" customHeight="1">
      <c r="A25" s="85">
        <v>11</v>
      </c>
      <c r="B25" s="68" t="s">
        <v>19</v>
      </c>
      <c r="C25" s="17" t="s">
        <v>10</v>
      </c>
      <c r="D25" s="22">
        <v>50</v>
      </c>
      <c r="E25" s="36">
        <v>0</v>
      </c>
      <c r="F25" s="39">
        <f t="shared" si="0"/>
        <v>0</v>
      </c>
    </row>
    <row r="26" spans="1:6" s="32" customFormat="1" ht="39.75" customHeight="1">
      <c r="A26" s="85">
        <v>12</v>
      </c>
      <c r="B26" s="69" t="s">
        <v>37</v>
      </c>
      <c r="C26" s="17" t="s">
        <v>12</v>
      </c>
      <c r="D26" s="22">
        <v>765.1</v>
      </c>
      <c r="E26" s="36">
        <v>0</v>
      </c>
      <c r="F26" s="39">
        <f>E26*D26</f>
        <v>0</v>
      </c>
    </row>
    <row r="27" spans="1:6" s="32" customFormat="1" ht="39.75" customHeight="1">
      <c r="A27" s="85">
        <v>13</v>
      </c>
      <c r="B27" s="69" t="s">
        <v>20</v>
      </c>
      <c r="C27" s="17" t="s">
        <v>12</v>
      </c>
      <c r="D27" s="22">
        <v>43</v>
      </c>
      <c r="E27" s="36">
        <v>0</v>
      </c>
      <c r="F27" s="39">
        <f>E27*D27</f>
        <v>0</v>
      </c>
    </row>
    <row r="28" spans="1:6" s="32" customFormat="1" ht="39.75" customHeight="1">
      <c r="A28" s="85">
        <v>14</v>
      </c>
      <c r="B28" s="69" t="s">
        <v>17</v>
      </c>
      <c r="C28" s="34" t="s">
        <v>12</v>
      </c>
      <c r="D28" s="22">
        <v>1760</v>
      </c>
      <c r="E28" s="36">
        <v>0</v>
      </c>
      <c r="F28" s="39">
        <f>E28*D28</f>
        <v>0</v>
      </c>
    </row>
    <row r="29" spans="1:6" ht="12.75">
      <c r="A29" s="106" t="s">
        <v>59</v>
      </c>
      <c r="B29" s="107"/>
      <c r="C29" s="107"/>
      <c r="D29" s="107"/>
      <c r="E29" s="108"/>
      <c r="F29" s="40">
        <f>SUM(F6:F22)</f>
        <v>0</v>
      </c>
    </row>
    <row r="30" spans="1:6" ht="13.5">
      <c r="A30" s="109"/>
      <c r="B30" s="110"/>
      <c r="C30" s="110"/>
      <c r="D30" s="110"/>
      <c r="E30" s="111"/>
      <c r="F30" s="41"/>
    </row>
    <row r="36" ht="12.75">
      <c r="B36" s="54"/>
    </row>
  </sheetData>
  <sheetProtection/>
  <mergeCells count="14">
    <mergeCell ref="F1:F2"/>
    <mergeCell ref="A6:A9"/>
    <mergeCell ref="C6:C9"/>
    <mergeCell ref="D6:D9"/>
    <mergeCell ref="E6:E9"/>
    <mergeCell ref="F6:F9"/>
    <mergeCell ref="A5:F5"/>
    <mergeCell ref="A29:E29"/>
    <mergeCell ref="A30:E30"/>
    <mergeCell ref="B4:E4"/>
    <mergeCell ref="A1:A2"/>
    <mergeCell ref="B1:B2"/>
    <mergeCell ref="C1:D1"/>
    <mergeCell ref="A16:A19"/>
  </mergeCells>
  <printOptions/>
  <pageMargins left="0.25" right="0.25" top="0.75" bottom="0.75" header="0.3" footer="0.3"/>
  <pageSetup fitToHeight="0" fitToWidth="1" horizontalDpi="600" verticalDpi="600" orientation="portrait" paperSize="9" scale="77" r:id="rId1"/>
</worksheet>
</file>

<file path=xl/worksheets/sheet8.xml><?xml version="1.0" encoding="utf-8"?>
<worksheet xmlns="http://schemas.openxmlformats.org/spreadsheetml/2006/main" xmlns:r="http://schemas.openxmlformats.org/officeDocument/2006/relationships">
  <sheetPr>
    <pageSetUpPr fitToPage="1"/>
  </sheetPr>
  <dimension ref="A1:H8"/>
  <sheetViews>
    <sheetView tabSelected="1" zoomScale="130" zoomScaleNormal="130" zoomScalePageLayoutView="0" workbookViewId="0" topLeftCell="A1">
      <selection activeCell="B13" sqref="B13"/>
    </sheetView>
  </sheetViews>
  <sheetFormatPr defaultColWidth="9.140625" defaultRowHeight="12.75"/>
  <cols>
    <col min="2" max="2" width="77.28125" style="0" customWidth="1"/>
    <col min="3" max="3" width="9.140625" style="42" customWidth="1"/>
    <col min="4" max="4" width="10.8515625" style="48" customWidth="1"/>
    <col min="5" max="5" width="14.8515625" style="37" customWidth="1"/>
    <col min="6" max="6" width="12.28125" style="0" customWidth="1"/>
    <col min="9" max="9" width="7.421875" style="0" customWidth="1"/>
  </cols>
  <sheetData>
    <row r="1" spans="1:6" ht="13.5" thickTop="1">
      <c r="A1" s="89" t="s">
        <v>0</v>
      </c>
      <c r="B1" s="91" t="s">
        <v>1</v>
      </c>
      <c r="C1" s="91" t="s">
        <v>2</v>
      </c>
      <c r="D1" s="91"/>
      <c r="E1" s="43" t="s">
        <v>3</v>
      </c>
      <c r="F1" s="93" t="s">
        <v>21</v>
      </c>
    </row>
    <row r="2" spans="1:6" ht="26.25">
      <c r="A2" s="90"/>
      <c r="B2" s="92"/>
      <c r="C2" s="4" t="s">
        <v>4</v>
      </c>
      <c r="D2" s="45" t="s">
        <v>5</v>
      </c>
      <c r="E2" s="50" t="s">
        <v>22</v>
      </c>
      <c r="F2" s="94"/>
    </row>
    <row r="3" spans="1:6" ht="13.5" thickBot="1">
      <c r="A3" s="5">
        <v>1</v>
      </c>
      <c r="B3" s="6">
        <v>3</v>
      </c>
      <c r="C3" s="6">
        <v>4</v>
      </c>
      <c r="D3" s="46">
        <v>5</v>
      </c>
      <c r="E3" s="6" t="s">
        <v>6</v>
      </c>
      <c r="F3" s="7" t="s">
        <v>7</v>
      </c>
    </row>
    <row r="4" spans="1:6" ht="25.5" customHeight="1">
      <c r="A4" s="14"/>
      <c r="B4" s="99" t="s">
        <v>124</v>
      </c>
      <c r="C4" s="100"/>
      <c r="D4" s="100"/>
      <c r="E4" s="100"/>
      <c r="F4" s="15"/>
    </row>
    <row r="5" spans="1:6" ht="28.5" customHeight="1">
      <c r="A5" s="121" t="s">
        <v>40</v>
      </c>
      <c r="B5" s="122"/>
      <c r="C5" s="122"/>
      <c r="D5" s="122"/>
      <c r="E5" s="122"/>
      <c r="F5" s="123"/>
    </row>
    <row r="6" spans="1:8" ht="48.75" customHeight="1">
      <c r="A6" s="17">
        <v>2</v>
      </c>
      <c r="B6" s="35" t="s">
        <v>137</v>
      </c>
      <c r="C6" s="87" t="s">
        <v>138</v>
      </c>
      <c r="D6" s="47">
        <v>5385</v>
      </c>
      <c r="E6" s="36">
        <v>0</v>
      </c>
      <c r="F6" s="23">
        <f>E6*D6</f>
        <v>0</v>
      </c>
      <c r="H6" s="84"/>
    </row>
    <row r="7" spans="1:6" ht="12.75">
      <c r="A7" s="124" t="s">
        <v>60</v>
      </c>
      <c r="B7" s="107"/>
      <c r="C7" s="107"/>
      <c r="D7" s="107"/>
      <c r="E7" s="125"/>
      <c r="F7" s="27">
        <f>SUM(F6:F6)</f>
        <v>0</v>
      </c>
    </row>
    <row r="8" spans="1:6" ht="14.25" thickBot="1">
      <c r="A8" s="126"/>
      <c r="B8" s="127"/>
      <c r="C8" s="127"/>
      <c r="D8" s="127"/>
      <c r="E8" s="128"/>
      <c r="F8" s="3"/>
    </row>
    <row r="9" ht="13.5" thickTop="1"/>
  </sheetData>
  <sheetProtection/>
  <mergeCells count="8">
    <mergeCell ref="A5:F5"/>
    <mergeCell ref="A7:E7"/>
    <mergeCell ref="A8:E8"/>
    <mergeCell ref="A1:A2"/>
    <mergeCell ref="B1:B2"/>
    <mergeCell ref="C1:D1"/>
    <mergeCell ref="F1:F2"/>
    <mergeCell ref="B4:E4"/>
  </mergeCells>
  <printOptions/>
  <pageMargins left="0.25" right="0.25" top="0.75" bottom="0.75" header="0.3" footer="0.3"/>
  <pageSetup fitToHeight="0" fitToWidth="1" horizontalDpi="600" verticalDpi="600" orientation="portrait" paperSize="9" scale="80" r:id="rId1"/>
</worksheet>
</file>

<file path=xl/worksheets/sheet9.xml><?xml version="1.0" encoding="utf-8"?>
<worksheet xmlns="http://schemas.openxmlformats.org/spreadsheetml/2006/main" xmlns:r="http://schemas.openxmlformats.org/officeDocument/2006/relationships">
  <dimension ref="A1:I15"/>
  <sheetViews>
    <sheetView zoomScale="110" zoomScaleNormal="110" zoomScalePageLayoutView="0" workbookViewId="0" topLeftCell="A1">
      <selection activeCell="D8" sqref="D8"/>
    </sheetView>
  </sheetViews>
  <sheetFormatPr defaultColWidth="9.140625" defaultRowHeight="12.75"/>
  <cols>
    <col min="2" max="2" width="77.28125" style="0" customWidth="1"/>
    <col min="4" max="4" width="9.140625" style="42" customWidth="1"/>
    <col min="5" max="5" width="14.8515625" style="37" customWidth="1"/>
    <col min="6" max="6" width="11.00390625" style="37" customWidth="1"/>
    <col min="9" max="9" width="7.421875" style="0" customWidth="1"/>
  </cols>
  <sheetData>
    <row r="1" spans="1:6" ht="13.5" thickTop="1">
      <c r="A1" s="89" t="s">
        <v>0</v>
      </c>
      <c r="B1" s="91" t="s">
        <v>1</v>
      </c>
      <c r="C1" s="91" t="s">
        <v>2</v>
      </c>
      <c r="D1" s="91"/>
      <c r="E1" s="1" t="s">
        <v>3</v>
      </c>
      <c r="F1" s="93" t="s">
        <v>21</v>
      </c>
    </row>
    <row r="2" spans="1:6" ht="26.25">
      <c r="A2" s="90"/>
      <c r="B2" s="92"/>
      <c r="C2" s="4" t="s">
        <v>4</v>
      </c>
      <c r="D2" s="4" t="s">
        <v>5</v>
      </c>
      <c r="E2" s="2" t="s">
        <v>22</v>
      </c>
      <c r="F2" s="94"/>
    </row>
    <row r="3" spans="1:6" ht="13.5" thickBot="1">
      <c r="A3" s="5">
        <v>1</v>
      </c>
      <c r="B3" s="6">
        <v>3</v>
      </c>
      <c r="C3" s="6">
        <v>4</v>
      </c>
      <c r="D3" s="6">
        <v>5</v>
      </c>
      <c r="E3" s="6" t="s">
        <v>6</v>
      </c>
      <c r="F3" s="7" t="s">
        <v>7</v>
      </c>
    </row>
    <row r="4" spans="1:6" ht="25.5" customHeight="1">
      <c r="A4" s="14"/>
      <c r="B4" s="99" t="s">
        <v>124</v>
      </c>
      <c r="C4" s="100"/>
      <c r="D4" s="100"/>
      <c r="E4" s="100"/>
      <c r="F4" s="38"/>
    </row>
    <row r="5" spans="1:6" ht="18" customHeight="1">
      <c r="A5" s="112" t="s">
        <v>90</v>
      </c>
      <c r="B5" s="113"/>
      <c r="C5" s="113"/>
      <c r="D5" s="113"/>
      <c r="E5" s="113"/>
      <c r="F5" s="114"/>
    </row>
    <row r="6" spans="1:9" s="32" customFormat="1" ht="51.75" customHeight="1">
      <c r="A6" s="17">
        <v>1</v>
      </c>
      <c r="B6" s="35" t="s">
        <v>46</v>
      </c>
      <c r="C6" s="18" t="s">
        <v>13</v>
      </c>
      <c r="D6" s="22">
        <v>6</v>
      </c>
      <c r="E6" s="36">
        <v>0</v>
      </c>
      <c r="F6" s="39">
        <f>D6*E6</f>
        <v>0</v>
      </c>
      <c r="I6" s="20"/>
    </row>
    <row r="7" spans="1:6" ht="52.5">
      <c r="A7" s="17">
        <v>2</v>
      </c>
      <c r="B7" s="19" t="s">
        <v>33</v>
      </c>
      <c r="C7" s="17" t="s">
        <v>13</v>
      </c>
      <c r="D7" s="22">
        <v>12</v>
      </c>
      <c r="E7" s="36">
        <v>0</v>
      </c>
      <c r="F7" s="39">
        <f aca="true" t="shared" si="0" ref="F7:F12">E7*D7</f>
        <v>0</v>
      </c>
    </row>
    <row r="8" spans="1:6" s="32" customFormat="1" ht="193.5" customHeight="1">
      <c r="A8" s="21">
        <v>3</v>
      </c>
      <c r="B8" s="19" t="s">
        <v>50</v>
      </c>
      <c r="C8" s="18" t="s">
        <v>13</v>
      </c>
      <c r="D8" s="22">
        <v>1</v>
      </c>
      <c r="E8" s="36">
        <v>0</v>
      </c>
      <c r="F8" s="39">
        <f>E8*D8</f>
        <v>0</v>
      </c>
    </row>
    <row r="9" spans="1:6" s="32" customFormat="1" ht="193.5" customHeight="1">
      <c r="A9" s="21">
        <v>4</v>
      </c>
      <c r="B9" s="19" t="s">
        <v>51</v>
      </c>
      <c r="C9" s="18" t="s">
        <v>13</v>
      </c>
      <c r="D9" s="22">
        <v>1</v>
      </c>
      <c r="E9" s="36">
        <v>0</v>
      </c>
      <c r="F9" s="39">
        <f>E9*D9</f>
        <v>0</v>
      </c>
    </row>
    <row r="10" spans="1:6" s="32" customFormat="1" ht="193.5" customHeight="1">
      <c r="A10" s="21">
        <v>5</v>
      </c>
      <c r="B10" s="19" t="s">
        <v>49</v>
      </c>
      <c r="C10" s="18" t="s">
        <v>13</v>
      </c>
      <c r="D10" s="22">
        <v>1</v>
      </c>
      <c r="E10" s="36">
        <v>0</v>
      </c>
      <c r="F10" s="39">
        <f>E10*D10</f>
        <v>0</v>
      </c>
    </row>
    <row r="11" spans="1:6" s="32" customFormat="1" ht="32.25" customHeight="1">
      <c r="A11" s="21">
        <v>6</v>
      </c>
      <c r="B11" s="33" t="s">
        <v>47</v>
      </c>
      <c r="C11" s="18" t="s">
        <v>13</v>
      </c>
      <c r="D11" s="22">
        <v>1</v>
      </c>
      <c r="E11" s="36">
        <v>0</v>
      </c>
      <c r="F11" s="39">
        <f t="shared" si="0"/>
        <v>0</v>
      </c>
    </row>
    <row r="12" spans="1:6" s="32" customFormat="1" ht="32.25" customHeight="1">
      <c r="A12" s="21">
        <v>7</v>
      </c>
      <c r="B12" s="33" t="s">
        <v>48</v>
      </c>
      <c r="C12" s="18" t="s">
        <v>13</v>
      </c>
      <c r="D12" s="22">
        <v>4</v>
      </c>
      <c r="E12" s="36">
        <v>0</v>
      </c>
      <c r="F12" s="39">
        <f t="shared" si="0"/>
        <v>0</v>
      </c>
    </row>
    <row r="13" spans="1:6" s="32" customFormat="1" ht="194.25" customHeight="1">
      <c r="A13" s="21">
        <v>8</v>
      </c>
      <c r="B13" s="19" t="s">
        <v>52</v>
      </c>
      <c r="C13" s="18" t="s">
        <v>13</v>
      </c>
      <c r="D13" s="22">
        <v>2</v>
      </c>
      <c r="E13" s="36">
        <v>0</v>
      </c>
      <c r="F13" s="39">
        <f>E13*D13</f>
        <v>0</v>
      </c>
    </row>
    <row r="14" spans="1:6" ht="12.75">
      <c r="A14" s="106" t="s">
        <v>53</v>
      </c>
      <c r="B14" s="107"/>
      <c r="C14" s="107"/>
      <c r="D14" s="107"/>
      <c r="E14" s="108"/>
      <c r="F14" s="40">
        <f>SUM(F6:F13)</f>
        <v>0</v>
      </c>
    </row>
    <row r="15" spans="1:6" ht="13.5">
      <c r="A15" s="109"/>
      <c r="B15" s="110"/>
      <c r="C15" s="110"/>
      <c r="D15" s="110"/>
      <c r="E15" s="111"/>
      <c r="F15" s="41"/>
    </row>
  </sheetData>
  <sheetProtection/>
  <mergeCells count="8">
    <mergeCell ref="A15:E15"/>
    <mergeCell ref="A14:E14"/>
    <mergeCell ref="A1:A2"/>
    <mergeCell ref="B1:B2"/>
    <mergeCell ref="C1:D1"/>
    <mergeCell ref="F1:F2"/>
    <mergeCell ref="B4:E4"/>
    <mergeCell ref="A5:F5"/>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Grzegorz Żądło</dc:creator>
  <cp:keywords/>
  <dc:description/>
  <cp:lastModifiedBy>kompuer</cp:lastModifiedBy>
  <cp:lastPrinted>2024-06-28T11:34:44Z</cp:lastPrinted>
  <dcterms:created xsi:type="dcterms:W3CDTF">2014-06-06T09:01:53Z</dcterms:created>
  <dcterms:modified xsi:type="dcterms:W3CDTF">2024-07-08T12:37:35Z</dcterms:modified>
  <cp:category/>
  <cp:version/>
  <cp:contentType/>
  <cp:contentStatus/>
</cp:coreProperties>
</file>