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.trawka\Desktop\Przetarg Remont ulic w ciągu dróg wojewódzkich ul. Warszawska\"/>
    </mc:Choice>
  </mc:AlternateContent>
  <xr:revisionPtr revIDLastSave="0" documentId="13_ncr:1_{D24BAB8F-0A6C-41C6-9763-D99CD68165D8}" xr6:coauthVersionLast="47" xr6:coauthVersionMax="47" xr10:uidLastSave="{00000000-0000-0000-0000-000000000000}"/>
  <bookViews>
    <workbookView xWindow="25080" yWindow="765" windowWidth="21840" windowHeight="13740" firstSheet="2" activeTab="2" xr2:uid="{00000000-000D-0000-FFFF-FFFF00000000}"/>
  </bookViews>
  <sheets>
    <sheet name="Hallera Warsz rondo Sosab 2024" sheetId="4" r:id="rId1"/>
    <sheet name=" Hallera Warsz 05 rondo Sosabow" sheetId="7" r:id="rId2"/>
    <sheet name="Warszawska - Hallera" sheetId="5" r:id="rId3"/>
  </sheets>
  <calcPr calcId="181029"/>
</workbook>
</file>

<file path=xl/calcChain.xml><?xml version="1.0" encoding="utf-8"?>
<calcChain xmlns="http://schemas.openxmlformats.org/spreadsheetml/2006/main">
  <c r="G38" i="7" l="1"/>
  <c r="G27" i="7"/>
  <c r="G28" i="7" s="1"/>
  <c r="G36" i="7" l="1"/>
  <c r="G35" i="7"/>
  <c r="G31" i="7"/>
  <c r="G32" i="7" s="1"/>
  <c r="G24" i="7"/>
  <c r="G25" i="7" s="1"/>
  <c r="G21" i="7"/>
  <c r="G22" i="7" s="1"/>
  <c r="G18" i="7"/>
  <c r="G19" i="7" s="1"/>
  <c r="G14" i="7"/>
  <c r="G13" i="7"/>
  <c r="G15" i="7" s="1"/>
  <c r="G9" i="7"/>
  <c r="G8" i="7"/>
  <c r="G7" i="7"/>
  <c r="G35" i="4"/>
  <c r="G37" i="7" l="1"/>
  <c r="G10" i="7"/>
  <c r="G39" i="7"/>
  <c r="G40" i="7" s="1"/>
  <c r="G9" i="4" l="1"/>
  <c r="G14" i="4"/>
  <c r="G33" i="4" l="1"/>
  <c r="G32" i="4"/>
  <c r="G28" i="4"/>
  <c r="G29" i="4" s="1"/>
  <c r="G24" i="4"/>
  <c r="G25" i="4" s="1"/>
  <c r="G21" i="4"/>
  <c r="G22" i="4" s="1"/>
  <c r="G18" i="4"/>
  <c r="G13" i="4"/>
  <c r="G15" i="4" s="1"/>
  <c r="G8" i="4"/>
  <c r="G7" i="4"/>
  <c r="G10" i="4" l="1"/>
  <c r="G19" i="4"/>
  <c r="G34" i="4"/>
  <c r="G36" i="4" l="1"/>
  <c r="G37" i="4" s="1"/>
</calcChain>
</file>

<file path=xl/sharedStrings.xml><?xml version="1.0" encoding="utf-8"?>
<sst xmlns="http://schemas.openxmlformats.org/spreadsheetml/2006/main" count="347" uniqueCount="106">
  <si>
    <t xml:space="preserve">RAZEM NETTO </t>
  </si>
  <si>
    <t>RAZEM BRUTTO</t>
  </si>
  <si>
    <t>Obmiar</t>
  </si>
  <si>
    <t>j.m.</t>
  </si>
  <si>
    <t>Cena jedn.</t>
  </si>
  <si>
    <t>Wartość</t>
  </si>
  <si>
    <t>RAZEM</t>
  </si>
  <si>
    <r>
      <t>m</t>
    </r>
    <r>
      <rPr>
        <vertAlign val="superscript"/>
        <sz val="10"/>
        <rFont val="Arial Narrow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</si>
  <si>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>VAT 23 %</t>
  </si>
  <si>
    <t xml:space="preserve">I. ROBOTY DROGOWE </t>
  </si>
  <si>
    <t>Opis robót i obliczenie ilości</t>
  </si>
  <si>
    <t>Poz. koszt.</t>
  </si>
  <si>
    <t>04.03.01</t>
  </si>
  <si>
    <t>05.03.11</t>
  </si>
  <si>
    <t>07.01.01</t>
  </si>
  <si>
    <t>D-05.00.00 NAWIERZCHNIE</t>
  </si>
  <si>
    <t>D-05.03.11 Recykling</t>
  </si>
  <si>
    <t>Wykonanie frezowania nawierzchni asfaltowych na zimno o grubości 8 cm                   z wywozem urobku na odl. 10 km (do miejsca wskazanego przez Zamawiającego)</t>
  </si>
  <si>
    <t>D-04.00.00 PODBUDOWY</t>
  </si>
  <si>
    <t>D-04.03.01 Oczyszczenie i skropienie warstw konstrukcyjnych</t>
  </si>
  <si>
    <t>D-05.03.05 Nawierzchnia z betonu asfaltowego</t>
  </si>
  <si>
    <t>05.03.05</t>
  </si>
  <si>
    <t>D-05.03.13 Nawierzchnia z mieszanki grysowo-mastyksowej SMA</t>
  </si>
  <si>
    <t>05.03.13</t>
  </si>
  <si>
    <t>D-07.00.00 OZNAKOWANIE DRÓG I URZĄDZENIA BEZPIECZEŃSTWA RUCHU</t>
  </si>
  <si>
    <t>D-07.01.01 Oznakowanie poziome</t>
  </si>
  <si>
    <t>Warstwa ścieralna z mieszanki grysowo-mastyksowej SMA 11  gr. 4 cm                           z transportem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</si>
  <si>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</si>
  <si>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INŻYNIERIA RUCHU</t>
  </si>
  <si>
    <t>Inżynieria ruchu</t>
  </si>
  <si>
    <t>Urządzenia bezpieczeństwa ruchu - oznakowanie robót w pasie drogowym.</t>
  </si>
  <si>
    <t>kpl.</t>
  </si>
  <si>
    <t>KOSZTORYS INWESTORSKI</t>
  </si>
  <si>
    <t>Opracowanie projektu organizacji ruchu na czas budowy (2 egzemplarze).</t>
  </si>
  <si>
    <t xml:space="preserve">                                                  </t>
  </si>
  <si>
    <t>D-03.00.00 ODWODNIENIE KORPUSU DROGOWEGO</t>
  </si>
  <si>
    <t>D-03.02.01 Kanalizacja deszczowa</t>
  </si>
  <si>
    <t>03.02.01</t>
  </si>
  <si>
    <t>szt.</t>
  </si>
  <si>
    <t>Numer ST</t>
  </si>
  <si>
    <t>Warstwa wiążąca z mieszanki, mineralno - asfalt. AC 16 W gr. 4 cm                             z transportem</t>
  </si>
  <si>
    <t>Oznakowanie poziome jezdni cienkowarstwowo -  linie ciągłe, przerywane, przejścia dla pieszych,strzałki i inne symbole</t>
  </si>
  <si>
    <t>Wymiana z regulacją pionową kratek ściekowych na zaprawie szybkowiążącej</t>
  </si>
  <si>
    <t>Wymiana z regulacją pionową studzienek rewizyjnych na zaprawie szybkowiążącej</t>
  </si>
  <si>
    <t>Skropienie warstw konstrukcyjnych mechanicznie emulsją asfaltową</t>
  </si>
  <si>
    <t>Mechaniczne oczyszczenie warstw konstrukcyjnych emulsją asfaltową</t>
  </si>
  <si>
    <t>Wymiana z regulacją pionową skrzynek zaworowych i hydrantowych na zaprawie szybkowiążącej</t>
  </si>
  <si>
    <t>Poziom cen SEKOCENBUD IVkwatrał 2023 ceny max.+ 20%.</t>
  </si>
  <si>
    <t xml:space="preserve">REMONT ULIC W CIĄGU DRÓG WOJEWÓDZKICH I KRAJOWYCH ULICA HALLERA (OD UL. SOLIDARNOŚCI DO UL. NAUCZYCIELSKIEJ), ULICA WARSZAWSKA (OD UL. MIŁOLEŚNEJ DO UL. NAUCZYCIELSKIEJ ) W GRUDZIĄDZU.                                                                                             </t>
  </si>
  <si>
    <t xml:space="preserve">REMONT ULIC W CIĄGU DRÓG WOJEWÓDZKICH I KRAJOWYCH ULICA HALLERA (OD UL. SOLIDARNOŚCI DO UL. NAUCZYCIELSKIEJ), ULICA WARSZAWSKA (POŁOWA JEZDNI OD UL. MIŁOLEŚNEJ DO UL. NAUCZYCIELSKIEJ) W GRUDZIĄDZU.                                                                                             </t>
  </si>
  <si>
    <t>05.03.26</t>
  </si>
  <si>
    <t>D-05.03.26 Zabezpieczenie geosiatką nawierzchni asfaltowej</t>
  </si>
  <si>
    <t>Zabezpieczenie geosiatką nawierzchni asfaltowej</t>
  </si>
  <si>
    <t>Poziom cen SEKOCENBUD IV kwatrał 2023 ceny max.+ 20%.</t>
  </si>
  <si>
    <t>Warstwa ścieralna z mieszanki grysowo-mastyksowej SMA 8  gr. 4 cm                           z transportem</t>
  </si>
  <si>
    <t>D-01.00.00 Roboty przygotowawcza</t>
  </si>
  <si>
    <t>D-01.02.04 Rozbiórka elementów dróg i ogrodzeń</t>
  </si>
  <si>
    <t>01.02.04</t>
  </si>
  <si>
    <t>m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</si>
  <si>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</si>
  <si>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D-04.01.01 Koryto wraz z profilowaniem i zagęszczaniem podłoża</t>
  </si>
  <si>
    <t>D-04.05.01 Ulepszone podłoże z gruntu stabilizowanego cementem</t>
  </si>
  <si>
    <t>04.05.01</t>
  </si>
  <si>
    <t>D-04.06.01 Podbudowa z betonu cementowego</t>
  </si>
  <si>
    <t>D-08.00.00 ELEMENTY ULIC</t>
  </si>
  <si>
    <t>D-08.01.01 Wykonanie ławy pod krawężniki</t>
  </si>
  <si>
    <t>08.01.01</t>
  </si>
  <si>
    <t xml:space="preserve">D-08.01.02 Ustawienie krawężników kamiennych </t>
  </si>
  <si>
    <t>08.01.02</t>
  </si>
  <si>
    <t>D-08.05.03 Ułożenie ścieków z kostki kamiennej</t>
  </si>
  <si>
    <t>05.03.23</t>
  </si>
  <si>
    <t>Rozebranie opornika kamiennego 12x20 (do ponownego wbudowania)</t>
  </si>
  <si>
    <t>04.01.01</t>
  </si>
  <si>
    <t>04.06.01</t>
  </si>
  <si>
    <t xml:space="preserve">1. REMONT ULIC W CIĄGU DRÓG WOJEWÓDZKICH ULICA WARSZAWSKA, ODCINEK OD RONDA GEN. STANISŁAWA SOSABOWSKIEGO DO RONDA GEN. STANISŁAWA SKALSKIEGO W GRUDZIĄDZU.                                                                                             </t>
  </si>
  <si>
    <t>Wykonanie koryta głębokości do 10 cm z wywozem urobku do 10 km</t>
  </si>
  <si>
    <t>Rozebranie nawierzchni zatoki autobusowej z kostki kamiennej nieregularnej na podsypce cem.-piask. z wywozem do 10 km, do magazynu Zamawiającego</t>
  </si>
  <si>
    <t>Rozebranie krawężnika kamiennego wystającego 15x30 (do ponownego wbudowania)</t>
  </si>
  <si>
    <t>Rozebranie podbudowy z kruszywa łamanego stabilizowanego mechanicznie gr. 30 cm z wywozem do 10 km</t>
  </si>
  <si>
    <t>Rozebranie podbudowy z gruntu stabilizowanego cementem gr. 10 cm z wywozdm do 10 km</t>
  </si>
  <si>
    <t>Wykonanie podbudowy  z betonu C6/C9 gr. 18 cm</t>
  </si>
  <si>
    <t>Wykonanie ławy z oporem pod krawężnik kamienny (0,15x0,30)+(0,15x0,15)</t>
  </si>
  <si>
    <t xml:space="preserve">Ustawienie opornika kamiennego z odzysku na podsypce cem.-piask. </t>
  </si>
  <si>
    <t xml:space="preserve">Ustawienie krawężnika kamiennego z odzysku na podsypce cem.-piask. </t>
  </si>
  <si>
    <t>D-08.02.02 Wykonanie chodników z brukowej kostki betonowej</t>
  </si>
  <si>
    <t>08.02.02</t>
  </si>
  <si>
    <t>Wykonanie nawierzchni zatoki autobusowej z kostki betonowej gr. 10 cm (tetetka TT)</t>
  </si>
  <si>
    <t>Ułożenie ścieku z kostki kamiennej nieregularnej o wys.10 cm z cztertech rzędów</t>
  </si>
  <si>
    <t>Wykonanie nawierzchni chodnika z kostki brukowej betonowej szarej  gr. 6 cm</t>
  </si>
  <si>
    <t>Rozebranie ścieku z kostki kamiennej nieregularnej na podsypce cem.-piask. (do ponownego wbudowania) l=95,00 m</t>
  </si>
  <si>
    <r>
      <t>Rozebranie chodnika z kostki betonowej gr. 6 cm na podsypce cem.-piask. z wywozem do 10 km (60,00 m x 0,80 m =48,00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)</t>
    </r>
  </si>
  <si>
    <t>Rozebranie ław betonowych, opornika kamiennego z wywozem do 10 km (0,15x0,25)</t>
  </si>
  <si>
    <t>Rozebranie ław betonowych krawężnika kamiennego wystającego z wywozem do 10 km [(0,15 x 0,15)(0,15x0,30)]</t>
  </si>
  <si>
    <t>Rozebranie ław betonowych ścieku z wywozem do 10 km (0,15x0,45)</t>
  </si>
  <si>
    <t>D-05.03.04 Nawierzchniez kostki brukowej betonowej</t>
  </si>
  <si>
    <t>Wykonanie ławy zwykłej pod ściek kamienny (0,15 x 0,45)</t>
  </si>
  <si>
    <t>Wykonanie ławy zwykłej pod opornik kamienny (0,15 x 0,25)</t>
  </si>
  <si>
    <t xml:space="preserve">Wykonanie nawierzchni z integracyjnych płytek ostrzegawczych gr. 8 cm          (płytka 0,30 m x 0,30 m, l=30,00 m) wzdłuż przystanku autobusowego </t>
  </si>
  <si>
    <t>2. REMONT ZATOKI AUTOBUSOWEJ UL. HALLERA W GRUDZIĄDZU.</t>
  </si>
  <si>
    <r>
      <t>Wykonanie warstwy z gruntu stabilizow. cementem R</t>
    </r>
    <r>
      <rPr>
        <vertAlign val="subscript"/>
        <sz val="10"/>
        <color theme="1"/>
        <rFont val="Arial Narrow"/>
        <family val="2"/>
        <charset val="238"/>
      </rPr>
      <t>m</t>
    </r>
    <r>
      <rPr>
        <sz val="10"/>
        <color theme="1"/>
        <rFont val="Arial Narrow"/>
        <family val="2"/>
        <charset val="238"/>
      </rPr>
      <t>=1,5 MPa gr. 20 cm</t>
    </r>
  </si>
  <si>
    <t>14</t>
  </si>
  <si>
    <t>Oznakowanie poziome jezdni grubowarstwowo -  linie ciągłe, przerywane, przejścia dla pieszych,strzałki i inne symbole</t>
  </si>
  <si>
    <t>OGÓŁEM  BRUTTO</t>
  </si>
  <si>
    <t>KOSZTORYS OFERTOWY NR 2.</t>
  </si>
  <si>
    <t>KOSZTORYS OFERTOWY NR 1.</t>
  </si>
  <si>
    <t>Suma brutto kosztorysów ofertowych nr 1 i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</si>
</sst>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164" formatCode="_-* #,##0.00\ _z_ł_-;\-* #,##0.00\ _z_ł_-;_-* &quot;-&quot;??\ _z_ł_-;_-@_-"/>
    <numFmt numFmtId="165" formatCode="#,##0.00\ _z_ł"/>
    <numFmt numFmtId="166" formatCode="#,##0.0"/>
    <numFmt numFmtId="167" formatCode="#,##0.00\ &quot;zł&quot;"/>
    <numFmt numFmtId="168" formatCode="#,##0.00_ ;\-#,##0.00\ 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bscript"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0" tint="-0.1499374370555742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7" fontId="2" fillId="6" borderId="7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7" fontId="2" fillId="5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7" fontId="3" fillId="0" borderId="1" xfId="0" applyNumberFormat="1" applyFont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 wrapText="1"/>
    </xf>
    <xf numFmtId="0" fontId="0" fillId="6" borderId="1" xfId="0" applyFill="1" applyBorder="1"/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ny" xfId="0" builtinId="0"/>
    <cellStyle name="Normalny_drogowy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zoomScale="145" zoomScaleNormal="145" workbookViewId="0">
      <selection activeCell="A2" sqref="A2:G2"/>
    </sheetView>
  </sheetViews>
  <sheetFormatPr defaultRowHeight="12.75"/>
  <cols>
    <col min="1" max="1" width="5.28515625" customWidth="1"/>
    <col min="2" max="2" width="7" customWidth="1"/>
    <col min="3" max="3" width="53.140625" customWidth="1"/>
    <col min="4" max="4" width="4" customWidth="1"/>
    <col min="5" max="5" width="7.7109375" customWidth="1"/>
    <col min="6" max="6" width="9.42578125" customWidth="1"/>
    <col min="7" max="7" width="11.42578125" customWidth="1"/>
  </cols>
  <sheetData>
    <row r="1" spans="1:7">
      <c r="A1" s="59" t="s">
        <v>32</v>
      </c>
      <c r="B1" s="60"/>
      <c r="C1" s="60"/>
      <c r="D1" s="60"/>
      <c r="E1" s="60"/>
      <c r="F1" s="60"/>
      <c r="G1" s="60"/>
    </row>
    <row r="2" spans="1:7" ht="27" customHeight="1">
      <c r="A2" s="61" t="s">
        <v>48</v>
      </c>
      <c r="B2" s="61"/>
      <c r="C2" s="61"/>
      <c r="D2" s="61"/>
      <c r="E2" s="61"/>
      <c r="F2" s="61"/>
      <c r="G2" s="61"/>
    </row>
    <row r="3" spans="1:7" ht="38.25">
      <c r="A3" s="5" t="s">
        <v>11</v>
      </c>
      <c r="B3" s="5" t="s">
        <v>39</v>
      </c>
      <c r="C3" s="5" t="s">
        <v>10</v>
      </c>
      <c r="D3" s="5" t="s">
        <v>3</v>
      </c>
      <c r="E3" s="6" t="s">
        <v>2</v>
      </c>
      <c r="F3" s="7" t="s">
        <v>4</v>
      </c>
      <c r="G3" s="8" t="s">
        <v>5</v>
      </c>
    </row>
    <row r="4" spans="1:7">
      <c r="A4" s="62" t="s">
        <v>9</v>
      </c>
      <c r="B4" s="63"/>
      <c r="C4" s="63"/>
      <c r="D4" s="64"/>
      <c r="E4" s="64"/>
      <c r="F4" s="63"/>
      <c r="G4" s="65"/>
    </row>
    <row r="5" spans="1:7">
      <c r="A5" s="66" t="s">
        <v>35</v>
      </c>
      <c r="B5" s="67"/>
      <c r="C5" s="67"/>
      <c r="D5" s="68"/>
      <c r="E5" s="68"/>
      <c r="F5" s="67"/>
      <c r="G5" s="69"/>
    </row>
    <row r="6" spans="1:7">
      <c r="A6" s="52" t="s">
        <v>36</v>
      </c>
      <c r="B6" s="53"/>
      <c r="C6" s="52"/>
      <c r="D6" s="54"/>
      <c r="E6" s="54"/>
      <c r="F6" s="52"/>
      <c r="G6" s="52"/>
    </row>
    <row r="7" spans="1:7" ht="25.5">
      <c r="A7" s="16">
        <v>1</v>
      </c>
      <c r="B7" s="1" t="s">
        <v>37</v>
      </c>
      <c r="C7" s="27" t="s">
        <v>42</v>
      </c>
      <c r="D7" s="1" t="s">
        <v>38</v>
      </c>
      <c r="E7" s="12">
        <v>1</v>
      </c>
      <c r="F7" s="9">
        <v>2900</v>
      </c>
      <c r="G7" s="11">
        <f>ROUND(PRODUCT(E7:F7),2)</f>
        <v>2900</v>
      </c>
    </row>
    <row r="8" spans="1:7" ht="25.5">
      <c r="A8" s="16">
        <v>2</v>
      </c>
      <c r="B8" s="1" t="s">
        <v>37</v>
      </c>
      <c r="C8" s="27" t="s">
        <v>43</v>
      </c>
      <c r="D8" s="1" t="s">
        <v>38</v>
      </c>
      <c r="E8" s="12">
        <v>1</v>
      </c>
      <c r="F8" s="9">
        <v>3500</v>
      </c>
      <c r="G8" s="11">
        <f>ROUND(PRODUCT(E8:F8),2)</f>
        <v>3500</v>
      </c>
    </row>
    <row r="9" spans="1:7" ht="25.5">
      <c r="A9" s="16">
        <v>3</v>
      </c>
      <c r="B9" s="1" t="s">
        <v>37</v>
      </c>
      <c r="C9" s="27" t="s">
        <v>46</v>
      </c>
      <c r="D9" s="1" t="s">
        <v>38</v>
      </c>
      <c r="E9" s="12">
        <v>1</v>
      </c>
      <c r="F9" s="9">
        <v>1800</v>
      </c>
      <c r="G9" s="11">
        <f>ROUND(PRODUCT(E9:F9),2)</f>
        <v>1800</v>
      </c>
    </row>
    <row r="10" spans="1:7">
      <c r="A10" s="55" t="s">
        <v>6</v>
      </c>
      <c r="B10" s="57"/>
      <c r="C10" s="57"/>
      <c r="D10" s="57"/>
      <c r="E10" s="57"/>
      <c r="F10" s="58"/>
      <c r="G10" s="15">
        <f>SUM(G7:G9)</f>
        <v>8200</v>
      </c>
    </row>
    <row r="11" spans="1:7">
      <c r="A11" s="52" t="s">
        <v>18</v>
      </c>
      <c r="B11" s="53"/>
      <c r="C11" s="52"/>
      <c r="D11" s="54"/>
      <c r="E11" s="54"/>
      <c r="F11" s="52"/>
      <c r="G11" s="52"/>
    </row>
    <row r="12" spans="1:7">
      <c r="A12" s="52" t="s">
        <v>19</v>
      </c>
      <c r="B12" s="53"/>
      <c r="C12" s="52"/>
      <c r="D12" s="54"/>
      <c r="E12" s="54"/>
      <c r="F12" s="52"/>
      <c r="G12" s="52"/>
    </row>
    <row r="13" spans="1:7" ht="27.75" customHeight="1">
      <c r="A13" s="1">
        <v>4</v>
      </c>
      <c r="B13" s="1" t="s">
        <v>12</v>
      </c>
      <c r="C13" s="3" t="s">
        <v>45</v>
      </c>
      <c r="D13" s="1" t="s">
        <v>27</v>
      </c>
      <c r="E13" s="12">
        <v>33410</v>
      </c>
      <c r="F13" s="10">
        <v>1.07</v>
      </c>
      <c r="G13" s="11">
        <f>ROUND(PRODUCT(E13:F13),2)</f>
        <v>35748.699999999997</v>
      </c>
    </row>
    <row r="14" spans="1:7" ht="27.75" customHeight="1">
      <c r="A14" s="1">
        <v>5</v>
      </c>
      <c r="B14" s="1" t="s">
        <v>12</v>
      </c>
      <c r="C14" s="3" t="s">
        <v>44</v>
      </c>
      <c r="D14" s="1" t="s">
        <v>7</v>
      </c>
      <c r="E14" s="12">
        <v>33410</v>
      </c>
      <c r="F14" s="9">
        <v>2.62</v>
      </c>
      <c r="G14" s="28">
        <f t="shared" ref="G14" si="0">ROUND(PRODUCT(E14,F14),2)</f>
        <v>87534.2</v>
      </c>
    </row>
    <row r="15" spans="1:7">
      <c r="A15" s="48" t="s">
        <v>6</v>
      </c>
      <c r="B15" s="49"/>
      <c r="C15" s="49"/>
      <c r="D15" s="49"/>
      <c r="E15" s="49"/>
      <c r="F15" s="50"/>
      <c r="G15" s="15">
        <f>SUM(G13)</f>
        <v>35748.699999999997</v>
      </c>
    </row>
    <row r="16" spans="1:7">
      <c r="A16" s="45" t="s">
        <v>15</v>
      </c>
      <c r="B16" s="46"/>
      <c r="C16" s="46"/>
      <c r="D16" s="46"/>
      <c r="E16" s="46"/>
      <c r="F16" s="46"/>
      <c r="G16" s="47"/>
    </row>
    <row r="17" spans="1:7">
      <c r="A17" s="45" t="s">
        <v>16</v>
      </c>
      <c r="B17" s="46"/>
      <c r="C17" s="46"/>
      <c r="D17" s="46"/>
      <c r="E17" s="46"/>
      <c r="F17" s="46"/>
      <c r="G17" s="47"/>
    </row>
    <row r="18" spans="1:7" ht="38.25" customHeight="1">
      <c r="A18" s="16">
        <v>6</v>
      </c>
      <c r="B18" s="1" t="s">
        <v>13</v>
      </c>
      <c r="C18" s="4" t="s">
        <v>17</v>
      </c>
      <c r="D18" s="1" t="s">
        <v>27</v>
      </c>
      <c r="E18" s="12">
        <v>16705</v>
      </c>
      <c r="F18" s="9">
        <v>13.2</v>
      </c>
      <c r="G18" s="11">
        <f t="shared" ref="G18" si="1">ROUND(PRODUCT(E18:F18),2)</f>
        <v>220506</v>
      </c>
    </row>
    <row r="19" spans="1:7">
      <c r="A19" s="55" t="s">
        <v>34</v>
      </c>
      <c r="B19" s="56"/>
      <c r="C19" s="57"/>
      <c r="D19" s="57"/>
      <c r="E19" s="57"/>
      <c r="F19" s="58"/>
      <c r="G19" s="15">
        <f>SUM(G18:G18)</f>
        <v>220506</v>
      </c>
    </row>
    <row r="20" spans="1:7">
      <c r="A20" s="52" t="s">
        <v>20</v>
      </c>
      <c r="B20" s="52"/>
      <c r="C20" s="52"/>
      <c r="D20" s="54"/>
      <c r="E20" s="54"/>
      <c r="F20" s="52"/>
      <c r="G20" s="52"/>
    </row>
    <row r="21" spans="1:7" ht="27.75" customHeight="1">
      <c r="A21" s="1">
        <v>6</v>
      </c>
      <c r="B21" s="1" t="s">
        <v>21</v>
      </c>
      <c r="C21" s="19" t="s">
        <v>40</v>
      </c>
      <c r="D21" s="1" t="s">
        <v>27</v>
      </c>
      <c r="E21" s="12">
        <v>16705</v>
      </c>
      <c r="F21" s="10">
        <v>64.31</v>
      </c>
      <c r="G21" s="11">
        <f>ROUND(PRODUCT(E21:F21),2)</f>
        <v>1074298.55</v>
      </c>
    </row>
    <row r="22" spans="1:7">
      <c r="A22" s="48" t="s">
        <v>6</v>
      </c>
      <c r="B22" s="49"/>
      <c r="C22" s="49"/>
      <c r="D22" s="49"/>
      <c r="E22" s="49"/>
      <c r="F22" s="50"/>
      <c r="G22" s="15">
        <f>SUM(G21)</f>
        <v>1074298.55</v>
      </c>
    </row>
    <row r="23" spans="1:7">
      <c r="A23" s="52" t="s">
        <v>22</v>
      </c>
      <c r="B23" s="52"/>
      <c r="C23" s="52"/>
      <c r="D23" s="54"/>
      <c r="E23" s="54"/>
      <c r="F23" s="52"/>
      <c r="G23" s="52"/>
    </row>
    <row r="24" spans="1:7" ht="25.5">
      <c r="A24" s="1">
        <v>7</v>
      </c>
      <c r="B24" s="1" t="s">
        <v>23</v>
      </c>
      <c r="C24" s="3" t="s">
        <v>26</v>
      </c>
      <c r="D24" s="1" t="s">
        <v>27</v>
      </c>
      <c r="E24" s="12">
        <v>16705</v>
      </c>
      <c r="F24" s="10">
        <v>83.05</v>
      </c>
      <c r="G24" s="11">
        <f>ROUND(PRODUCT(E24:F24),2)</f>
        <v>1387350.25</v>
      </c>
    </row>
    <row r="25" spans="1:7">
      <c r="A25" s="48" t="s">
        <v>6</v>
      </c>
      <c r="B25" s="49"/>
      <c r="C25" s="49"/>
      <c r="D25" s="49"/>
      <c r="E25" s="49"/>
      <c r="F25" s="50"/>
      <c r="G25" s="15">
        <f>SUM(G24)</f>
        <v>1387350.25</v>
      </c>
    </row>
    <row r="26" spans="1:7">
      <c r="A26" s="52" t="s">
        <v>24</v>
      </c>
      <c r="B26" s="52"/>
      <c r="C26" s="52"/>
      <c r="D26" s="54"/>
      <c r="E26" s="54"/>
      <c r="F26" s="52"/>
      <c r="G26" s="52"/>
    </row>
    <row r="27" spans="1:7">
      <c r="A27" s="52" t="s">
        <v>25</v>
      </c>
      <c r="B27" s="53"/>
      <c r="C27" s="52"/>
      <c r="D27" s="54"/>
      <c r="E27" s="54"/>
      <c r="F27" s="52"/>
      <c r="G27" s="52"/>
    </row>
    <row r="28" spans="1:7" ht="25.5">
      <c r="A28" s="14">
        <v>8</v>
      </c>
      <c r="B28" s="13" t="s">
        <v>14</v>
      </c>
      <c r="C28" s="24" t="s">
        <v>41</v>
      </c>
      <c r="D28" s="12" t="s">
        <v>27</v>
      </c>
      <c r="E28" s="12">
        <v>610</v>
      </c>
      <c r="F28" s="9">
        <v>210</v>
      </c>
      <c r="G28" s="11">
        <f>ROUND(PRODUCT(E28:F28),2)</f>
        <v>128100</v>
      </c>
    </row>
    <row r="29" spans="1:7">
      <c r="A29" s="42" t="s">
        <v>6</v>
      </c>
      <c r="B29" s="43"/>
      <c r="C29" s="42"/>
      <c r="D29" s="44"/>
      <c r="E29" s="44"/>
      <c r="F29" s="42"/>
      <c r="G29" s="15">
        <f>SUM(G28)</f>
        <v>128100</v>
      </c>
    </row>
    <row r="30" spans="1:7">
      <c r="A30" s="45" t="s">
        <v>28</v>
      </c>
      <c r="B30" s="46"/>
      <c r="C30" s="46"/>
      <c r="D30" s="46"/>
      <c r="E30" s="46"/>
      <c r="F30" s="46"/>
      <c r="G30" s="47"/>
    </row>
    <row r="31" spans="1:7">
      <c r="A31" s="45" t="s">
        <v>29</v>
      </c>
      <c r="B31" s="46"/>
      <c r="C31" s="46"/>
      <c r="D31" s="46"/>
      <c r="E31" s="46"/>
      <c r="F31" s="46"/>
      <c r="G31" s="47"/>
    </row>
    <row r="32" spans="1:7">
      <c r="A32" s="1">
        <v>9</v>
      </c>
      <c r="B32" s="1"/>
      <c r="C32" s="20" t="s">
        <v>30</v>
      </c>
      <c r="D32" s="1" t="s">
        <v>31</v>
      </c>
      <c r="E32" s="21">
        <v>1</v>
      </c>
      <c r="F32" s="22">
        <v>5000</v>
      </c>
      <c r="G32" s="11">
        <f t="shared" ref="G32" si="2">ROUND(PRODUCT(E32:F32),2)</f>
        <v>5000</v>
      </c>
    </row>
    <row r="33" spans="1:7">
      <c r="A33" s="1">
        <v>10</v>
      </c>
      <c r="B33" s="1"/>
      <c r="C33" s="25" t="s">
        <v>33</v>
      </c>
      <c r="D33" s="1" t="s">
        <v>31</v>
      </c>
      <c r="E33" s="21">
        <v>1</v>
      </c>
      <c r="F33" s="22">
        <v>6500</v>
      </c>
      <c r="G33" s="11">
        <f t="shared" ref="G33" si="3">ROUND(PRODUCT(E33,F33),2)</f>
        <v>6500</v>
      </c>
    </row>
    <row r="34" spans="1:7">
      <c r="A34" s="48" t="s">
        <v>6</v>
      </c>
      <c r="B34" s="49"/>
      <c r="C34" s="49"/>
      <c r="D34" s="49"/>
      <c r="E34" s="49"/>
      <c r="F34" s="50"/>
      <c r="G34" s="23">
        <f>SUM(G32:G33)</f>
        <v>11500</v>
      </c>
    </row>
    <row r="35" spans="1:7">
      <c r="A35" s="26"/>
      <c r="B35" s="26"/>
      <c r="C35" s="2"/>
      <c r="D35" s="51" t="s">
        <v>0</v>
      </c>
      <c r="E35" s="51"/>
      <c r="F35" s="51"/>
      <c r="G35" s="17">
        <f>SUM(G10,G15,G19,G22,G25,G29,G34)</f>
        <v>2865703.5</v>
      </c>
    </row>
    <row r="36" spans="1:7">
      <c r="A36" s="26"/>
      <c r="B36" s="26"/>
      <c r="C36" s="2"/>
      <c r="D36" s="41" t="s">
        <v>8</v>
      </c>
      <c r="E36" s="41"/>
      <c r="F36" s="41"/>
      <c r="G36" s="18">
        <f>ROUND(PRODUCT(G35*0.23),2)</f>
        <v>659111.81000000006</v>
      </c>
    </row>
    <row r="37" spans="1:7">
      <c r="A37" s="26"/>
      <c r="B37" s="26"/>
      <c r="C37" s="2" t="s">
        <v>47</v>
      </c>
      <c r="D37" s="41" t="s">
        <v>1</v>
      </c>
      <c r="E37" s="41"/>
      <c r="F37" s="41"/>
      <c r="G37" s="18">
        <f>SUM(G35:G36)</f>
        <v>3524815.31</v>
      </c>
    </row>
  </sheetData>
  <mergeCells count="25">
    <mergeCell ref="A10:F10"/>
    <mergeCell ref="A1:G1"/>
    <mergeCell ref="A2:G2"/>
    <mergeCell ref="A4:G4"/>
    <mergeCell ref="A5:G5"/>
    <mergeCell ref="A6:G6"/>
    <mergeCell ref="A27:G27"/>
    <mergeCell ref="A11:G11"/>
    <mergeCell ref="A12:G12"/>
    <mergeCell ref="A15:F15"/>
    <mergeCell ref="A16:G16"/>
    <mergeCell ref="A17:G17"/>
    <mergeCell ref="A19:F19"/>
    <mergeCell ref="A20:G20"/>
    <mergeCell ref="A22:F22"/>
    <mergeCell ref="A23:G23"/>
    <mergeCell ref="A25:F25"/>
    <mergeCell ref="A26:G26"/>
    <mergeCell ref="D37:F37"/>
    <mergeCell ref="A29:F29"/>
    <mergeCell ref="A30:G30"/>
    <mergeCell ref="A31:G31"/>
    <mergeCell ref="A34:F34"/>
    <mergeCell ref="D35:F35"/>
    <mergeCell ref="D36:F36"/>
  </mergeCells>
  <pageMargins left="0.78740157480314965" right="0.51181102362204722" top="0.74803149606299213" bottom="0.74803149606299213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4939-3A30-4F32-AA09-04F468A7DB1C}">
  <dimension ref="A1:G40"/>
  <sheetViews>
    <sheetView topLeftCell="A25" zoomScale="150" zoomScaleNormal="150" workbookViewId="0">
      <selection activeCell="I48" sqref="I48"/>
    </sheetView>
  </sheetViews>
  <sheetFormatPr defaultRowHeight="12.75"/>
  <cols>
    <col min="1" max="1" width="5.28515625" customWidth="1"/>
    <col min="2" max="2" width="7" customWidth="1"/>
    <col min="3" max="3" width="53.140625" customWidth="1"/>
    <col min="4" max="4" width="4" customWidth="1"/>
    <col min="5" max="5" width="7.7109375" customWidth="1"/>
    <col min="6" max="6" width="9.42578125" customWidth="1"/>
    <col min="7" max="7" width="12.28515625" customWidth="1"/>
  </cols>
  <sheetData>
    <row r="1" spans="1:7">
      <c r="A1" s="59" t="s">
        <v>32</v>
      </c>
      <c r="B1" s="60"/>
      <c r="C1" s="60"/>
      <c r="D1" s="60"/>
      <c r="E1" s="60"/>
      <c r="F1" s="60"/>
      <c r="G1" s="60"/>
    </row>
    <row r="2" spans="1:7" ht="26.25" customHeight="1">
      <c r="A2" s="61" t="s">
        <v>49</v>
      </c>
      <c r="B2" s="61"/>
      <c r="C2" s="61"/>
      <c r="D2" s="61"/>
      <c r="E2" s="61"/>
      <c r="F2" s="61"/>
      <c r="G2" s="61"/>
    </row>
    <row r="3" spans="1:7" ht="38.25">
      <c r="A3" s="5" t="s">
        <v>11</v>
      </c>
      <c r="B3" s="5" t="s">
        <v>39</v>
      </c>
      <c r="C3" s="5" t="s">
        <v>10</v>
      </c>
      <c r="D3" s="5" t="s">
        <v>3</v>
      </c>
      <c r="E3" s="6" t="s">
        <v>2</v>
      </c>
      <c r="F3" s="7" t="s">
        <v>4</v>
      </c>
      <c r="G3" s="8" t="s">
        <v>5</v>
      </c>
    </row>
    <row r="4" spans="1:7">
      <c r="A4" s="62" t="s">
        <v>9</v>
      </c>
      <c r="B4" s="63"/>
      <c r="C4" s="63"/>
      <c r="D4" s="64"/>
      <c r="E4" s="64"/>
      <c r="F4" s="63"/>
      <c r="G4" s="65"/>
    </row>
    <row r="5" spans="1:7">
      <c r="A5" s="66" t="s">
        <v>35</v>
      </c>
      <c r="B5" s="67"/>
      <c r="C5" s="67"/>
      <c r="D5" s="68"/>
      <c r="E5" s="68"/>
      <c r="F5" s="67"/>
      <c r="G5" s="69"/>
    </row>
    <row r="6" spans="1:7">
      <c r="A6" s="52" t="s">
        <v>36</v>
      </c>
      <c r="B6" s="53"/>
      <c r="C6" s="52"/>
      <c r="D6" s="54"/>
      <c r="E6" s="54"/>
      <c r="F6" s="52"/>
      <c r="G6" s="52"/>
    </row>
    <row r="7" spans="1:7" ht="25.5">
      <c r="A7" s="16">
        <v>1</v>
      </c>
      <c r="B7" s="1" t="s">
        <v>37</v>
      </c>
      <c r="C7" s="27" t="s">
        <v>42</v>
      </c>
      <c r="D7" s="1" t="s">
        <v>38</v>
      </c>
      <c r="E7" s="12">
        <v>37</v>
      </c>
      <c r="F7" s="9">
        <v>1500</v>
      </c>
      <c r="G7" s="11">
        <f>ROUND(PRODUCT(E7:F7),2)</f>
        <v>55500</v>
      </c>
    </row>
    <row r="8" spans="1:7" ht="25.5">
      <c r="A8" s="16">
        <v>2</v>
      </c>
      <c r="B8" s="1" t="s">
        <v>37</v>
      </c>
      <c r="C8" s="27" t="s">
        <v>43</v>
      </c>
      <c r="D8" s="1" t="s">
        <v>38</v>
      </c>
      <c r="E8" s="12">
        <v>26</v>
      </c>
      <c r="F8" s="9">
        <v>1920</v>
      </c>
      <c r="G8" s="11">
        <f>ROUND(PRODUCT(E8:F8),2)</f>
        <v>49920</v>
      </c>
    </row>
    <row r="9" spans="1:7" ht="25.5">
      <c r="A9" s="16">
        <v>3</v>
      </c>
      <c r="B9" s="1" t="s">
        <v>37</v>
      </c>
      <c r="C9" s="27" t="s">
        <v>46</v>
      </c>
      <c r="D9" s="1" t="s">
        <v>38</v>
      </c>
      <c r="E9" s="12">
        <v>5</v>
      </c>
      <c r="F9" s="9">
        <v>1140</v>
      </c>
      <c r="G9" s="11">
        <f>ROUND(PRODUCT(E9:F9),2)</f>
        <v>5700</v>
      </c>
    </row>
    <row r="10" spans="1:7">
      <c r="A10" s="55" t="s">
        <v>6</v>
      </c>
      <c r="B10" s="57"/>
      <c r="C10" s="57"/>
      <c r="D10" s="57"/>
      <c r="E10" s="57"/>
      <c r="F10" s="58"/>
      <c r="G10" s="15">
        <f>SUM(G7:G9)</f>
        <v>111120</v>
      </c>
    </row>
    <row r="11" spans="1:7">
      <c r="A11" s="52" t="s">
        <v>18</v>
      </c>
      <c r="B11" s="53"/>
      <c r="C11" s="52"/>
      <c r="D11" s="54"/>
      <c r="E11" s="54"/>
      <c r="F11" s="52"/>
      <c r="G11" s="52"/>
    </row>
    <row r="12" spans="1:7">
      <c r="A12" s="52" t="s">
        <v>19</v>
      </c>
      <c r="B12" s="53"/>
      <c r="C12" s="52"/>
      <c r="D12" s="54"/>
      <c r="E12" s="54"/>
      <c r="F12" s="52"/>
      <c r="G12" s="52"/>
    </row>
    <row r="13" spans="1:7" ht="15">
      <c r="A13" s="1">
        <v>4</v>
      </c>
      <c r="B13" s="1" t="s">
        <v>12</v>
      </c>
      <c r="C13" s="3" t="s">
        <v>45</v>
      </c>
      <c r="D13" s="1" t="s">
        <v>27</v>
      </c>
      <c r="E13" s="12">
        <v>20650</v>
      </c>
      <c r="F13" s="10">
        <v>1.07</v>
      </c>
      <c r="G13" s="11">
        <f>ROUND(PRODUCT(E13:F13),2)</f>
        <v>22095.5</v>
      </c>
    </row>
    <row r="14" spans="1:7" ht="15">
      <c r="A14" s="1">
        <v>5</v>
      </c>
      <c r="B14" s="1" t="s">
        <v>12</v>
      </c>
      <c r="C14" s="3" t="s">
        <v>44</v>
      </c>
      <c r="D14" s="1" t="s">
        <v>7</v>
      </c>
      <c r="E14" s="12">
        <v>20650</v>
      </c>
      <c r="F14" s="9">
        <v>2.62</v>
      </c>
      <c r="G14" s="28">
        <f t="shared" ref="G14" si="0">ROUND(PRODUCT(E14,F14),2)</f>
        <v>54103</v>
      </c>
    </row>
    <row r="15" spans="1:7">
      <c r="A15" s="48" t="s">
        <v>6</v>
      </c>
      <c r="B15" s="49"/>
      <c r="C15" s="49"/>
      <c r="D15" s="49"/>
      <c r="E15" s="49"/>
      <c r="F15" s="50"/>
      <c r="G15" s="15">
        <f>SUM(G13)</f>
        <v>22095.5</v>
      </c>
    </row>
    <row r="16" spans="1:7">
      <c r="A16" s="45" t="s">
        <v>15</v>
      </c>
      <c r="B16" s="46"/>
      <c r="C16" s="46"/>
      <c r="D16" s="46"/>
      <c r="E16" s="46"/>
      <c r="F16" s="46"/>
      <c r="G16" s="47"/>
    </row>
    <row r="17" spans="1:7">
      <c r="A17" s="45" t="s">
        <v>16</v>
      </c>
      <c r="B17" s="46"/>
      <c r="C17" s="46"/>
      <c r="D17" s="46"/>
      <c r="E17" s="46"/>
      <c r="F17" s="46"/>
      <c r="G17" s="47"/>
    </row>
    <row r="18" spans="1:7" ht="38.25">
      <c r="A18" s="16">
        <v>6</v>
      </c>
      <c r="B18" s="1" t="s">
        <v>13</v>
      </c>
      <c r="C18" s="4" t="s">
        <v>17</v>
      </c>
      <c r="D18" s="1" t="s">
        <v>27</v>
      </c>
      <c r="E18" s="12">
        <v>10325</v>
      </c>
      <c r="F18" s="9">
        <v>13.2</v>
      </c>
      <c r="G18" s="11">
        <f t="shared" ref="G18" si="1">ROUND(PRODUCT(E18:F18),2)</f>
        <v>136290</v>
      </c>
    </row>
    <row r="19" spans="1:7">
      <c r="A19" s="55" t="s">
        <v>34</v>
      </c>
      <c r="B19" s="56"/>
      <c r="C19" s="57"/>
      <c r="D19" s="57"/>
      <c r="E19" s="57"/>
      <c r="F19" s="58"/>
      <c r="G19" s="15">
        <f>SUM(G18:G18)</f>
        <v>136290</v>
      </c>
    </row>
    <row r="20" spans="1:7">
      <c r="A20" s="52" t="s">
        <v>20</v>
      </c>
      <c r="B20" s="52"/>
      <c r="C20" s="52"/>
      <c r="D20" s="54"/>
      <c r="E20" s="54"/>
      <c r="F20" s="52"/>
      <c r="G20" s="52"/>
    </row>
    <row r="21" spans="1:7" ht="25.5">
      <c r="A21" s="1">
        <v>7</v>
      </c>
      <c r="B21" s="1" t="s">
        <v>21</v>
      </c>
      <c r="C21" s="19" t="s">
        <v>40</v>
      </c>
      <c r="D21" s="1" t="s">
        <v>27</v>
      </c>
      <c r="E21" s="12">
        <v>10325</v>
      </c>
      <c r="F21" s="10">
        <v>64.31</v>
      </c>
      <c r="G21" s="11">
        <f>ROUND(PRODUCT(E21:F21),2)</f>
        <v>664000.75</v>
      </c>
    </row>
    <row r="22" spans="1:7">
      <c r="A22" s="48" t="s">
        <v>6</v>
      </c>
      <c r="B22" s="49"/>
      <c r="C22" s="49"/>
      <c r="D22" s="49"/>
      <c r="E22" s="49"/>
      <c r="F22" s="50"/>
      <c r="G22" s="15">
        <f>SUM(G21)</f>
        <v>664000.75</v>
      </c>
    </row>
    <row r="23" spans="1:7">
      <c r="A23" s="52" t="s">
        <v>22</v>
      </c>
      <c r="B23" s="52"/>
      <c r="C23" s="52"/>
      <c r="D23" s="54"/>
      <c r="E23" s="54"/>
      <c r="F23" s="52"/>
      <c r="G23" s="52"/>
    </row>
    <row r="24" spans="1:7" ht="25.5">
      <c r="A24" s="1">
        <v>8</v>
      </c>
      <c r="B24" s="1" t="s">
        <v>23</v>
      </c>
      <c r="C24" s="3" t="s">
        <v>26</v>
      </c>
      <c r="D24" s="1" t="s">
        <v>27</v>
      </c>
      <c r="E24" s="12">
        <v>10325</v>
      </c>
      <c r="F24" s="10">
        <v>83.05</v>
      </c>
      <c r="G24" s="11">
        <f>ROUND(PRODUCT(E24:F24),2)</f>
        <v>857491.25</v>
      </c>
    </row>
    <row r="25" spans="1:7">
      <c r="A25" s="48" t="s">
        <v>6</v>
      </c>
      <c r="B25" s="49"/>
      <c r="C25" s="49"/>
      <c r="D25" s="49"/>
      <c r="E25" s="49"/>
      <c r="F25" s="50"/>
      <c r="G25" s="15">
        <f>SUM(G24)</f>
        <v>857491.25</v>
      </c>
    </row>
    <row r="26" spans="1:7">
      <c r="A26" s="52" t="s">
        <v>51</v>
      </c>
      <c r="B26" s="52"/>
      <c r="C26" s="52"/>
      <c r="D26" s="54"/>
      <c r="E26" s="54"/>
      <c r="F26" s="52"/>
      <c r="G26" s="52"/>
    </row>
    <row r="27" spans="1:7" ht="15">
      <c r="A27" s="1">
        <v>9</v>
      </c>
      <c r="B27" s="30" t="s">
        <v>50</v>
      </c>
      <c r="C27" s="3" t="s">
        <v>52</v>
      </c>
      <c r="D27" s="1" t="s">
        <v>27</v>
      </c>
      <c r="E27" s="12">
        <v>8135</v>
      </c>
      <c r="F27" s="10">
        <v>28.63</v>
      </c>
      <c r="G27" s="11">
        <f>ROUND(PRODUCT(E27:F27),2)</f>
        <v>232905.05</v>
      </c>
    </row>
    <row r="28" spans="1:7">
      <c r="A28" s="48" t="s">
        <v>6</v>
      </c>
      <c r="B28" s="49"/>
      <c r="C28" s="49"/>
      <c r="D28" s="49"/>
      <c r="E28" s="49"/>
      <c r="F28" s="50"/>
      <c r="G28" s="15">
        <f>SUM(G27)</f>
        <v>232905.05</v>
      </c>
    </row>
    <row r="29" spans="1:7">
      <c r="A29" s="52" t="s">
        <v>24</v>
      </c>
      <c r="B29" s="52"/>
      <c r="C29" s="52"/>
      <c r="D29" s="54"/>
      <c r="E29" s="54"/>
      <c r="F29" s="52"/>
      <c r="G29" s="52"/>
    </row>
    <row r="30" spans="1:7">
      <c r="A30" s="52" t="s">
        <v>25</v>
      </c>
      <c r="B30" s="53"/>
      <c r="C30" s="52"/>
      <c r="D30" s="54"/>
      <c r="E30" s="54"/>
      <c r="F30" s="52"/>
      <c r="G30" s="52"/>
    </row>
    <row r="31" spans="1:7" ht="25.5">
      <c r="A31" s="14">
        <v>10</v>
      </c>
      <c r="B31" s="13" t="s">
        <v>14</v>
      </c>
      <c r="C31" s="24" t="s">
        <v>41</v>
      </c>
      <c r="D31" s="12" t="s">
        <v>27</v>
      </c>
      <c r="E31" s="12">
        <v>610</v>
      </c>
      <c r="F31" s="9">
        <v>210</v>
      </c>
      <c r="G31" s="11">
        <f>ROUND(PRODUCT(E31:F31),2)</f>
        <v>128100</v>
      </c>
    </row>
    <row r="32" spans="1:7">
      <c r="A32" s="42" t="s">
        <v>6</v>
      </c>
      <c r="B32" s="43"/>
      <c r="C32" s="42"/>
      <c r="D32" s="44"/>
      <c r="E32" s="44"/>
      <c r="F32" s="42"/>
      <c r="G32" s="15">
        <f>SUM(G31)</f>
        <v>128100</v>
      </c>
    </row>
    <row r="33" spans="1:7">
      <c r="A33" s="45" t="s">
        <v>28</v>
      </c>
      <c r="B33" s="46"/>
      <c r="C33" s="46"/>
      <c r="D33" s="46"/>
      <c r="E33" s="46"/>
      <c r="F33" s="46"/>
      <c r="G33" s="47"/>
    </row>
    <row r="34" spans="1:7">
      <c r="A34" s="45" t="s">
        <v>29</v>
      </c>
      <c r="B34" s="46"/>
      <c r="C34" s="46"/>
      <c r="D34" s="46"/>
      <c r="E34" s="46"/>
      <c r="F34" s="46"/>
      <c r="G34" s="47"/>
    </row>
    <row r="35" spans="1:7">
      <c r="A35" s="1">
        <v>11</v>
      </c>
      <c r="B35" s="1"/>
      <c r="C35" s="20" t="s">
        <v>30</v>
      </c>
      <c r="D35" s="1" t="s">
        <v>31</v>
      </c>
      <c r="E35" s="21">
        <v>1</v>
      </c>
      <c r="F35" s="22">
        <v>5000</v>
      </c>
      <c r="G35" s="11">
        <f t="shared" ref="G35" si="2">ROUND(PRODUCT(E35:F35),2)</f>
        <v>5000</v>
      </c>
    </row>
    <row r="36" spans="1:7">
      <c r="A36" s="1">
        <v>12</v>
      </c>
      <c r="B36" s="1"/>
      <c r="C36" s="25" t="s">
        <v>33</v>
      </c>
      <c r="D36" s="1" t="s">
        <v>31</v>
      </c>
      <c r="E36" s="21">
        <v>1</v>
      </c>
      <c r="F36" s="22">
        <v>6500</v>
      </c>
      <c r="G36" s="11">
        <f t="shared" ref="G36" si="3">ROUND(PRODUCT(E36,F36),2)</f>
        <v>6500</v>
      </c>
    </row>
    <row r="37" spans="1:7">
      <c r="A37" s="48" t="s">
        <v>6</v>
      </c>
      <c r="B37" s="49"/>
      <c r="C37" s="49"/>
      <c r="D37" s="49"/>
      <c r="E37" s="49"/>
      <c r="F37" s="50"/>
      <c r="G37" s="23">
        <f>SUM(G35:G36)</f>
        <v>11500</v>
      </c>
    </row>
    <row r="38" spans="1:7">
      <c r="A38" s="26"/>
      <c r="B38" s="26"/>
      <c r="C38" s="2"/>
      <c r="D38" s="51" t="s">
        <v>0</v>
      </c>
      <c r="E38" s="51"/>
      <c r="F38" s="51"/>
      <c r="G38" s="17">
        <f>SUM(G10,G15,G19,G22,G25,G28,G32,G37)</f>
        <v>2163502.5499999998</v>
      </c>
    </row>
    <row r="39" spans="1:7">
      <c r="A39" s="26"/>
      <c r="B39" s="26"/>
      <c r="C39" s="2"/>
      <c r="D39" s="41" t="s">
        <v>8</v>
      </c>
      <c r="E39" s="41"/>
      <c r="F39" s="41"/>
      <c r="G39" s="18">
        <f>ROUND(PRODUCT(G38*0.23),2)</f>
        <v>497605.59</v>
      </c>
    </row>
    <row r="40" spans="1:7">
      <c r="A40" s="26"/>
      <c r="B40" s="26"/>
      <c r="C40" s="2" t="s">
        <v>53</v>
      </c>
      <c r="D40" s="41" t="s">
        <v>1</v>
      </c>
      <c r="E40" s="41"/>
      <c r="F40" s="41"/>
      <c r="G40" s="18">
        <f>SUM(G38:G39)</f>
        <v>2661108.1399999997</v>
      </c>
    </row>
  </sheetData>
  <mergeCells count="27">
    <mergeCell ref="A10:F10"/>
    <mergeCell ref="A1:G1"/>
    <mergeCell ref="A2:G2"/>
    <mergeCell ref="A4:G4"/>
    <mergeCell ref="A5:G5"/>
    <mergeCell ref="A6:G6"/>
    <mergeCell ref="A30:G30"/>
    <mergeCell ref="A11:G11"/>
    <mergeCell ref="A12:G12"/>
    <mergeCell ref="A15:F15"/>
    <mergeCell ref="A16:G16"/>
    <mergeCell ref="A17:G17"/>
    <mergeCell ref="A19:F19"/>
    <mergeCell ref="A20:G20"/>
    <mergeCell ref="A22:F22"/>
    <mergeCell ref="A23:G23"/>
    <mergeCell ref="A25:F25"/>
    <mergeCell ref="A29:G29"/>
    <mergeCell ref="A26:G26"/>
    <mergeCell ref="A28:F28"/>
    <mergeCell ref="D40:F40"/>
    <mergeCell ref="A32:F32"/>
    <mergeCell ref="A33:G33"/>
    <mergeCell ref="A34:G34"/>
    <mergeCell ref="A37:F37"/>
    <mergeCell ref="D38:F38"/>
    <mergeCell ref="D39:F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F33D-A486-4C25-B869-B7234324820D}">
  <dimension ref="A1:I123"/>
  <sheetViews>
    <sheetView tabSelected="1" topLeftCell="A107" zoomScale="150" zoomScaleNormal="150" workbookViewId="0">
      <selection activeCell="I115" sqref="I115"/>
    </sheetView>
  </sheetViews>
  <sheetFormatPr defaultRowHeight="12.75"/>
  <cols>
    <col min="1" max="1" width="5.28515625" customWidth="1"/>
    <col min="2" max="2" width="6.7109375" customWidth="1"/>
    <col min="3" max="3" width="55" customWidth="1"/>
    <col min="4" max="4" width="3.28515625" customWidth="1"/>
    <col min="5" max="5" width="7.7109375" customWidth="1"/>
    <col min="6" max="6" width="9.42578125" customWidth="1"/>
    <col min="7" max="7" width="12.85546875" customWidth="1"/>
    <col min="9" max="9" width="45.28515625" customWidth="1"/>
  </cols>
  <sheetData>
    <row r="1" spans="1:7">
      <c r="A1" s="59" t="s">
        <v>104</v>
      </c>
      <c r="B1" s="60"/>
      <c r="C1" s="60"/>
      <c r="D1" s="60"/>
      <c r="E1" s="60"/>
      <c r="F1" s="60"/>
      <c r="G1" s="60"/>
    </row>
    <row r="2" spans="1:7" ht="32.25" customHeight="1">
      <c r="A2" s="61" t="s">
        <v>74</v>
      </c>
      <c r="B2" s="61"/>
      <c r="C2" s="61"/>
      <c r="D2" s="61"/>
      <c r="E2" s="61"/>
      <c r="F2" s="61"/>
      <c r="G2" s="61"/>
    </row>
    <row r="3" spans="1:7" ht="38.25">
      <c r="A3" s="5" t="s">
        <v>11</v>
      </c>
      <c r="B3" s="5" t="s">
        <v>39</v>
      </c>
      <c r="C3" s="5" t="s">
        <v>10</v>
      </c>
      <c r="D3" s="5" t="s">
        <v>3</v>
      </c>
      <c r="E3" s="6" t="s">
        <v>2</v>
      </c>
      <c r="F3" s="7" t="s">
        <v>4</v>
      </c>
      <c r="G3" s="8" t="s">
        <v>5</v>
      </c>
    </row>
    <row r="4" spans="1:7" ht="15" customHeight="1">
      <c r="A4" s="62" t="s">
        <v>9</v>
      </c>
      <c r="B4" s="63"/>
      <c r="C4" s="63"/>
      <c r="D4" s="64"/>
      <c r="E4" s="64"/>
      <c r="F4" s="63"/>
      <c r="G4" s="65"/>
    </row>
    <row r="5" spans="1:7" ht="15" customHeight="1">
      <c r="A5" s="66" t="s">
        <v>35</v>
      </c>
      <c r="B5" s="67"/>
      <c r="C5" s="67"/>
      <c r="D5" s="68"/>
      <c r="E5" s="68"/>
      <c r="F5" s="67"/>
      <c r="G5" s="69"/>
    </row>
    <row r="6" spans="1:7" ht="15" customHeight="1">
      <c r="A6" s="52" t="s">
        <v>36</v>
      </c>
      <c r="B6" s="53"/>
      <c r="C6" s="52"/>
      <c r="D6" s="54"/>
      <c r="E6" s="54"/>
      <c r="F6" s="52"/>
      <c r="G6" s="52"/>
    </row>
    <row r="7" spans="1:7" ht="15" customHeight="1">
      <c r="A7" s="16">
        <v>1</v>
      </c>
      <c r="B7" s="1" t="s">
        <v>37</v>
      </c>
      <c r="C7" s="27" t="s">
        <v>42</v>
      </c>
      <c r="D7" s="1" t="s">
        <v>38</v>
      </c>
      <c r="E7" s="29">
        <v>28</v>
      </c>
      <c r="F7" s="9"/>
      <c r="G7" s="11"/>
    </row>
    <row r="8" spans="1:7" ht="27" customHeight="1">
      <c r="A8" s="16">
        <v>2</v>
      </c>
      <c r="B8" s="1" t="s">
        <v>37</v>
      </c>
      <c r="C8" s="27" t="s">
        <v>43</v>
      </c>
      <c r="D8" s="1" t="s">
        <v>38</v>
      </c>
      <c r="E8" s="29">
        <v>28</v>
      </c>
      <c r="F8" s="9"/>
      <c r="G8" s="11"/>
    </row>
    <row r="9" spans="1:7" ht="27" customHeight="1">
      <c r="A9" s="16">
        <v>3</v>
      </c>
      <c r="B9" s="1" t="s">
        <v>37</v>
      </c>
      <c r="C9" s="27" t="s">
        <v>46</v>
      </c>
      <c r="D9" s="1" t="s">
        <v>38</v>
      </c>
      <c r="E9" s="29">
        <v>5</v>
      </c>
      <c r="F9" s="9"/>
      <c r="G9" s="11"/>
    </row>
    <row r="10" spans="1:7" ht="15" customHeight="1">
      <c r="A10" s="48" t="s">
        <v>6</v>
      </c>
      <c r="B10" s="49"/>
      <c r="C10" s="49"/>
      <c r="D10" s="49"/>
      <c r="E10" s="49"/>
      <c r="F10" s="50"/>
      <c r="G10" s="15"/>
    </row>
    <row r="11" spans="1:7" ht="15" customHeight="1">
      <c r="A11" s="52" t="s">
        <v>18</v>
      </c>
      <c r="B11" s="53"/>
      <c r="C11" s="52"/>
      <c r="D11" s="54"/>
      <c r="E11" s="54"/>
      <c r="F11" s="52"/>
      <c r="G11" s="52"/>
    </row>
    <row r="12" spans="1:7" ht="15" customHeight="1">
      <c r="A12" s="52" t="s">
        <v>19</v>
      </c>
      <c r="B12" s="53"/>
      <c r="C12" s="52"/>
      <c r="D12" s="54"/>
      <c r="E12" s="54"/>
      <c r="F12" s="52"/>
      <c r="G12" s="52"/>
    </row>
    <row r="13" spans="1:7" ht="15" customHeight="1">
      <c r="A13" s="1">
        <v>4</v>
      </c>
      <c r="B13" s="1" t="s">
        <v>12</v>
      </c>
      <c r="C13" s="3" t="s">
        <v>45</v>
      </c>
      <c r="D13" s="1" t="s">
        <v>27</v>
      </c>
      <c r="E13" s="12">
        <v>16300</v>
      </c>
      <c r="F13" s="10"/>
      <c r="G13" s="11"/>
    </row>
    <row r="14" spans="1:7" ht="15" customHeight="1">
      <c r="A14" s="1">
        <v>5</v>
      </c>
      <c r="B14" s="1" t="s">
        <v>12</v>
      </c>
      <c r="C14" s="3" t="s">
        <v>44</v>
      </c>
      <c r="D14" s="1" t="s">
        <v>7</v>
      </c>
      <c r="E14" s="12">
        <v>16300</v>
      </c>
      <c r="F14" s="9"/>
      <c r="G14" s="28"/>
    </row>
    <row r="15" spans="1:7" ht="15" customHeight="1">
      <c r="A15" s="48" t="s">
        <v>6</v>
      </c>
      <c r="B15" s="49"/>
      <c r="C15" s="49"/>
      <c r="D15" s="49"/>
      <c r="E15" s="49"/>
      <c r="F15" s="50"/>
      <c r="G15" s="15"/>
    </row>
    <row r="16" spans="1:7" ht="15" customHeight="1">
      <c r="A16" s="45" t="s">
        <v>15</v>
      </c>
      <c r="B16" s="46"/>
      <c r="C16" s="46"/>
      <c r="D16" s="46"/>
      <c r="E16" s="46"/>
      <c r="F16" s="46"/>
      <c r="G16" s="47"/>
    </row>
    <row r="17" spans="1:7" ht="15" customHeight="1">
      <c r="A17" s="45" t="s">
        <v>16</v>
      </c>
      <c r="B17" s="46"/>
      <c r="C17" s="46"/>
      <c r="D17" s="46"/>
      <c r="E17" s="46"/>
      <c r="F17" s="46"/>
      <c r="G17" s="47"/>
    </row>
    <row r="18" spans="1:7" ht="42" customHeight="1">
      <c r="A18" s="16">
        <v>6</v>
      </c>
      <c r="B18" s="1" t="s">
        <v>13</v>
      </c>
      <c r="C18" s="4" t="s">
        <v>17</v>
      </c>
      <c r="D18" s="1" t="s">
        <v>27</v>
      </c>
      <c r="E18" s="12">
        <v>8150</v>
      </c>
      <c r="F18" s="9"/>
      <c r="G18" s="11"/>
    </row>
    <row r="19" spans="1:7" ht="15" customHeight="1">
      <c r="A19" s="48" t="s">
        <v>6</v>
      </c>
      <c r="B19" s="49"/>
      <c r="C19" s="49"/>
      <c r="D19" s="49"/>
      <c r="E19" s="49"/>
      <c r="F19" s="50"/>
      <c r="G19" s="15"/>
    </row>
    <row r="20" spans="1:7" ht="15" customHeight="1">
      <c r="A20" s="52" t="s">
        <v>20</v>
      </c>
      <c r="B20" s="52"/>
      <c r="C20" s="52"/>
      <c r="D20" s="54"/>
      <c r="E20" s="54"/>
      <c r="F20" s="52"/>
      <c r="G20" s="52"/>
    </row>
    <row r="21" spans="1:7" ht="27" customHeight="1">
      <c r="A21" s="1">
        <v>7</v>
      </c>
      <c r="B21" s="1" t="s">
        <v>21</v>
      </c>
      <c r="C21" s="19" t="s">
        <v>40</v>
      </c>
      <c r="D21" s="1" t="s">
        <v>27</v>
      </c>
      <c r="E21" s="12">
        <v>8150</v>
      </c>
      <c r="F21" s="10"/>
      <c r="G21" s="11"/>
    </row>
    <row r="22" spans="1:7" ht="15" customHeight="1">
      <c r="A22" s="48" t="s">
        <v>6</v>
      </c>
      <c r="B22" s="49"/>
      <c r="C22" s="49"/>
      <c r="D22" s="49"/>
      <c r="E22" s="49"/>
      <c r="F22" s="50"/>
      <c r="G22" s="15"/>
    </row>
    <row r="23" spans="1:7" ht="15" customHeight="1">
      <c r="A23" s="52" t="s">
        <v>22</v>
      </c>
      <c r="B23" s="52"/>
      <c r="C23" s="52"/>
      <c r="D23" s="54"/>
      <c r="E23" s="54"/>
      <c r="F23" s="52"/>
      <c r="G23" s="52"/>
    </row>
    <row r="24" spans="1:7" ht="27" customHeight="1">
      <c r="A24" s="1">
        <v>8</v>
      </c>
      <c r="B24" s="1" t="s">
        <v>23</v>
      </c>
      <c r="C24" s="3" t="s">
        <v>54</v>
      </c>
      <c r="D24" s="1" t="s">
        <v>27</v>
      </c>
      <c r="E24" s="12">
        <v>8150</v>
      </c>
      <c r="F24" s="10"/>
      <c r="G24" s="11"/>
    </row>
    <row r="25" spans="1:7" ht="15" customHeight="1">
      <c r="A25" s="48" t="s">
        <v>6</v>
      </c>
      <c r="B25" s="49"/>
      <c r="C25" s="49"/>
      <c r="D25" s="49"/>
      <c r="E25" s="49"/>
      <c r="F25" s="50"/>
      <c r="G25" s="15"/>
    </row>
    <row r="26" spans="1:7" ht="15" customHeight="1">
      <c r="A26" s="52" t="s">
        <v>51</v>
      </c>
      <c r="B26" s="52"/>
      <c r="C26" s="52"/>
      <c r="D26" s="54"/>
      <c r="E26" s="54"/>
      <c r="F26" s="52"/>
      <c r="G26" s="52"/>
    </row>
    <row r="27" spans="1:7" ht="15" customHeight="1">
      <c r="A27" s="1">
        <v>9</v>
      </c>
      <c r="B27" s="30" t="s">
        <v>50</v>
      </c>
      <c r="C27" s="3" t="s">
        <v>52</v>
      </c>
      <c r="D27" s="1" t="s">
        <v>27</v>
      </c>
      <c r="E27" s="12">
        <v>8150</v>
      </c>
      <c r="F27" s="10"/>
      <c r="G27" s="11"/>
    </row>
    <row r="28" spans="1:7" ht="15" customHeight="1">
      <c r="A28" s="48" t="s">
        <v>6</v>
      </c>
      <c r="B28" s="49"/>
      <c r="C28" s="49"/>
      <c r="D28" s="49"/>
      <c r="E28" s="49"/>
      <c r="F28" s="50"/>
      <c r="G28" s="15"/>
    </row>
    <row r="29" spans="1:7" ht="15" customHeight="1">
      <c r="A29" s="52" t="s">
        <v>24</v>
      </c>
      <c r="B29" s="52"/>
      <c r="C29" s="52"/>
      <c r="D29" s="54"/>
      <c r="E29" s="54"/>
      <c r="F29" s="52"/>
      <c r="G29" s="52"/>
    </row>
    <row r="30" spans="1:7" ht="15" customHeight="1">
      <c r="A30" s="52" t="s">
        <v>25</v>
      </c>
      <c r="B30" s="53"/>
      <c r="C30" s="52"/>
      <c r="D30" s="54"/>
      <c r="E30" s="54"/>
      <c r="F30" s="52"/>
      <c r="G30" s="52"/>
    </row>
    <row r="31" spans="1:7" ht="27" customHeight="1">
      <c r="A31" s="14">
        <v>10</v>
      </c>
      <c r="B31" s="13" t="s">
        <v>14</v>
      </c>
      <c r="C31" s="24" t="s">
        <v>101</v>
      </c>
      <c r="D31" s="12" t="s">
        <v>27</v>
      </c>
      <c r="E31" s="29">
        <v>438.24</v>
      </c>
      <c r="F31" s="9"/>
      <c r="G31" s="11"/>
    </row>
    <row r="32" spans="1:7" ht="15" customHeight="1">
      <c r="A32" s="71" t="s">
        <v>6</v>
      </c>
      <c r="B32" s="72"/>
      <c r="C32" s="71"/>
      <c r="D32" s="71"/>
      <c r="E32" s="71"/>
      <c r="F32" s="71"/>
      <c r="G32" s="15"/>
    </row>
    <row r="33" spans="1:7" ht="15" customHeight="1">
      <c r="A33" s="45" t="s">
        <v>28</v>
      </c>
      <c r="B33" s="46"/>
      <c r="C33" s="46"/>
      <c r="D33" s="46"/>
      <c r="E33" s="46"/>
      <c r="F33" s="46"/>
      <c r="G33" s="47"/>
    </row>
    <row r="34" spans="1:7" ht="15" customHeight="1">
      <c r="A34" s="45" t="s">
        <v>29</v>
      </c>
      <c r="B34" s="46"/>
      <c r="C34" s="46"/>
      <c r="D34" s="46"/>
      <c r="E34" s="46"/>
      <c r="F34" s="46"/>
      <c r="G34" s="47"/>
    </row>
    <row r="35" spans="1:7" ht="15" customHeight="1">
      <c r="A35" s="1">
        <v>11</v>
      </c>
      <c r="B35" s="1"/>
      <c r="C35" s="20" t="s">
        <v>30</v>
      </c>
      <c r="D35" s="1" t="s">
        <v>31</v>
      </c>
      <c r="E35" s="21">
        <v>1</v>
      </c>
      <c r="F35" s="22"/>
      <c r="G35" s="11"/>
    </row>
    <row r="36" spans="1:7" ht="15" customHeight="1">
      <c r="A36" s="1">
        <v>12</v>
      </c>
      <c r="B36" s="1"/>
      <c r="C36" s="25" t="s">
        <v>33</v>
      </c>
      <c r="D36" s="1" t="s">
        <v>31</v>
      </c>
      <c r="E36" s="21">
        <v>1</v>
      </c>
      <c r="F36" s="22"/>
      <c r="G36" s="11"/>
    </row>
    <row r="37" spans="1:7" ht="15" customHeight="1">
      <c r="A37" s="48" t="s">
        <v>6</v>
      </c>
      <c r="B37" s="49"/>
      <c r="C37" s="49"/>
      <c r="D37" s="49"/>
      <c r="E37" s="49"/>
      <c r="F37" s="50"/>
      <c r="G37" s="23"/>
    </row>
    <row r="38" spans="1:7" ht="15" customHeight="1">
      <c r="A38" s="37"/>
      <c r="B38" s="37"/>
      <c r="C38" s="37"/>
      <c r="D38" s="51" t="s">
        <v>0</v>
      </c>
      <c r="E38" s="51"/>
      <c r="F38" s="51"/>
      <c r="G38" s="17"/>
    </row>
    <row r="39" spans="1:7" ht="15" customHeight="1">
      <c r="A39" s="37"/>
      <c r="B39" s="37"/>
      <c r="C39" s="37"/>
      <c r="D39" s="41" t="s">
        <v>8</v>
      </c>
      <c r="E39" s="41"/>
      <c r="F39" s="41"/>
      <c r="G39" s="18"/>
    </row>
    <row r="40" spans="1:7" ht="15" customHeight="1">
      <c r="A40" s="37"/>
      <c r="B40" s="37"/>
      <c r="C40" s="37"/>
      <c r="D40" s="41" t="s">
        <v>1</v>
      </c>
      <c r="E40" s="41"/>
      <c r="F40" s="41"/>
      <c r="G40" s="18"/>
    </row>
    <row r="41" spans="1:7" ht="15" customHeight="1">
      <c r="A41" s="37"/>
      <c r="B41" s="37"/>
      <c r="C41" s="37"/>
      <c r="D41" s="38"/>
      <c r="E41" s="38"/>
      <c r="F41" s="38"/>
      <c r="G41" s="39"/>
    </row>
    <row r="42" spans="1:7" ht="15" customHeight="1">
      <c r="A42" s="37"/>
      <c r="B42" s="37"/>
      <c r="C42" s="37"/>
      <c r="D42" s="38"/>
      <c r="E42" s="38"/>
      <c r="F42" s="38"/>
      <c r="G42" s="39"/>
    </row>
    <row r="43" spans="1:7" ht="15" customHeight="1">
      <c r="A43" s="37"/>
      <c r="B43" s="37"/>
      <c r="C43" s="37"/>
      <c r="D43" s="38"/>
      <c r="E43" s="38"/>
      <c r="F43" s="38"/>
      <c r="G43" s="39"/>
    </row>
    <row r="44" spans="1:7" ht="15" customHeight="1">
      <c r="A44" s="37"/>
      <c r="B44" s="37"/>
      <c r="C44" s="37"/>
      <c r="D44" s="38"/>
      <c r="E44" s="38"/>
      <c r="F44" s="38"/>
      <c r="G44" s="39"/>
    </row>
    <row r="45" spans="1:7" ht="15" customHeight="1">
      <c r="A45" s="37"/>
      <c r="B45" s="37"/>
      <c r="C45" s="37"/>
      <c r="D45" s="38"/>
      <c r="E45" s="38"/>
      <c r="F45" s="38"/>
      <c r="G45" s="39"/>
    </row>
    <row r="46" spans="1:7">
      <c r="A46" s="59" t="s">
        <v>103</v>
      </c>
      <c r="B46" s="60"/>
      <c r="C46" s="60"/>
      <c r="D46" s="60"/>
      <c r="E46" s="60"/>
      <c r="F46" s="60"/>
      <c r="G46" s="60"/>
    </row>
    <row r="47" spans="1:7">
      <c r="A47" s="70" t="s">
        <v>98</v>
      </c>
      <c r="B47" s="70"/>
      <c r="C47" s="70"/>
      <c r="D47" s="70"/>
      <c r="E47" s="70"/>
      <c r="F47" s="70"/>
      <c r="G47" s="70"/>
    </row>
    <row r="48" spans="1:7" ht="38.25">
      <c r="A48" s="5" t="s">
        <v>11</v>
      </c>
      <c r="B48" s="5" t="s">
        <v>39</v>
      </c>
      <c r="C48" s="5" t="s">
        <v>10</v>
      </c>
      <c r="D48" s="5" t="s">
        <v>3</v>
      </c>
      <c r="E48" s="6" t="s">
        <v>2</v>
      </c>
      <c r="F48" s="7" t="s">
        <v>4</v>
      </c>
      <c r="G48" s="8" t="s">
        <v>5</v>
      </c>
    </row>
    <row r="49" spans="1:9" ht="12.75" customHeight="1">
      <c r="A49" s="62" t="s">
        <v>9</v>
      </c>
      <c r="B49" s="63"/>
      <c r="C49" s="63"/>
      <c r="D49" s="64"/>
      <c r="E49" s="64"/>
      <c r="F49" s="63"/>
      <c r="G49" s="65"/>
    </row>
    <row r="50" spans="1:9" ht="12.75" customHeight="1">
      <c r="A50" s="66" t="s">
        <v>55</v>
      </c>
      <c r="B50" s="67"/>
      <c r="C50" s="67"/>
      <c r="D50" s="68"/>
      <c r="E50" s="68"/>
      <c r="F50" s="67"/>
      <c r="G50" s="69"/>
    </row>
    <row r="51" spans="1:9" ht="12.75" customHeight="1">
      <c r="A51" s="52" t="s">
        <v>56</v>
      </c>
      <c r="B51" s="53"/>
      <c r="C51" s="52"/>
      <c r="D51" s="54"/>
      <c r="E51" s="54"/>
      <c r="F51" s="52"/>
      <c r="G51" s="52"/>
    </row>
    <row r="52" spans="1:9" ht="40.5" customHeight="1">
      <c r="A52" s="16">
        <v>1</v>
      </c>
      <c r="B52" s="31" t="s">
        <v>57</v>
      </c>
      <c r="C52" s="3" t="s">
        <v>76</v>
      </c>
      <c r="D52" s="1" t="s">
        <v>27</v>
      </c>
      <c r="E52" s="12">
        <v>110</v>
      </c>
      <c r="F52" s="9"/>
      <c r="G52" s="11"/>
    </row>
    <row r="53" spans="1:9" ht="27.75" customHeight="1">
      <c r="A53" s="16">
        <v>2</v>
      </c>
      <c r="B53" s="31" t="s">
        <v>57</v>
      </c>
      <c r="C53" s="3" t="s">
        <v>89</v>
      </c>
      <c r="D53" s="1" t="s">
        <v>27</v>
      </c>
      <c r="E53" s="12">
        <v>38</v>
      </c>
      <c r="F53" s="9"/>
      <c r="G53" s="11"/>
    </row>
    <row r="54" spans="1:9" ht="27.75" customHeight="1">
      <c r="A54" s="16">
        <v>3</v>
      </c>
      <c r="B54" s="31" t="s">
        <v>57</v>
      </c>
      <c r="C54" s="3" t="s">
        <v>90</v>
      </c>
      <c r="D54" s="1" t="s">
        <v>27</v>
      </c>
      <c r="E54" s="12">
        <v>48</v>
      </c>
      <c r="F54" s="9"/>
      <c r="G54" s="11"/>
      <c r="I54" s="3"/>
    </row>
    <row r="55" spans="1:9" ht="12.75" customHeight="1">
      <c r="A55" s="16">
        <v>4</v>
      </c>
      <c r="B55" s="31" t="s">
        <v>57</v>
      </c>
      <c r="C55" s="3" t="s">
        <v>71</v>
      </c>
      <c r="D55" s="1" t="s">
        <v>58</v>
      </c>
      <c r="E55" s="12">
        <v>58</v>
      </c>
      <c r="F55" s="9"/>
      <c r="G55" s="11"/>
    </row>
    <row r="56" spans="1:9" ht="27.75" customHeight="1">
      <c r="A56" s="16">
        <v>5</v>
      </c>
      <c r="B56" s="31" t="s">
        <v>57</v>
      </c>
      <c r="C56" s="3" t="s">
        <v>77</v>
      </c>
      <c r="D56" s="1" t="s">
        <v>58</v>
      </c>
      <c r="E56" s="12">
        <v>60</v>
      </c>
      <c r="F56" s="9"/>
      <c r="G56" s="11"/>
    </row>
    <row r="57" spans="1:9" ht="27.75" customHeight="1">
      <c r="A57" s="16">
        <v>6</v>
      </c>
      <c r="B57" s="31" t="s">
        <v>57</v>
      </c>
      <c r="C57" s="3" t="s">
        <v>92</v>
      </c>
      <c r="D57" s="1" t="s">
        <v>59</v>
      </c>
      <c r="E57" s="12">
        <v>4.05</v>
      </c>
      <c r="F57" s="9"/>
      <c r="G57" s="11"/>
    </row>
    <row r="58" spans="1:9" ht="27.75" customHeight="1">
      <c r="A58" s="16">
        <v>7</v>
      </c>
      <c r="B58" s="31" t="s">
        <v>57</v>
      </c>
      <c r="C58" s="3" t="s">
        <v>91</v>
      </c>
      <c r="D58" s="1" t="s">
        <v>59</v>
      </c>
      <c r="E58" s="12">
        <v>2.1800000000000002</v>
      </c>
      <c r="F58" s="9"/>
      <c r="G58" s="11"/>
    </row>
    <row r="59" spans="1:9" ht="12.75" customHeight="1">
      <c r="A59" s="16">
        <v>8</v>
      </c>
      <c r="B59" s="31" t="s">
        <v>57</v>
      </c>
      <c r="C59" s="3" t="s">
        <v>93</v>
      </c>
      <c r="D59" s="1" t="s">
        <v>59</v>
      </c>
      <c r="E59" s="12">
        <v>6.41</v>
      </c>
      <c r="F59" s="9"/>
      <c r="G59" s="11"/>
    </row>
    <row r="60" spans="1:9" ht="27.75" customHeight="1">
      <c r="A60" s="16">
        <v>9</v>
      </c>
      <c r="B60" s="31" t="s">
        <v>57</v>
      </c>
      <c r="C60" s="3" t="s">
        <v>78</v>
      </c>
      <c r="D60" s="1" t="s">
        <v>27</v>
      </c>
      <c r="E60" s="12">
        <v>110</v>
      </c>
      <c r="F60" s="9"/>
      <c r="G60" s="11"/>
    </row>
    <row r="61" spans="1:9" ht="27.75" customHeight="1">
      <c r="A61" s="16">
        <v>10</v>
      </c>
      <c r="B61" s="31" t="s">
        <v>57</v>
      </c>
      <c r="C61" s="3" t="s">
        <v>79</v>
      </c>
      <c r="D61" s="1" t="s">
        <v>27</v>
      </c>
      <c r="E61" s="12">
        <v>110</v>
      </c>
      <c r="F61" s="9"/>
      <c r="G61" s="11"/>
    </row>
    <row r="62" spans="1:9" ht="12.75" customHeight="1">
      <c r="A62" s="55" t="s">
        <v>6</v>
      </c>
      <c r="B62" s="57"/>
      <c r="C62" s="57"/>
      <c r="D62" s="57"/>
      <c r="E62" s="57"/>
      <c r="F62" s="58"/>
      <c r="G62" s="15"/>
    </row>
    <row r="63" spans="1:9" ht="12.75" customHeight="1">
      <c r="A63" s="66" t="s">
        <v>35</v>
      </c>
      <c r="B63" s="67"/>
      <c r="C63" s="67"/>
      <c r="D63" s="68"/>
      <c r="E63" s="68"/>
      <c r="F63" s="67"/>
      <c r="G63" s="69"/>
    </row>
    <row r="64" spans="1:9" ht="12.75" customHeight="1">
      <c r="A64" s="52" t="s">
        <v>36</v>
      </c>
      <c r="B64" s="53"/>
      <c r="C64" s="52"/>
      <c r="D64" s="54"/>
      <c r="E64" s="54"/>
      <c r="F64" s="52"/>
      <c r="G64" s="52"/>
    </row>
    <row r="65" spans="1:7" ht="12.75" customHeight="1">
      <c r="A65" s="16">
        <v>11</v>
      </c>
      <c r="B65" s="1" t="s">
        <v>37</v>
      </c>
      <c r="C65" s="4" t="s">
        <v>42</v>
      </c>
      <c r="D65" s="1" t="s">
        <v>38</v>
      </c>
      <c r="E65" s="12">
        <v>8</v>
      </c>
      <c r="F65" s="9"/>
      <c r="G65" s="11"/>
    </row>
    <row r="66" spans="1:7" ht="12.75" customHeight="1">
      <c r="A66" s="16">
        <v>2</v>
      </c>
      <c r="B66" s="1" t="s">
        <v>37</v>
      </c>
      <c r="C66" s="27" t="s">
        <v>43</v>
      </c>
      <c r="D66" s="1" t="s">
        <v>38</v>
      </c>
      <c r="E66" s="12">
        <v>2</v>
      </c>
      <c r="F66" s="9"/>
      <c r="G66" s="11"/>
    </row>
    <row r="67" spans="1:7" ht="12.75" customHeight="1">
      <c r="A67" s="48" t="s">
        <v>6</v>
      </c>
      <c r="B67" s="49"/>
      <c r="C67" s="49"/>
      <c r="D67" s="49"/>
      <c r="E67" s="49"/>
      <c r="F67" s="50"/>
      <c r="G67" s="15"/>
    </row>
    <row r="68" spans="1:7" ht="12.75" customHeight="1">
      <c r="A68" s="52" t="s">
        <v>18</v>
      </c>
      <c r="B68" s="53"/>
      <c r="C68" s="52"/>
      <c r="D68" s="54"/>
      <c r="E68" s="54"/>
      <c r="F68" s="52"/>
      <c r="G68" s="52"/>
    </row>
    <row r="69" spans="1:7" ht="12.75" customHeight="1">
      <c r="A69" s="66" t="s">
        <v>60</v>
      </c>
      <c r="B69" s="67"/>
      <c r="C69" s="67"/>
      <c r="D69" s="68"/>
      <c r="E69" s="68"/>
      <c r="F69" s="67"/>
      <c r="G69" s="69"/>
    </row>
    <row r="70" spans="1:7" ht="12.75" customHeight="1">
      <c r="A70" s="32">
        <v>13</v>
      </c>
      <c r="B70" s="35" t="s">
        <v>72</v>
      </c>
      <c r="C70" s="36" t="s">
        <v>75</v>
      </c>
      <c r="D70" s="1" t="s">
        <v>27</v>
      </c>
      <c r="E70" s="12">
        <v>110</v>
      </c>
      <c r="F70" s="9"/>
      <c r="G70" s="11"/>
    </row>
    <row r="71" spans="1:7" ht="12.75" customHeight="1">
      <c r="A71" s="55" t="s">
        <v>6</v>
      </c>
      <c r="B71" s="57"/>
      <c r="C71" s="57"/>
      <c r="D71" s="57"/>
      <c r="E71" s="57"/>
      <c r="F71" s="58"/>
      <c r="G71" s="15"/>
    </row>
    <row r="72" spans="1:7" ht="12.75" customHeight="1">
      <c r="A72" s="45" t="s">
        <v>61</v>
      </c>
      <c r="B72" s="46"/>
      <c r="C72" s="46"/>
      <c r="D72" s="46"/>
      <c r="E72" s="46"/>
      <c r="F72" s="46"/>
      <c r="G72" s="47"/>
    </row>
    <row r="73" spans="1:7" ht="12.75" customHeight="1">
      <c r="A73" s="33" t="s">
        <v>100</v>
      </c>
      <c r="B73" s="34" t="s">
        <v>62</v>
      </c>
      <c r="C73" s="36" t="s">
        <v>99</v>
      </c>
      <c r="D73" s="1" t="s">
        <v>27</v>
      </c>
      <c r="E73" s="12">
        <v>110</v>
      </c>
      <c r="F73" s="9"/>
      <c r="G73" s="11"/>
    </row>
    <row r="74" spans="1:7" ht="12.75" customHeight="1">
      <c r="A74" s="55" t="s">
        <v>6</v>
      </c>
      <c r="B74" s="57"/>
      <c r="C74" s="57"/>
      <c r="D74" s="57"/>
      <c r="E74" s="57"/>
      <c r="F74" s="58"/>
      <c r="G74" s="15"/>
    </row>
    <row r="75" spans="1:7" ht="12.75" customHeight="1">
      <c r="A75" s="66" t="s">
        <v>63</v>
      </c>
      <c r="B75" s="67"/>
      <c r="C75" s="67"/>
      <c r="D75" s="68"/>
      <c r="E75" s="68"/>
      <c r="F75" s="67"/>
      <c r="G75" s="69"/>
    </row>
    <row r="76" spans="1:7" ht="12.75" customHeight="1">
      <c r="A76" s="32">
        <v>15</v>
      </c>
      <c r="B76" s="35" t="s">
        <v>73</v>
      </c>
      <c r="C76" s="36" t="s">
        <v>80</v>
      </c>
      <c r="D76" s="1" t="s">
        <v>27</v>
      </c>
      <c r="E76" s="12">
        <v>110</v>
      </c>
      <c r="F76" s="9"/>
      <c r="G76" s="11"/>
    </row>
    <row r="77" spans="1:7" ht="12.75" customHeight="1">
      <c r="A77" s="55" t="s">
        <v>6</v>
      </c>
      <c r="B77" s="57"/>
      <c r="C77" s="57"/>
      <c r="D77" s="57"/>
      <c r="E77" s="57"/>
      <c r="F77" s="58"/>
      <c r="G77" s="15"/>
    </row>
    <row r="78" spans="1:7" ht="12.75" customHeight="1">
      <c r="A78" s="52" t="s">
        <v>15</v>
      </c>
      <c r="B78" s="53"/>
      <c r="C78" s="52"/>
      <c r="D78" s="54"/>
      <c r="E78" s="54"/>
      <c r="F78" s="52"/>
      <c r="G78" s="52"/>
    </row>
    <row r="79" spans="1:7" ht="12.75" customHeight="1">
      <c r="A79" s="45" t="s">
        <v>16</v>
      </c>
      <c r="B79" s="46"/>
      <c r="C79" s="46"/>
      <c r="D79" s="46"/>
      <c r="E79" s="46"/>
      <c r="F79" s="46"/>
      <c r="G79" s="47"/>
    </row>
    <row r="80" spans="1:7" ht="12.75" customHeight="1">
      <c r="A80" s="16">
        <v>16</v>
      </c>
      <c r="B80" s="1" t="s">
        <v>13</v>
      </c>
      <c r="C80" s="4" t="s">
        <v>17</v>
      </c>
      <c r="D80" s="1" t="s">
        <v>27</v>
      </c>
      <c r="E80" s="12">
        <v>1710</v>
      </c>
      <c r="F80" s="9"/>
      <c r="G80" s="11"/>
    </row>
    <row r="81" spans="1:7" ht="12.75" customHeight="1">
      <c r="A81" s="48" t="s">
        <v>6</v>
      </c>
      <c r="B81" s="49"/>
      <c r="C81" s="49"/>
      <c r="D81" s="49"/>
      <c r="E81" s="49"/>
      <c r="F81" s="50"/>
      <c r="G81" s="15"/>
    </row>
    <row r="82" spans="1:7" ht="12.75" customHeight="1">
      <c r="A82" s="52" t="s">
        <v>20</v>
      </c>
      <c r="B82" s="52"/>
      <c r="C82" s="52"/>
      <c r="D82" s="54"/>
      <c r="E82" s="54"/>
      <c r="F82" s="52"/>
      <c r="G82" s="52"/>
    </row>
    <row r="83" spans="1:7" ht="12.75" customHeight="1">
      <c r="A83" s="1">
        <v>17</v>
      </c>
      <c r="B83" s="1" t="s">
        <v>21</v>
      </c>
      <c r="C83" s="19" t="s">
        <v>40</v>
      </c>
      <c r="D83" s="1" t="s">
        <v>27</v>
      </c>
      <c r="E83" s="12">
        <v>1710</v>
      </c>
      <c r="F83" s="10"/>
      <c r="G83" s="11"/>
    </row>
    <row r="84" spans="1:7" ht="12.75" customHeight="1">
      <c r="A84" s="48" t="s">
        <v>6</v>
      </c>
      <c r="B84" s="49"/>
      <c r="C84" s="49"/>
      <c r="D84" s="49"/>
      <c r="E84" s="49"/>
      <c r="F84" s="50"/>
      <c r="G84" s="15"/>
    </row>
    <row r="85" spans="1:7" ht="12.75" customHeight="1">
      <c r="A85" s="52" t="s">
        <v>22</v>
      </c>
      <c r="B85" s="52"/>
      <c r="C85" s="52"/>
      <c r="D85" s="54"/>
      <c r="E85" s="54"/>
      <c r="F85" s="52"/>
      <c r="G85" s="52"/>
    </row>
    <row r="86" spans="1:7" ht="12.75" customHeight="1">
      <c r="A86" s="1">
        <v>18</v>
      </c>
      <c r="B86" s="1" t="s">
        <v>23</v>
      </c>
      <c r="C86" s="3" t="s">
        <v>54</v>
      </c>
      <c r="D86" s="1" t="s">
        <v>27</v>
      </c>
      <c r="E86" s="12">
        <v>1710</v>
      </c>
      <c r="F86" s="10"/>
      <c r="G86" s="11"/>
    </row>
    <row r="87" spans="1:7" ht="12.75" customHeight="1">
      <c r="A87" s="48" t="s">
        <v>6</v>
      </c>
      <c r="B87" s="49"/>
      <c r="C87" s="49"/>
      <c r="D87" s="49"/>
      <c r="E87" s="49"/>
      <c r="F87" s="50"/>
      <c r="G87" s="15"/>
    </row>
    <row r="88" spans="1:7" ht="12.75" customHeight="1">
      <c r="A88" s="52" t="s">
        <v>51</v>
      </c>
      <c r="B88" s="52"/>
      <c r="C88" s="52"/>
      <c r="D88" s="54"/>
      <c r="E88" s="54"/>
      <c r="F88" s="52"/>
      <c r="G88" s="52"/>
    </row>
    <row r="89" spans="1:7" ht="12.75" customHeight="1">
      <c r="A89" s="1">
        <v>19</v>
      </c>
      <c r="B89" s="30" t="s">
        <v>50</v>
      </c>
      <c r="C89" s="3" t="s">
        <v>52</v>
      </c>
      <c r="D89" s="1" t="s">
        <v>27</v>
      </c>
      <c r="E89" s="12">
        <v>170</v>
      </c>
      <c r="F89" s="10"/>
      <c r="G89" s="11"/>
    </row>
    <row r="90" spans="1:7" ht="12.75" customHeight="1">
      <c r="A90" s="48" t="s">
        <v>6</v>
      </c>
      <c r="B90" s="49"/>
      <c r="C90" s="49"/>
      <c r="D90" s="49"/>
      <c r="E90" s="49"/>
      <c r="F90" s="50"/>
      <c r="G90" s="15"/>
    </row>
    <row r="91" spans="1:7" ht="12.75" customHeight="1">
      <c r="A91" s="66" t="s">
        <v>94</v>
      </c>
      <c r="B91" s="67"/>
      <c r="C91" s="67"/>
      <c r="D91" s="68"/>
      <c r="E91" s="68"/>
      <c r="F91" s="67"/>
      <c r="G91" s="69"/>
    </row>
    <row r="92" spans="1:7" ht="27.75" customHeight="1">
      <c r="A92" s="32">
        <v>20</v>
      </c>
      <c r="B92" s="35" t="s">
        <v>70</v>
      </c>
      <c r="C92" s="24" t="s">
        <v>86</v>
      </c>
      <c r="D92" s="1" t="s">
        <v>27</v>
      </c>
      <c r="E92" s="12">
        <v>110</v>
      </c>
      <c r="F92" s="9"/>
      <c r="G92" s="11"/>
    </row>
    <row r="93" spans="1:7" ht="12.75" customHeight="1">
      <c r="A93" s="55" t="s">
        <v>6</v>
      </c>
      <c r="B93" s="57"/>
      <c r="C93" s="57"/>
      <c r="D93" s="57"/>
      <c r="E93" s="57"/>
      <c r="F93" s="58"/>
      <c r="G93" s="15"/>
    </row>
    <row r="94" spans="1:7" ht="12.75" customHeight="1">
      <c r="A94" s="52" t="s">
        <v>24</v>
      </c>
      <c r="B94" s="52"/>
      <c r="C94" s="52"/>
      <c r="D94" s="54"/>
      <c r="E94" s="54"/>
      <c r="F94" s="52"/>
      <c r="G94" s="52"/>
    </row>
    <row r="95" spans="1:7" ht="12.75" customHeight="1">
      <c r="A95" s="52" t="s">
        <v>25</v>
      </c>
      <c r="B95" s="53"/>
      <c r="C95" s="52"/>
      <c r="D95" s="54"/>
      <c r="E95" s="54"/>
      <c r="F95" s="52"/>
      <c r="G95" s="52"/>
    </row>
    <row r="96" spans="1:7" ht="25.5" customHeight="1">
      <c r="A96" s="14">
        <v>21</v>
      </c>
      <c r="B96" s="13" t="s">
        <v>14</v>
      </c>
      <c r="C96" s="24" t="s">
        <v>101</v>
      </c>
      <c r="D96" s="12" t="s">
        <v>27</v>
      </c>
      <c r="E96" s="12">
        <v>73.8</v>
      </c>
      <c r="F96" s="9"/>
      <c r="G96" s="11"/>
    </row>
    <row r="97" spans="1:7" ht="12.75" customHeight="1">
      <c r="A97" s="71" t="s">
        <v>6</v>
      </c>
      <c r="B97" s="72"/>
      <c r="C97" s="71"/>
      <c r="D97" s="71"/>
      <c r="E97" s="71"/>
      <c r="F97" s="71"/>
      <c r="G97" s="15"/>
    </row>
    <row r="98" spans="1:7" ht="12.75" customHeight="1">
      <c r="A98" s="52" t="s">
        <v>64</v>
      </c>
      <c r="B98" s="52"/>
      <c r="C98" s="52"/>
      <c r="D98" s="54"/>
      <c r="E98" s="54"/>
      <c r="F98" s="52"/>
      <c r="G98" s="52"/>
    </row>
    <row r="99" spans="1:7" ht="12.75" customHeight="1">
      <c r="A99" s="52" t="s">
        <v>65</v>
      </c>
      <c r="B99" s="53"/>
      <c r="C99" s="52"/>
      <c r="D99" s="54"/>
      <c r="E99" s="54"/>
      <c r="F99" s="52"/>
      <c r="G99" s="52"/>
    </row>
    <row r="100" spans="1:7" ht="12.75" customHeight="1">
      <c r="A100" s="14">
        <v>22</v>
      </c>
      <c r="B100" s="30" t="s">
        <v>66</v>
      </c>
      <c r="C100" s="24" t="s">
        <v>96</v>
      </c>
      <c r="D100" s="12" t="s">
        <v>59</v>
      </c>
      <c r="E100" s="12">
        <v>2.1800000000000002</v>
      </c>
      <c r="F100" s="9"/>
      <c r="G100" s="11"/>
    </row>
    <row r="101" spans="1:7" ht="12.75" customHeight="1">
      <c r="A101" s="14">
        <v>23</v>
      </c>
      <c r="B101" s="30" t="s">
        <v>66</v>
      </c>
      <c r="C101" s="24" t="s">
        <v>95</v>
      </c>
      <c r="D101" s="12" t="s">
        <v>59</v>
      </c>
      <c r="E101" s="12">
        <v>6.41</v>
      </c>
      <c r="F101" s="9"/>
      <c r="G101" s="11"/>
    </row>
    <row r="102" spans="1:7" ht="12.75" customHeight="1">
      <c r="A102" s="14">
        <v>24</v>
      </c>
      <c r="B102" s="30" t="s">
        <v>66</v>
      </c>
      <c r="C102" s="24" t="s">
        <v>81</v>
      </c>
      <c r="D102" s="12" t="s">
        <v>59</v>
      </c>
      <c r="E102" s="12">
        <v>4.05</v>
      </c>
      <c r="F102" s="9"/>
      <c r="G102" s="11"/>
    </row>
    <row r="103" spans="1:7" ht="12.75" customHeight="1">
      <c r="A103" s="42" t="s">
        <v>6</v>
      </c>
      <c r="B103" s="43"/>
      <c r="C103" s="42"/>
      <c r="D103" s="44"/>
      <c r="E103" s="44"/>
      <c r="F103" s="42"/>
      <c r="G103" s="15"/>
    </row>
    <row r="104" spans="1:7" ht="12.75" customHeight="1">
      <c r="A104" s="52" t="s">
        <v>67</v>
      </c>
      <c r="B104" s="53"/>
      <c r="C104" s="52"/>
      <c r="D104" s="54"/>
      <c r="E104" s="54"/>
      <c r="F104" s="52"/>
      <c r="G104" s="52"/>
    </row>
    <row r="105" spans="1:7" ht="12.75" customHeight="1">
      <c r="A105" s="14">
        <v>25</v>
      </c>
      <c r="B105" s="30" t="s">
        <v>68</v>
      </c>
      <c r="C105" s="24" t="s">
        <v>82</v>
      </c>
      <c r="D105" s="12" t="s">
        <v>58</v>
      </c>
      <c r="E105" s="12">
        <v>58</v>
      </c>
      <c r="F105" s="9"/>
      <c r="G105" s="11"/>
    </row>
    <row r="106" spans="1:7" ht="12.75" customHeight="1">
      <c r="A106" s="14">
        <v>26</v>
      </c>
      <c r="B106" s="30" t="s">
        <v>68</v>
      </c>
      <c r="C106" s="24" t="s">
        <v>83</v>
      </c>
      <c r="D106" s="12" t="s">
        <v>58</v>
      </c>
      <c r="E106" s="12">
        <v>60</v>
      </c>
      <c r="F106" s="9"/>
      <c r="G106" s="11"/>
    </row>
    <row r="107" spans="1:7" ht="12.75" customHeight="1">
      <c r="A107" s="42" t="s">
        <v>6</v>
      </c>
      <c r="B107" s="43"/>
      <c r="C107" s="42"/>
      <c r="D107" s="44"/>
      <c r="E107" s="44"/>
      <c r="F107" s="42"/>
      <c r="G107" s="15"/>
    </row>
    <row r="108" spans="1:7" ht="12.75" customHeight="1">
      <c r="A108" s="52" t="s">
        <v>84</v>
      </c>
      <c r="B108" s="53"/>
      <c r="C108" s="52"/>
      <c r="D108" s="54"/>
      <c r="E108" s="54"/>
      <c r="F108" s="52"/>
      <c r="G108" s="52"/>
    </row>
    <row r="109" spans="1:7" ht="12.75" customHeight="1">
      <c r="A109" s="14">
        <v>27</v>
      </c>
      <c r="B109" s="30" t="s">
        <v>85</v>
      </c>
      <c r="C109" s="24" t="s">
        <v>88</v>
      </c>
      <c r="D109" s="1" t="s">
        <v>27</v>
      </c>
      <c r="E109" s="12">
        <v>45.3</v>
      </c>
      <c r="F109" s="9"/>
      <c r="G109" s="11"/>
    </row>
    <row r="110" spans="1:7" ht="27.75" customHeight="1">
      <c r="A110" s="14">
        <v>28</v>
      </c>
      <c r="B110" s="30" t="s">
        <v>85</v>
      </c>
      <c r="C110" s="24" t="s">
        <v>97</v>
      </c>
      <c r="D110" s="1" t="s">
        <v>27</v>
      </c>
      <c r="E110" s="12">
        <v>9</v>
      </c>
      <c r="F110" s="9"/>
      <c r="G110" s="11"/>
    </row>
    <row r="111" spans="1:7" ht="12.75" customHeight="1">
      <c r="A111" s="42" t="s">
        <v>6</v>
      </c>
      <c r="B111" s="43"/>
      <c r="C111" s="42"/>
      <c r="D111" s="44"/>
      <c r="E111" s="44"/>
      <c r="F111" s="42"/>
      <c r="G111" s="15"/>
    </row>
    <row r="112" spans="1:7" ht="12.75" customHeight="1">
      <c r="A112" s="52" t="s">
        <v>69</v>
      </c>
      <c r="B112" s="53"/>
      <c r="C112" s="52"/>
      <c r="D112" s="54"/>
      <c r="E112" s="54"/>
      <c r="F112" s="52"/>
      <c r="G112" s="52"/>
    </row>
    <row r="113" spans="1:7" ht="27.75" customHeight="1">
      <c r="A113" s="14">
        <v>29</v>
      </c>
      <c r="B113" s="30" t="s">
        <v>68</v>
      </c>
      <c r="C113" s="24" t="s">
        <v>87</v>
      </c>
      <c r="D113" s="12" t="s">
        <v>58</v>
      </c>
      <c r="E113" s="12">
        <v>95</v>
      </c>
      <c r="F113" s="9"/>
      <c r="G113" s="11"/>
    </row>
    <row r="114" spans="1:7" ht="12.75" customHeight="1">
      <c r="A114" s="42" t="s">
        <v>6</v>
      </c>
      <c r="B114" s="43"/>
      <c r="C114" s="42"/>
      <c r="D114" s="44"/>
      <c r="E114" s="44"/>
      <c r="F114" s="42"/>
      <c r="G114" s="15"/>
    </row>
    <row r="115" spans="1:7" ht="12.75" customHeight="1">
      <c r="A115" s="45" t="s">
        <v>28</v>
      </c>
      <c r="B115" s="46"/>
      <c r="C115" s="46"/>
      <c r="D115" s="46"/>
      <c r="E115" s="46"/>
      <c r="F115" s="46"/>
      <c r="G115" s="47"/>
    </row>
    <row r="116" spans="1:7" ht="12.75" customHeight="1">
      <c r="A116" s="45" t="s">
        <v>29</v>
      </c>
      <c r="B116" s="46"/>
      <c r="C116" s="46"/>
      <c r="D116" s="46"/>
      <c r="E116" s="46"/>
      <c r="F116" s="46"/>
      <c r="G116" s="47"/>
    </row>
    <row r="117" spans="1:7" ht="12.75" customHeight="1">
      <c r="A117" s="1">
        <v>30</v>
      </c>
      <c r="B117" s="1"/>
      <c r="C117" s="20" t="s">
        <v>30</v>
      </c>
      <c r="D117" s="1" t="s">
        <v>31</v>
      </c>
      <c r="E117" s="21">
        <v>1</v>
      </c>
      <c r="F117" s="22"/>
      <c r="G117" s="11"/>
    </row>
    <row r="118" spans="1:7" ht="12.75" customHeight="1">
      <c r="A118" s="1">
        <v>31</v>
      </c>
      <c r="B118" s="1"/>
      <c r="C118" s="25" t="s">
        <v>33</v>
      </c>
      <c r="D118" s="1" t="s">
        <v>31</v>
      </c>
      <c r="E118" s="21">
        <v>1</v>
      </c>
      <c r="F118" s="22"/>
      <c r="G118" s="11"/>
    </row>
    <row r="119" spans="1:7" ht="12.75" customHeight="1">
      <c r="A119" s="48" t="s">
        <v>6</v>
      </c>
      <c r="B119" s="49"/>
      <c r="C119" s="49"/>
      <c r="D119" s="49"/>
      <c r="E119" s="49"/>
      <c r="F119" s="50"/>
      <c r="G119" s="23"/>
    </row>
    <row r="120" spans="1:7" ht="12.75" customHeight="1">
      <c r="A120" s="26"/>
      <c r="B120" s="26"/>
      <c r="C120" s="2"/>
      <c r="D120" s="41" t="s">
        <v>0</v>
      </c>
      <c r="E120" s="41"/>
      <c r="F120" s="41"/>
      <c r="G120" s="18"/>
    </row>
    <row r="121" spans="1:7" ht="12.75" customHeight="1">
      <c r="A121" s="26"/>
      <c r="B121" s="26"/>
      <c r="C121" s="2"/>
      <c r="D121" s="41" t="s">
        <v>8</v>
      </c>
      <c r="E121" s="41"/>
      <c r="F121" s="41"/>
      <c r="G121" s="18"/>
    </row>
    <row r="122" spans="1:7" ht="12.75" customHeight="1">
      <c r="A122" s="26"/>
      <c r="B122" s="26"/>
      <c r="C122" s="26"/>
      <c r="D122" s="41" t="s">
        <v>1</v>
      </c>
      <c r="E122" s="41"/>
      <c r="F122" s="41"/>
      <c r="G122" s="18"/>
    </row>
    <row r="123" spans="1:7">
      <c r="A123" s="73" t="s">
        <v>105</v>
      </c>
      <c r="B123" s="73"/>
      <c r="C123" s="74"/>
      <c r="D123" s="41" t="s">
        <v>102</v>
      </c>
      <c r="E123" s="41"/>
      <c r="F123" s="41"/>
      <c r="G123" s="40"/>
    </row>
  </sheetData>
  <mergeCells count="74">
    <mergeCell ref="A123:C123"/>
    <mergeCell ref="A97:F97"/>
    <mergeCell ref="A17:G17"/>
    <mergeCell ref="A19:F19"/>
    <mergeCell ref="A20:G20"/>
    <mergeCell ref="A94:G94"/>
    <mergeCell ref="A95:G95"/>
    <mergeCell ref="A22:F22"/>
    <mergeCell ref="A23:G23"/>
    <mergeCell ref="A25:F25"/>
    <mergeCell ref="A26:G26"/>
    <mergeCell ref="A28:F28"/>
    <mergeCell ref="A46:G46"/>
    <mergeCell ref="A29:G29"/>
    <mergeCell ref="A30:G30"/>
    <mergeCell ref="D39:F39"/>
    <mergeCell ref="D40:F40"/>
    <mergeCell ref="A10:F10"/>
    <mergeCell ref="A11:G11"/>
    <mergeCell ref="A12:G12"/>
    <mergeCell ref="A15:F15"/>
    <mergeCell ref="A16:G16"/>
    <mergeCell ref="A1:G1"/>
    <mergeCell ref="A2:G2"/>
    <mergeCell ref="A4:G4"/>
    <mergeCell ref="A5:G5"/>
    <mergeCell ref="A6:G6"/>
    <mergeCell ref="A32:F32"/>
    <mergeCell ref="A33:G33"/>
    <mergeCell ref="A34:G34"/>
    <mergeCell ref="A37:F37"/>
    <mergeCell ref="D38:F38"/>
    <mergeCell ref="A91:G91"/>
    <mergeCell ref="A93:F93"/>
    <mergeCell ref="A82:G82"/>
    <mergeCell ref="A84:F84"/>
    <mergeCell ref="A68:G68"/>
    <mergeCell ref="A69:G69"/>
    <mergeCell ref="A71:F71"/>
    <mergeCell ref="A72:G72"/>
    <mergeCell ref="A74:F74"/>
    <mergeCell ref="A85:G85"/>
    <mergeCell ref="A87:F87"/>
    <mergeCell ref="A88:G88"/>
    <mergeCell ref="A90:F90"/>
    <mergeCell ref="A79:G79"/>
    <mergeCell ref="A81:F81"/>
    <mergeCell ref="A77:F77"/>
    <mergeCell ref="A98:G98"/>
    <mergeCell ref="A99:G99"/>
    <mergeCell ref="A103:F103"/>
    <mergeCell ref="A104:G104"/>
    <mergeCell ref="A107:F107"/>
    <mergeCell ref="A47:G47"/>
    <mergeCell ref="A63:G63"/>
    <mergeCell ref="A64:G64"/>
    <mergeCell ref="A67:F67"/>
    <mergeCell ref="A75:G75"/>
    <mergeCell ref="D123:F123"/>
    <mergeCell ref="A78:G78"/>
    <mergeCell ref="A49:G49"/>
    <mergeCell ref="A50:G50"/>
    <mergeCell ref="A51:G51"/>
    <mergeCell ref="A62:F62"/>
    <mergeCell ref="A116:G116"/>
    <mergeCell ref="A119:F119"/>
    <mergeCell ref="D120:F120"/>
    <mergeCell ref="D121:F121"/>
    <mergeCell ref="D122:F122"/>
    <mergeCell ref="A108:G108"/>
    <mergeCell ref="A111:F111"/>
    <mergeCell ref="A112:G112"/>
    <mergeCell ref="A114:F114"/>
    <mergeCell ref="A115:G115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  <headerFooter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Hallera Warsz rondo Sosab 2024</vt:lpstr>
      <vt:lpstr> Hallera Warsz 05 rondo Sosabow</vt:lpstr>
      <vt:lpstr>Warszawska - Hallera</vt:lpstr>
    </vt:vector>
  </TitlesOfParts>
  <Company>INŻDRÓG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Łuszyński</dc:creator>
  <cp:lastModifiedBy>Jarosław Trawka</cp:lastModifiedBy>
  <cp:lastPrinted>2024-06-10T06:15:35Z</cp:lastPrinted>
  <dcterms:created xsi:type="dcterms:W3CDTF">2008-07-30T06:09:19Z</dcterms:created>
  <dcterms:modified xsi:type="dcterms:W3CDTF">2024-06-10T06:15:41Z</dcterms:modified>
</cp:coreProperties>
</file>