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ial_utrzymania\01 DOKUMENTY\PRZETARGI\2021\12. Prusinowo - roboty budowlane\"/>
    </mc:Choice>
  </mc:AlternateContent>
  <bookViews>
    <workbookView xWindow="480" yWindow="300" windowWidth="19020" windowHeight="12228"/>
  </bookViews>
  <sheets>
    <sheet name="Kosztorys ofertowy" sheetId="1" r:id="rId1"/>
  </sheets>
  <calcPr calcId="152511"/>
</workbook>
</file>

<file path=xl/calcChain.xml><?xml version="1.0" encoding="utf-8"?>
<calcChain xmlns="http://schemas.openxmlformats.org/spreadsheetml/2006/main">
  <c r="H116" i="1" l="1"/>
  <c r="H178" i="1"/>
  <c r="H179" i="1" s="1"/>
  <c r="H173" i="1"/>
  <c r="H172" i="1"/>
  <c r="H169" i="1"/>
  <c r="H168" i="1"/>
  <c r="H167" i="1"/>
  <c r="H166" i="1"/>
  <c r="H165" i="1"/>
  <c r="H164" i="1"/>
  <c r="H158" i="1"/>
  <c r="H159" i="1" s="1"/>
  <c r="H155" i="1"/>
  <c r="H154" i="1"/>
  <c r="H153" i="1"/>
  <c r="H152" i="1"/>
  <c r="H151" i="1"/>
  <c r="H148" i="1"/>
  <c r="H147" i="1"/>
  <c r="H146" i="1"/>
  <c r="H140" i="1"/>
  <c r="H139" i="1"/>
  <c r="H136" i="1"/>
  <c r="H135" i="1"/>
  <c r="H134" i="1"/>
  <c r="H133" i="1"/>
  <c r="H132" i="1"/>
  <c r="H131" i="1"/>
  <c r="H130" i="1"/>
  <c r="H127" i="1"/>
  <c r="H126" i="1"/>
  <c r="H120" i="1"/>
  <c r="H119" i="1"/>
  <c r="H118" i="1"/>
  <c r="H115" i="1"/>
  <c r="H112" i="1"/>
  <c r="H111" i="1"/>
  <c r="H110" i="1"/>
  <c r="H109" i="1"/>
  <c r="H108" i="1"/>
  <c r="H107" i="1"/>
  <c r="H106" i="1"/>
  <c r="H100" i="1"/>
  <c r="H99" i="1"/>
  <c r="H96" i="1"/>
  <c r="H97" i="1" s="1"/>
  <c r="H93" i="1"/>
  <c r="H92" i="1"/>
  <c r="H91" i="1"/>
  <c r="H90" i="1"/>
  <c r="H87" i="1"/>
  <c r="H86" i="1"/>
  <c r="H85" i="1"/>
  <c r="H84" i="1"/>
  <c r="H81" i="1"/>
  <c r="H80" i="1"/>
  <c r="H79" i="1"/>
  <c r="H78" i="1"/>
  <c r="H77" i="1"/>
  <c r="H74" i="1"/>
  <c r="H73" i="1"/>
  <c r="H72" i="1"/>
  <c r="H71" i="1"/>
  <c r="H70" i="1"/>
  <c r="H69" i="1"/>
  <c r="H68" i="1"/>
  <c r="H62" i="1"/>
  <c r="H61" i="1"/>
  <c r="H60" i="1"/>
  <c r="H59" i="1"/>
  <c r="H56" i="1"/>
  <c r="H55" i="1"/>
  <c r="H54" i="1"/>
  <c r="H53" i="1"/>
  <c r="H52" i="1"/>
  <c r="H51" i="1"/>
  <c r="H50" i="1"/>
  <c r="H49" i="1"/>
  <c r="H48" i="1"/>
  <c r="H42" i="1"/>
  <c r="H41" i="1"/>
  <c r="H40" i="1"/>
  <c r="H37" i="1"/>
  <c r="H38" i="1" s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6" i="1"/>
  <c r="H15" i="1"/>
  <c r="H12" i="1"/>
  <c r="H11" i="1"/>
  <c r="H8" i="1"/>
  <c r="H9" i="1" s="1"/>
  <c r="H174" i="1" l="1"/>
  <c r="H170" i="1"/>
  <c r="H156" i="1"/>
  <c r="H149" i="1"/>
  <c r="H141" i="1"/>
  <c r="H137" i="1"/>
  <c r="H128" i="1"/>
  <c r="H121" i="1"/>
  <c r="H88" i="1"/>
  <c r="H113" i="1"/>
  <c r="H101" i="1"/>
  <c r="H94" i="1"/>
  <c r="H82" i="1"/>
  <c r="H75" i="1"/>
  <c r="H63" i="1"/>
  <c r="H57" i="1"/>
  <c r="H43" i="1"/>
  <c r="H44" i="1" s="1"/>
  <c r="H32" i="1"/>
  <c r="H13" i="1"/>
  <c r="H175" i="1" l="1"/>
  <c r="H160" i="1"/>
  <c r="H142" i="1"/>
  <c r="H122" i="1"/>
  <c r="H102" i="1"/>
  <c r="H64" i="1"/>
  <c r="H33" i="1"/>
  <c r="H181" i="1" l="1"/>
  <c r="H182" i="1" l="1"/>
  <c r="H183" i="1"/>
</calcChain>
</file>

<file path=xl/sharedStrings.xml><?xml version="1.0" encoding="utf-8"?>
<sst xmlns="http://schemas.openxmlformats.org/spreadsheetml/2006/main" count="606" uniqueCount="406">
  <si>
    <t>Lp.</t>
  </si>
  <si>
    <t>Podstawa</t>
  </si>
  <si>
    <t>Nr spec.techn.</t>
  </si>
  <si>
    <t>Opis</t>
  </si>
  <si>
    <t>Jedn.obm.</t>
  </si>
  <si>
    <t>Ilość</t>
  </si>
  <si>
    <t>Cena jedn.</t>
  </si>
  <si>
    <t>Wartość</t>
  </si>
  <si>
    <t>ROBOTY PRZYGOTOWAWCZE</t>
  </si>
  <si>
    <t>1.1</t>
  </si>
  <si>
    <t>GEODEZYJNE ROBOTY POMIAROWE</t>
  </si>
  <si>
    <t>1 d.1.1</t>
  </si>
  <si>
    <t>KNR 2-01 0119-03</t>
  </si>
  <si>
    <t>D-01.01.01</t>
  </si>
  <si>
    <t>Roboty pomiarowe przy liniowych robotach ziemnych - trasa drogi w terenie równinnym</t>
  </si>
  <si>
    <t>km</t>
  </si>
  <si>
    <t>Razem dział: GEODEZYJNE ROBOTY POMIAROWE</t>
  </si>
  <si>
    <t>1.2</t>
  </si>
  <si>
    <t>ZDJĘCIE WARSTWY HUMUSU I DARNINY</t>
  </si>
  <si>
    <t>2 d.1.2</t>
  </si>
  <si>
    <t>KNR 2-01 0126-01</t>
  </si>
  <si>
    <t>D-01.02.02</t>
  </si>
  <si>
    <t>Usunięcie warstwy ziemi urodzajnej (humusu) o grubości do 15 cm za pomocą spycharek</t>
  </si>
  <si>
    <t>m2</t>
  </si>
  <si>
    <t>3 d.1.2</t>
  </si>
  <si>
    <t>KNR 2-01 0203-01 0214-03</t>
  </si>
  <si>
    <t>m3</t>
  </si>
  <si>
    <t>Razem dział: ZDJĘCIE WARSTWY HUMUSU I DARNINY</t>
  </si>
  <si>
    <t>1.3</t>
  </si>
  <si>
    <t>ROBOTY ROZBIÓRKOWE</t>
  </si>
  <si>
    <t>4 d.1.3</t>
  </si>
  <si>
    <t>KNR-W 5-10 0323-01</t>
  </si>
  <si>
    <t>D-01.02.04</t>
  </si>
  <si>
    <t>Cięcie nawierzchni z mas mineralno-asfaltowych na głębokość 5 cm - mechanicznie (OBCINANIE NAWIERZCHNI JEZDNI)</t>
  </si>
  <si>
    <t>m</t>
  </si>
  <si>
    <t>5 d.1.3</t>
  </si>
  <si>
    <t>KNR 2-25 0420-03</t>
  </si>
  <si>
    <t>Znaki drogowe płaskie - rozebranie</t>
  </si>
  <si>
    <t>szt.</t>
  </si>
  <si>
    <t>6 d.1.3</t>
  </si>
  <si>
    <t>Znaki drogowe płaskie - rozebranie (DO PONOWNEGO MONTAŻU)</t>
  </si>
  <si>
    <t>7 d.1.3</t>
  </si>
  <si>
    <t>KNR 2-31 0818-08</t>
  </si>
  <si>
    <t>Rozebranie słupków do znaków</t>
  </si>
  <si>
    <t>8 d.1.3</t>
  </si>
  <si>
    <t>Rozebranie słupków do znaków (DO PONOWNEGO MONTAŻU)</t>
  </si>
  <si>
    <t>9 d.1.3</t>
  </si>
  <si>
    <t>KNR 2-31 0818-01</t>
  </si>
  <si>
    <t>Rozebranie poręczy ochronnych rurowych</t>
  </si>
  <si>
    <t>10 d.1.3</t>
  </si>
  <si>
    <t>KNR 2-31 0803-03 0803-04</t>
  </si>
  <si>
    <t>Mechaniczne rozebranie nawierzchni z mieszanek mineralno-bitumicznych o grubości 5 cm</t>
  </si>
  <si>
    <t>11 d.1.3</t>
  </si>
  <si>
    <t>KNR 2-31 0804-03 0804-04</t>
  </si>
  <si>
    <t>Mechaniczne rozebranie nawierzchni z tłucznia kamiennego o grubości 20 cm (podbudowa jezdni)</t>
  </si>
  <si>
    <t>12 d.1.3</t>
  </si>
  <si>
    <t>KNR 2-31 0815-06</t>
  </si>
  <si>
    <t>Rozebranie chodników, wysepek przystankowych i przejść dla pieszych z płyt betonowych 35x35x5 cm na podsypce cementowo-piaskowej</t>
  </si>
  <si>
    <t>13 d.1.3</t>
  </si>
  <si>
    <t>KNR 2-31 0807-01</t>
  </si>
  <si>
    <t>Rozebranie nawierzchni chodników z kostki betonowej gr. 8 cm na podsypce cementowo-piaskowej z wypełnieniem spoin piaskiem</t>
  </si>
  <si>
    <t>14 d.1.3</t>
  </si>
  <si>
    <t>Mechaniczne rozebranie nawierzchni zjazdów z mieszanek mineralno-bitumicznych o grubości 4 cm</t>
  </si>
  <si>
    <t>15 d.1.3</t>
  </si>
  <si>
    <t>KNR 2-31 0813-03</t>
  </si>
  <si>
    <t>Rozebranie krawężników betonowych 15x30 cm na podsypce cementowo-piaskowej</t>
  </si>
  <si>
    <t>16 d.1.3</t>
  </si>
  <si>
    <t>KNR 2-31 0812-03</t>
  </si>
  <si>
    <t>17 d.1.3</t>
  </si>
  <si>
    <t>KNR 2-31 0814-02</t>
  </si>
  <si>
    <t>Rozebranie obrzeży 8x30 cm na podsypce piaskowej</t>
  </si>
  <si>
    <t>18 d.1.3</t>
  </si>
  <si>
    <t>KNR 2-31 0817-05</t>
  </si>
  <si>
    <t>Rozebranie ścieków z elementów betonowych o grubości 15 cm na podsypce cementowo-piaskowej</t>
  </si>
  <si>
    <t>19 d.1.3</t>
  </si>
  <si>
    <t>KNR 4-04 1103-02</t>
  </si>
  <si>
    <t>Załadowanie gruzu koparko-ładowarką przy obsłudze na zmianę roboczą przez 4 samochody samowyładowcze</t>
  </si>
  <si>
    <t>20 d.1.3</t>
  </si>
  <si>
    <t>KNR 4-04 1103-04 1103-05</t>
  </si>
  <si>
    <t>Wywiezienie gruzu z terenu rozbiórki przy mechanicznym załadowaniu i wyładowaniu samochodem samowyładowczym na odległość 10 km</t>
  </si>
  <si>
    <t>Razem dział: ROBOTY ROZBIÓRKOWE</t>
  </si>
  <si>
    <t>Razem dział: ROBOTY PRZYGOTOWAWCZE</t>
  </si>
  <si>
    <t>ROBOTY ZIEMNE</t>
  </si>
  <si>
    <t>2.1</t>
  </si>
  <si>
    <t>WYKONANIE WYKOPÓW W GRUNTACH NIESKALISTYCH</t>
  </si>
  <si>
    <t>21 d.2.1</t>
  </si>
  <si>
    <t>KNR 2-01 0206-04 0214-03</t>
  </si>
  <si>
    <t>D-02.03.01</t>
  </si>
  <si>
    <t>Roboty ziemne wykon.koparkami podsiębiernymi o poj.łyżki 0.60 m3 w gr.kat.III z transp.urobku samochod.samowyładowczymi na odległość 10 km (WYKOP ZWIĄZANY Z OCZYSZCZENIEM I POGŁĘBIENIEM ROWÓW PRZYDROŻNYCH ORAZ PROFILOWANIEM SKARP)</t>
  </si>
  <si>
    <t>Razem dział: WYKONANIE WYKOPÓW W GRUNTACH NIESKALISTYCH</t>
  </si>
  <si>
    <t>2.2</t>
  </si>
  <si>
    <t>WYKONANIE NASYPÓW</t>
  </si>
  <si>
    <t>22 d.2.2</t>
  </si>
  <si>
    <t>KNR 2-01 0211-08 0214-03</t>
  </si>
  <si>
    <t>Roboty ziemne wyk.koparkami przedsiębiernymi 0.60 m3 w ziemi kat.IV uprzednio zmagazynowanej w hałdach z transportem urobku samochodami samowyładowczymi na odl.10 km (ZAŁADUNEK I TRANSPORT MATERIAŁU - NASYP, UZUPEŁNIENIE NASYPU POD POBOCZEM DO WYMAGANEJ NIWELETY)</t>
  </si>
  <si>
    <t>23 d.2.2</t>
  </si>
  <si>
    <t>KNR 2-01 0235-01</t>
  </si>
  <si>
    <t>Formowanie i zagęszczanie nasypów o wys. do 3.0 m spycharkami w gruncie kat. I-II (UZUPEŁNIENIE NASYPU POD POBOCZEM DO WYMAGANEJ NIWELETY)</t>
  </si>
  <si>
    <t>24 d.2.2</t>
  </si>
  <si>
    <t>KNR 2-01 0236-03 z.sz. 2.5.2. 9907</t>
  </si>
  <si>
    <t>Zagęszczenie nasypów zagęszczarkami; grunty sypkie kat. I-III Wskaźnik zagęszczenia Js = 0.98 (UZUPEŁNIENIE NASYPU POD CHODNIKIEM DO WYMAGANEJ NIWELETY)</t>
  </si>
  <si>
    <t>Razem dział: WYKONANIE NASYPÓW</t>
  </si>
  <si>
    <t>Razem dział: ROBOTY ZIEMNE</t>
  </si>
  <si>
    <t>UZBROJENIE TERENU</t>
  </si>
  <si>
    <t>3.1</t>
  </si>
  <si>
    <t>ODWODNIENIE</t>
  </si>
  <si>
    <t>25 d.3.1</t>
  </si>
  <si>
    <t>D-03.02.01</t>
  </si>
  <si>
    <t>26 d.3.1</t>
  </si>
  <si>
    <t>KNNR 1 0202-08</t>
  </si>
  <si>
    <t>Roboty ziemne wykonywane koparkami podsiębiernymi o poj.łyżki 0.60 m3 w gr.kat. III-IV z transp.urobku na odl.do 1 km sam.samowyład.</t>
  </si>
  <si>
    <t>27 d.3.1</t>
  </si>
  <si>
    <t>KNR 4-05I 0411-02</t>
  </si>
  <si>
    <t>Demontaż studzienek ściekowych ulicznych betonowych o śr. 500 mm z osadnikiem bez syfonu</t>
  </si>
  <si>
    <t>kpl.</t>
  </si>
  <si>
    <t>28 d.3.1</t>
  </si>
  <si>
    <t>KNNR 4 1308-02</t>
  </si>
  <si>
    <t>Kanały z rur PVC łączonych na wcisk o śr. zewn. 160 mm</t>
  </si>
  <si>
    <t>29 d.3.1</t>
  </si>
  <si>
    <t>KNNR 4 1321-02 analogia</t>
  </si>
  <si>
    <t>połączenie z istniejącymi przykanalikami kształtkami PVC jednokielichowe łączone na wcisk o śr. zewn. 160 mm</t>
  </si>
  <si>
    <t>szt</t>
  </si>
  <si>
    <t>30 d.3.1</t>
  </si>
  <si>
    <t>KNNR 4 1424-02</t>
  </si>
  <si>
    <t>Studzienki ściekowe uliczne betonowe o śr.500 mm z osadnikiem bez syfonu</t>
  </si>
  <si>
    <t>31 d.3.1</t>
  </si>
  <si>
    <t>KNR 2-18 0712-06 analogia</t>
  </si>
  <si>
    <t>32 d.3.1</t>
  </si>
  <si>
    <t>KNNR 1 0206-04</t>
  </si>
  <si>
    <t>Roboty ziemne wykonywane koparkami podsiębiernymi o poj.łyżki 0.60 m3 w gr.kat. I-III w ziemi uprzednio zmag.w hałdach z transp.urobku na odl. 1 km sam.samowyład.</t>
  </si>
  <si>
    <t>33 d.3.1</t>
  </si>
  <si>
    <t>KNNR 1 0318-01</t>
  </si>
  <si>
    <t>Zasypywanie wykopów o ścianach pionowych o szerokości 0.8-2.5 m i głęb.do 1.5 m w gr.kat. I-III</t>
  </si>
  <si>
    <t>Razem dział: ODWODNIENIE</t>
  </si>
  <si>
    <t>3.2</t>
  </si>
  <si>
    <t>REGULACJA PIONOWA URZĄDZEŃ PODZIEMNYCH</t>
  </si>
  <si>
    <t>34 d.3.2</t>
  </si>
  <si>
    <t>KNR 2-31 1406-04</t>
  </si>
  <si>
    <t>D-03.02.02</t>
  </si>
  <si>
    <t>Regulacja pionowa studzienek dla zaworów wodociągowych i gazowych</t>
  </si>
  <si>
    <t>35 d.3.2</t>
  </si>
  <si>
    <t>KNR 2-31 1406-02</t>
  </si>
  <si>
    <t>Regulacja pionowa studzienek dla kratek ściekowych ulicznych</t>
  </si>
  <si>
    <t>36 d.3.2</t>
  </si>
  <si>
    <t>KNR 2-31 1406-03</t>
  </si>
  <si>
    <t>Regulacja pionowa studzienek dla włazów kanałowych</t>
  </si>
  <si>
    <t>37 d.3.2</t>
  </si>
  <si>
    <t>KNR 2-31 1406-05</t>
  </si>
  <si>
    <t>Regulacja pionowa studzienek dla studzienek telefonicznych</t>
  </si>
  <si>
    <t>Razem dział: REGULACJA PIONOWA URZĄDZEŃ PODZIEMNYCH</t>
  </si>
  <si>
    <t>Razem dział: UZBROJENIE TERENU</t>
  </si>
  <si>
    <t>PODBUDOWY</t>
  </si>
  <si>
    <t>4.1</t>
  </si>
  <si>
    <t>KORYTOWANIE</t>
  </si>
  <si>
    <t>38 d.4.1</t>
  </si>
  <si>
    <t>KNR 2-31 0102-01 0102-02</t>
  </si>
  <si>
    <t>D-04.01.01</t>
  </si>
  <si>
    <t>Wykonanie koryta na poszerzeniach jezdni w gruncie kat. II-IV - 20 cm głębokości koryta (DOBUDOWA JEZDNI, DODATKOWE KORYTOWANIE PO ROZBIÓRCE KONSTRUKCJI NAWIERZCHNI JEZDNI)</t>
  </si>
  <si>
    <t>39 d.4.1</t>
  </si>
  <si>
    <t>Wykonanie koryta na poszerzeniach jezdni w gruncie kat. II-IV - 45 cm głębokości koryta (POSZERZENIE JEZDNI)</t>
  </si>
  <si>
    <t>40 d.4.1</t>
  </si>
  <si>
    <t>KNR 2-31 0102-05 0102-06</t>
  </si>
  <si>
    <t>Wykonanie koryta na poszerzeniach chodników w gruncie kat. II-IV - 20 cm głębokości koryta (ZJAZDY BITUMICZNE)</t>
  </si>
  <si>
    <t>41 d.4.1</t>
  </si>
  <si>
    <t>Wykonanie koryta na poszerzeniach chodników w gruncie kat. II-IV - 25 cm głębokości koryta (ZJAZDY BRUKOWE)</t>
  </si>
  <si>
    <t>42 d.4.1</t>
  </si>
  <si>
    <t>KNR 2-31 0102-05</t>
  </si>
  <si>
    <t>Wykonanie koryta na poszerzeniach chodników w gruncie kat. II-IV - 10 cm głębokości koryta (CHODNIKI)</t>
  </si>
  <si>
    <t>43 d.4.1</t>
  </si>
  <si>
    <t>KNR 2-31 0101-01 0101-02</t>
  </si>
  <si>
    <t>Mechaniczne wykonanie koryta na całej szerokości jezdni i chodników w gruncie kat. I-IV głębokości 50 cm (ZATOKA AUTOBUSOWA)</t>
  </si>
  <si>
    <t>44 d.4.1</t>
  </si>
  <si>
    <t>Razem dział: KORYTOWANIE</t>
  </si>
  <si>
    <t>4.2</t>
  </si>
  <si>
    <t>PROFILOWANIE I ZAGĘSZCZENIE PODŁOŻA</t>
  </si>
  <si>
    <t>45 d.4.2</t>
  </si>
  <si>
    <t>KNR 2-31 0103-04</t>
  </si>
  <si>
    <t>Mechaniczne profilowanie i zagęszczenie podłoża pod warstwy konstrukcyjne nawierzchni w gruncie kat. I-IV (POSZERZENIE JEZDNI)</t>
  </si>
  <si>
    <t>46 d.4.2</t>
  </si>
  <si>
    <t>Mechaniczne profilowanie i zagęszczenie podłoża pod warstwy konstrukcyjne nawierzchni w gruncie kat. I-IV (ZJAZDY BITUMICZNE)</t>
  </si>
  <si>
    <t>47 d.4.2</t>
  </si>
  <si>
    <t>Mechaniczne profilowanie i zagęszczenie podłoża pod warstwy konstrukcyjne nawierzchni w gruncie kat. I-IV (ZJAZDY BRUKOWE)</t>
  </si>
  <si>
    <t>48 d.4.2</t>
  </si>
  <si>
    <t>Mechaniczne profilowanie i zagęszczenie podłoża pod warstwy konstrukcyjne nawierzchni w gruncie kat. I-IV (CHODNIKI)</t>
  </si>
  <si>
    <t>49 d.4.2</t>
  </si>
  <si>
    <t>Mechaniczne profilowanie i zagęszczenie podłoża pod warstwy konstrukcyjne nawierzchni w gruncie kat. I-IV (ZATOKA AUTOBUSOWA)</t>
  </si>
  <si>
    <t>Razem dział: PROFILOWANIE I ZAGĘSZCZENIE PODŁOŻA</t>
  </si>
  <si>
    <t>4.3</t>
  </si>
  <si>
    <t>OCZYSZCZENIE I SKROPIENIE WARSTW BITUMICZNYCH</t>
  </si>
  <si>
    <t>50 d.4.3</t>
  </si>
  <si>
    <t>KNNR 6 1005-06</t>
  </si>
  <si>
    <t>D-04.03.01</t>
  </si>
  <si>
    <t>51 d.4.3</t>
  </si>
  <si>
    <t>52 d.4.3</t>
  </si>
  <si>
    <t>KNNR 6 1005-07</t>
  </si>
  <si>
    <t>53 d.4.3</t>
  </si>
  <si>
    <t>Razem dział: OCZYSZCZENIE I SKROPIENIE WARSTW BITUMICZNYCH</t>
  </si>
  <si>
    <t>4.4</t>
  </si>
  <si>
    <t>PODBUDOWA Z KRUSZYWA ŁAMANEGO STABILIZOWANEGO MECHANICZNIE</t>
  </si>
  <si>
    <t>54 d.4.4</t>
  </si>
  <si>
    <t>KNNR 6 0113-02</t>
  </si>
  <si>
    <t>D-04.04.02</t>
  </si>
  <si>
    <t>Warstwa górna podbudowy z kruszyw łamanych gr. 20 cm (POSZERZENIE JEZDNI)</t>
  </si>
  <si>
    <t>55 d.4.4</t>
  </si>
  <si>
    <t>Warstwa górna podbudowy z kruszyw łamanych gr. 20 cm (ZATOKA AUTOBUSOWA)</t>
  </si>
  <si>
    <t>56 d.4.4</t>
  </si>
  <si>
    <t>Warstwa górna podbudowy z kruszyw łamanych gr. 20 cm (ZJAZDY BRUKOWE)</t>
  </si>
  <si>
    <t>57 d.4.4</t>
  </si>
  <si>
    <t>Warstwa górna podbudowy z kruszyw łamanych gr. 20 cm (ZJAZDY BITUMICZNE)</t>
  </si>
  <si>
    <t>Razem dział: PODBUDOWA Z KRUSZYWA ŁAMANEGO STABILIZOWANEGO MECHANICZNIE</t>
  </si>
  <si>
    <t>4.5</t>
  </si>
  <si>
    <t>WARSTWA WYRÓWNAWCZA Z KRUSZYWA ŁAMANEGO</t>
  </si>
  <si>
    <t>58 d.4.5</t>
  </si>
  <si>
    <t>KNNR 6 0107-01 analogia</t>
  </si>
  <si>
    <t>Wyrównanie istniejącej nawierzchni jezdni kruszywem łamanym kamiennym sortowanym zagęszczanym mechanicznie o gr. od 0 do 16 cm</t>
  </si>
  <si>
    <t>Razem dział: WARSTWA WYRÓWNAWCZA Z KRUSZYWA ŁAMANEGO</t>
  </si>
  <si>
    <t>4.6</t>
  </si>
  <si>
    <t>PODBUDOWA Z KRUSZYWA STABILIZOWANEGO CEMENTEM</t>
  </si>
  <si>
    <t>59 d.4.6</t>
  </si>
  <si>
    <t>KNNR 6 0111-02 z.o.2.6. 9901-02</t>
  </si>
  <si>
    <t>D-04.05.01</t>
  </si>
  <si>
    <t>Podbudowy z gruntu stabilizowanego cementem w ilości 25 kg/m2, warstwa gr.15 cm - roboty na poszerzeniach,przekopach lub pasach węższych niż 2.5 m (PODBUDOWA POMOCNICZA Z KRUSZYWA STABILIZOWANEGO CEMENTEM O RM = 5,0 MPa - POSZERZENIE JEZDNI)</t>
  </si>
  <si>
    <t>60 d.4.6</t>
  </si>
  <si>
    <t>Podbudowy z gruntu stabilizowanego cementem w ilości 25 kg/m2, warstwa gr.15 cm - roboty na poszerzeniach,przekopach lub pasach węższych niż 2.5 m (PODBUDOWA POMOCNICZA Z KRUSZYWA STABILIZOWANEGO CEMENTEM O RM = 5,0 MPa - ZATOKA AUTOBUSOWA)</t>
  </si>
  <si>
    <t>Razem dział: PODBUDOWA Z KRUSZYWA STABILIZOWANEGO CEMENTEM</t>
  </si>
  <si>
    <t>Razem dział: PODBUDOWY</t>
  </si>
  <si>
    <t>NAWIERZCHNIE</t>
  </si>
  <si>
    <t>5.1</t>
  </si>
  <si>
    <t>NAWIERZCHNIA Z BETONU ASFALTOWEGO</t>
  </si>
  <si>
    <t>61 d.5.1</t>
  </si>
  <si>
    <t>KNNR 6 0308-03 z.o.2.6. 9901-02</t>
  </si>
  <si>
    <t>D-05.03.05</t>
  </si>
  <si>
    <t>Nawierzchnie z mieszanek mineralno-bitumicznych asfaltowych o grubości 8 cm (warstwa wiążąca) - roboty na poszerzeniach,przekopach lub pasach węższych niż 2.5 m - AC 11 W 50/70 (POSZERZENIE JEZDNI) Krotność = 1.333</t>
  </si>
  <si>
    <t>62 d.5.1</t>
  </si>
  <si>
    <t>KNNR 6 0308-01</t>
  </si>
  <si>
    <t>Nawierzchnie z mieszanek mineralno-bitumicznych asfaltowych o grubości 4 cm (warstwa wiążąca) - AC 11 W 50/70 (ZJAZDY BITUMICZNE)</t>
  </si>
  <si>
    <t>63 d.5.1</t>
  </si>
  <si>
    <t>Nawierzchnie z mieszanek mineralno-bitumicznych asfaltowych o grubości śr. 4 cm (od 2 do 8 cm) (warstwa wiążąca z uwzględnieniem wyrównania) - AC 11 W 50/70</t>
  </si>
  <si>
    <t>64 d.5.1</t>
  </si>
  <si>
    <t>KNNR 6 0308-07</t>
  </si>
  <si>
    <t>t</t>
  </si>
  <si>
    <t>65 d.5.1</t>
  </si>
  <si>
    <t>KNNR 6 0309-02</t>
  </si>
  <si>
    <t>Nawierzchnie z mieszanek mineralno-bitumicznych asfaltowych o grubości 4 cm (warstwa ścieralna) - AC 8 S 35/50 (JEZDNIA)</t>
  </si>
  <si>
    <t>66 d.5.1</t>
  </si>
  <si>
    <t>Nawierzchnie z mieszanek mineralno-bitumicznych asfaltowych o grubości 4 cm (warstwa ścieralna) - AC 8 S 35/50 (ZJAZDY BITUMICZNE)</t>
  </si>
  <si>
    <t>67 d.5.1</t>
  </si>
  <si>
    <t>Razem dział: NAWIERZCHNIA Z BETONU ASFALTOWEGO</t>
  </si>
  <si>
    <t>5.2</t>
  </si>
  <si>
    <t>FREZOWANIE</t>
  </si>
  <si>
    <t>68 d.5.2</t>
  </si>
  <si>
    <t>KNR AT-03 0102-01</t>
  </si>
  <si>
    <t>D-05.03.11</t>
  </si>
  <si>
    <t>Roboty remontowe - frezowanie profilujące nawierzchni bitumicznej o gr. do 4 cm z wywozem materiału z rozbiórki na odl. do 1 km</t>
  </si>
  <si>
    <t>Razem dział: FREZOWANIE</t>
  </si>
  <si>
    <t>5.3</t>
  </si>
  <si>
    <t>NAWIERZCHNIA Z BRUKOWEJ KOSTKI BETONOWEJ</t>
  </si>
  <si>
    <t>69 d.5.3</t>
  </si>
  <si>
    <t>KNNR 6 0502-03</t>
  </si>
  <si>
    <t>D-05.03.23a</t>
  </si>
  <si>
    <t>Chodniki z kostki brukowej betonowej grubości 8 cm GRAFITOWA na podsypce cementowo-piaskowej z wypełnieniem spoin piaskiem (ZATOKA AUTOBUSOWA)</t>
  </si>
  <si>
    <t>70 d.5.3</t>
  </si>
  <si>
    <t>Chodniki z kostki brukowej betonowej grubości 8 cm na podsypce cementowo-piaskowej z wypełnieniem spoin piaskiem (CHODNIKI)</t>
  </si>
  <si>
    <t>71 d.5.3</t>
  </si>
  <si>
    <t>Chodniki z kostki brukowej betonowej GRAFITOWA grubości 8 cm na podsypce cementowo-piaskowej z wypełnieniem spoin piaskiem (ZJAZDY)</t>
  </si>
  <si>
    <t>Razem dział: NAWIERZCHNIA Z BRUKOWEJ KOSTKI BETONOWEJ</t>
  </si>
  <si>
    <t>Razem dział: NAWIERZCHNIE</t>
  </si>
  <si>
    <t>ROBOTY WYKOŃCZENIOWE</t>
  </si>
  <si>
    <t>6.1</t>
  </si>
  <si>
    <t>UMOCNIENIE POWIERZCHNIOWE SKARP</t>
  </si>
  <si>
    <t>72 d.6.1</t>
  </si>
  <si>
    <t>KNNR 1 0501-01</t>
  </si>
  <si>
    <t>D-06.01.01</t>
  </si>
  <si>
    <t>Ręczne plantowanie powierzchni gruntu rodzimego kat.I-III</t>
  </si>
  <si>
    <t>73 d.6.1</t>
  </si>
  <si>
    <t>KNR 2-01 0510-01 0510-02</t>
  </si>
  <si>
    <t>Humusowanie skarp i powierzchni płaskich z obsianiem przy grub.warstwy humusu 10 cm</t>
  </si>
  <si>
    <t>Razem dział: UMOCNIENIE POWIERZCHNIOWE SKARP</t>
  </si>
  <si>
    <t>6.2</t>
  </si>
  <si>
    <t>PRZEPUSTY POD ZJAZDAMI</t>
  </si>
  <si>
    <t>74 d.6.2</t>
  </si>
  <si>
    <t>KNR 2-01 0206-02 0214-04</t>
  </si>
  <si>
    <t>D-06.02.01</t>
  </si>
  <si>
    <t>Roboty ziemne wykon.koparkami podsiębiernymi o poj.łyżki 0.40 m3 w gr.kat.III z transp.urobku samochod.samowyładowczymi na odległość 10 km (WYKOPY POD ROWY KRYTE)</t>
  </si>
  <si>
    <t>75 d.6.2</t>
  </si>
  <si>
    <t>KNNR 6 0111-02</t>
  </si>
  <si>
    <t>76 d.6.2</t>
  </si>
  <si>
    <t>KNNR 4 1308-06</t>
  </si>
  <si>
    <t>Kanały z rur PVC łączonych na wcisk o śr. zewn. 400 mm (ROWY KRYTE)</t>
  </si>
  <si>
    <t>77 d.6.2</t>
  </si>
  <si>
    <t>KNNR 1 0509-02 analogia</t>
  </si>
  <si>
    <t>78 d.6.2</t>
  </si>
  <si>
    <t>KNR 2-01 0211-08 0214-04</t>
  </si>
  <si>
    <t>Roboty ziemne wyk.koparkami przedsiębiernymi 0.60 m3 w ziemi kat.IV uprzednio zmagazynowanej w hałdach z transportem urobku samochodami samowyładowczymi na odl.10 km (ZAŁADUNEK I TRANSPORT MATERIAŁU - ZASYPANIE ROWÓW KRYTYCH)</t>
  </si>
  <si>
    <t>79 d.6.2</t>
  </si>
  <si>
    <t>Formowanie i zagęszczanie nasypów o wys. do 3.0 m spycharkami w gruncie kat. I-II (ZASYPANIE ROWÓW KRYTYCH)</t>
  </si>
  <si>
    <t>80 d.6.2</t>
  </si>
  <si>
    <t>Zagęszczenie nasypów zagęszczarkami; grunty sypkie kat. I-III Wskaźnik zagęszczenia Js = 0.98 (ZASYPANIE ROWÓW KRYTYCH)</t>
  </si>
  <si>
    <t>Razem dział: PRZEPUSTY POD ZJAZDAMI</t>
  </si>
  <si>
    <t>6.3</t>
  </si>
  <si>
    <t>POBOCZA</t>
  </si>
  <si>
    <t>81 d.6.3</t>
  </si>
  <si>
    <t>D-06.03.01</t>
  </si>
  <si>
    <t>Mechaniczne profilowanie i zagęszczenie podłoża pod warstwy konstrukcyjne nawierzchni w gruncie kat. I-IV (POBOCZA)</t>
  </si>
  <si>
    <t>82 d.6.3</t>
  </si>
  <si>
    <t>KNNR 6 0204-05</t>
  </si>
  <si>
    <t>Nawierzchnie z mieszanki optymalnej (gliniasto-żwirowej) - warstwa górna o gr. 10 cm (POBOCZA)</t>
  </si>
  <si>
    <t>Razem dział: POBOCZA</t>
  </si>
  <si>
    <t>Razem dział: ROBOTY WYKOŃCZENIOWE</t>
  </si>
  <si>
    <t>URZĄDZENIA BEZPIECZEŃSTWA RUCHU</t>
  </si>
  <si>
    <t>7.1</t>
  </si>
  <si>
    <t>OZNAKOWANIE POZIOME</t>
  </si>
  <si>
    <t>83 d.7.1</t>
  </si>
  <si>
    <t>KNNR 6 0705-02</t>
  </si>
  <si>
    <t>D-07.01.01</t>
  </si>
  <si>
    <t>Oznakowanie poziome jezdni farbą chlorokauczukową - linie segregacyjne i krawędziowe ciągłe malowane mechanicznie</t>
  </si>
  <si>
    <t>84 d.7.1</t>
  </si>
  <si>
    <t>KNNR 6 0705-03</t>
  </si>
  <si>
    <t>Oznakowanie poziome jezdni farbą chlorokauczukową - linie segregacyjne i krawędziowe przerywane malowane mechanicznie</t>
  </si>
  <si>
    <t>85 d.7.1</t>
  </si>
  <si>
    <t>KNNR 6 0705-06</t>
  </si>
  <si>
    <t>Oznakowanie poziome jezdni farbą chlorokauczukową - linie na skrzyżowaniach i przejściach dla pieszych malowane mechanicznie</t>
  </si>
  <si>
    <t>Razem dział: OZNAKOWANIE POZIOME</t>
  </si>
  <si>
    <t>7.2</t>
  </si>
  <si>
    <t>OZNAKOWANIE PIONOWE</t>
  </si>
  <si>
    <t>86 d.7.2</t>
  </si>
  <si>
    <t>KNNR 6 0702-01</t>
  </si>
  <si>
    <t>D-07.02.01</t>
  </si>
  <si>
    <t>Pionowe znaki drogowe - słupki z rur stalowych</t>
  </si>
  <si>
    <t>87 d.7.2</t>
  </si>
  <si>
    <t>Pionowe znaki drogowe - słupki z rur stalowych (Z DEMONTAŻU)</t>
  </si>
  <si>
    <t>88 d.7.2</t>
  </si>
  <si>
    <t>KNNR 6 0702-04</t>
  </si>
  <si>
    <t>Pionowe znaki drogowe - znaki zakazu, nakazu, ostrzegawcze i informacyjne o pow. do 0.3 m2</t>
  </si>
  <si>
    <t>89 d.7.2</t>
  </si>
  <si>
    <t>Pionowe znaki drogowe - znaki zakazu, nakazu, ostrzegawcze i informacyjne o pow. do 0.3 m2 (Z DEMONTAŻU)</t>
  </si>
  <si>
    <t>90 d.7.2</t>
  </si>
  <si>
    <t>KNNR 6 0702-07</t>
  </si>
  <si>
    <t>Pionowe znaki drogowe - drogowskazy jednoramienne o pow. ponad 0.3 m2 (Z DEMONTAŻU)</t>
  </si>
  <si>
    <t>Razem dział: OZNAKOWANIE PIONOWE</t>
  </si>
  <si>
    <t>7.3</t>
  </si>
  <si>
    <t>URZĄDZENIA BEZPIECZEŃSTWA RUCHU DROGOWEGO</t>
  </si>
  <si>
    <t>91 d.7.3</t>
  </si>
  <si>
    <t>KNNR 6 0701-04 analogia</t>
  </si>
  <si>
    <t>D-07.06.02</t>
  </si>
  <si>
    <t>Barierka segmentowa rurowa U-12a o dł. przęsła 2,00 m z pochwytem z rur o średnicy 60,3 mm i przeciągiem z rur o średnicy 48,3 mm w kolorze biało-czerwonym, o wysokości 110 cm nad powierzchnią terenu</t>
  </si>
  <si>
    <t>Razem dział: URZĄDZENIA BEZPIECZEŃSTWA RUCHU DROGOWEGO</t>
  </si>
  <si>
    <t>Razem dział: URZĄDZENIA BEZPIECZEŃSTWA RUCHU</t>
  </si>
  <si>
    <t>ELEMENTY ULIC</t>
  </si>
  <si>
    <t>8.1</t>
  </si>
  <si>
    <t>KRAWĘŻNIKI BETONOWE</t>
  </si>
  <si>
    <t>92 d.8.1</t>
  </si>
  <si>
    <t>KNR 2-31 0402-04</t>
  </si>
  <si>
    <t>D-08.01.01</t>
  </si>
  <si>
    <t>93 d.8.1</t>
  </si>
  <si>
    <t>KNR 2-31 0403-03</t>
  </si>
  <si>
    <t>Krawężniki betonowe wystające o wymiarach 15x30 cm na podsypce cementowo-piaskowej</t>
  </si>
  <si>
    <t>94 d.8.1</t>
  </si>
  <si>
    <t>95 d.8.1</t>
  </si>
  <si>
    <t>KNR 2-31 0403-03 analogia</t>
  </si>
  <si>
    <t>Krawężniki betonowe wystające o wymiarach 15x22 cm na podsypce cementowo-piaskowej (KRAWĘŻNIK NAJAZDOWY 15x22 CM)</t>
  </si>
  <si>
    <t>96 d.8.1</t>
  </si>
  <si>
    <t>97 d.8.1</t>
  </si>
  <si>
    <t>KNR 2-31 0403-05</t>
  </si>
  <si>
    <t>Krawężniki betonowe wtopione o wymiarach 12x25 cm na podsypce cementowo-piaskowej</t>
  </si>
  <si>
    <t>Razem dział: KRAWĘŻNIKI BETONOWE</t>
  </si>
  <si>
    <t>8.2</t>
  </si>
  <si>
    <t>OBRZEŻA CHODNIKOWE BETONOWE</t>
  </si>
  <si>
    <t>98 d.8.2</t>
  </si>
  <si>
    <t>D-08.03.01</t>
  </si>
  <si>
    <t>99 d.8.2</t>
  </si>
  <si>
    <t>KNR 2-31 0407-05</t>
  </si>
  <si>
    <t>Obrzeża betonowe o wymiarach 30x8 cm na podsypce cementowo-piaskowej z wypełnieniem spoin zaprawą cementową</t>
  </si>
  <si>
    <t>Razem dział: OBRZEŻA CHODNIKOWE BETONOWE</t>
  </si>
  <si>
    <t>Razem dział: ELEMENTY ULIC</t>
  </si>
  <si>
    <t>DOKUMENTACJA POWYKONAWCZA</t>
  </si>
  <si>
    <t>100 d.9</t>
  </si>
  <si>
    <t>kalk. własna</t>
  </si>
  <si>
    <t>D-00.00.00</t>
  </si>
  <si>
    <t>Obsługa geodezyjna z inwentaryzacją powykonawczą</t>
  </si>
  <si>
    <t>kpl</t>
  </si>
  <si>
    <t>Razem dział: DOKUMENTACJA POWYKONAWCZA</t>
  </si>
  <si>
    <t>Wartość kosztorysowa robót bez podatku VAT</t>
  </si>
  <si>
    <t>Podatek VAT</t>
  </si>
  <si>
    <t>Ogółem wartość kosztorysowa robót</t>
  </si>
  <si>
    <t>Roboty ziemne wykon.koparkami przedsiębiernymi o poj.łyżki 1.20 m3 w gr.kat.I-II z transp.urobku samochod.samowyładowczymi na odległość 5 km (WYWÓZ HUMUSU Z DARNINĄ NA SŁADOWISKO WYKONAWCY)
1500*0,15 = 225,000</t>
  </si>
  <si>
    <t>Rozebranie ław pod krawężniki z betonu
435*0,08 = 34,800</t>
  </si>
  <si>
    <t>Izolacja zewnętrznej powierzchni rur betonowych i żelbetowych o śr. 500 mm abizolem dwukrotnie
2*2,20 = 4,400</t>
  </si>
  <si>
    <t>Roboty ziemne wykon.koparkami przedsiębiernymi o poj.łyżki 1.20 m3 w gr.kat.I-II z transp.urobku samochod.samowyładowczymi na odległość 5 km (WYWÓZ MATERIAŁU Z KORYTOWANIA NA SŁADOWISKO WYKONAWCY)
675*0,20+345*0,45+230*0,20+420*0,25+730*0,10+5*0,50 = 516,750</t>
  </si>
  <si>
    <t>Oczyszczenie mechaniczne nawierzchni drogowych bitumicznych (JEZDNIA)
4770+935+3890 = 9595,000</t>
  </si>
  <si>
    <t>Oczyszczenie mechaniczne nawierzchni drogowych bitumicznych (ZJAZDY BITUMICZNE)
195+200 = 395,000</t>
  </si>
  <si>
    <t>Skropienie asfaltem nawierzchni drogowych (ISTNIEJĄCA NAWIERZCHNIA JEZDNI I DOBUDOWA) ilość 0,5 do 0,8 kg/m2 (JEZDNIA + ZJAZDY BITUMICZNE)
935+3890+200 = 5025,000</t>
  </si>
  <si>
    <t>Skropienie asfaltem nawierzchni drogowych (WARSTWA WIĄŻĄCA) ilość 0,1 do 0,3 kg/m2 (JEZDNIA + ZJAZDY BITUMICZNE)
4770+195 = 4965,000</t>
  </si>
  <si>
    <t>Dodatek za transport mieszanki mineralno-bitumicznej - 1 km ponad 5 km - AC 11 W 50/70 Krotność = 10
935*0,20+200*0,10+3890*0,10 = 596,000</t>
  </si>
  <si>
    <t>Dodatek za transport mieszanki mineralno-bitumicznej - 1 km ponad 5 km - AC 8 S 35/50 Krotność = 10
4770*0,10+195*0,10 = 496,500</t>
  </si>
  <si>
    <t>Podbudowy z gruntu stabilizowanego cementem w ilości 25 kg/m2, warstwa gr.15 cm (FUNDAMENT POD PRZEPUST Z GRUNTU STABILIZOWANEGO CEMENTEM O RM = 2,5 MPa)
68*1,2 = 81,600</t>
  </si>
  <si>
    <t>Umocnienie wlotu i wylotu przepustu kamieniem polnym na podsypce z piasku lub pospółki.
8*2 = 16,000</t>
  </si>
  <si>
    <t>Ława pod krawężniki betonowa z oporem (KRAWĘŻNIK 15x30 CM)
345*0,085 = 29,325</t>
  </si>
  <si>
    <t>Ława pod krawężniki betonowa z oporem (KRAWĘŻNIK NAJAZDOWY 15x22 CM)
245*0,085 = 20,825</t>
  </si>
  <si>
    <t>Ława pod krawężniki betonowa z oporem (OPORNIK BETONOWY 12X25 CM)
10*0,08 = 0,800</t>
  </si>
  <si>
    <t>Ława pod krawężniki betonowa z oporem (OBRZEŻE BETONOWE 8X30 CM)
575*0,04 = 23,000</t>
  </si>
  <si>
    <t>KOSZTORYS OFERTOWY</t>
  </si>
  <si>
    <t>Słownie: …………………………………………………………………………………………………………………….</t>
  </si>
  <si>
    <t>Załącznik nr 10</t>
  </si>
  <si>
    <t>Przebudowa drogi powiatowej nr 1346P w m. Prusinowo</t>
  </si>
  <si>
    <t xml:space="preserve">ZDP-2.2410.12.2021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</si>
</sst>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zł&quot;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4"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 applyBorder="1"/>
    <xf numFmtId="165" fontId="20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/>
    <xf numFmtId="0" fontId="2" fillId="0" borderId="0" xfId="0" applyFont="1" applyAlignment="1">
      <alignment horizontal="center" vertical="top"/>
    </xf>
    <xf numFmtId="0" fontId="23" fillId="33" borderId="10" xfId="0" applyFont="1" applyFill="1" applyBorder="1" applyAlignment="1">
      <alignment horizontal="center" vertical="center" wrapText="1"/>
    </xf>
    <xf numFmtId="165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right" vertical="top" wrapText="1"/>
    </xf>
    <xf numFmtId="0" fontId="24" fillId="0" borderId="10" xfId="0" applyFont="1" applyBorder="1" applyAlignment="1">
      <alignment horizontal="left" vertical="top" wrapText="1"/>
    </xf>
    <xf numFmtId="164" fontId="24" fillId="0" borderId="10" xfId="0" applyNumberFormat="1" applyFont="1" applyBorder="1" applyAlignment="1">
      <alignment horizontal="right" vertical="top" wrapText="1"/>
    </xf>
    <xf numFmtId="165" fontId="24" fillId="0" borderId="10" xfId="0" applyNumberFormat="1" applyFont="1" applyBorder="1" applyAlignment="1">
      <alignment horizontal="right" vertical="top" wrapText="1"/>
    </xf>
    <xf numFmtId="165" fontId="23" fillId="0" borderId="10" xfId="0" applyNumberFormat="1" applyFont="1" applyBorder="1" applyAlignment="1">
      <alignment horizontal="right" vertical="top" wrapText="1"/>
    </xf>
    <xf numFmtId="165" fontId="23" fillId="33" borderId="10" xfId="0" applyNumberFormat="1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165" fontId="23" fillId="0" borderId="13" xfId="0" applyNumberFormat="1" applyFont="1" applyFill="1" applyBorder="1" applyAlignment="1">
      <alignment horizontal="right" vertical="top" wrapText="1"/>
    </xf>
    <xf numFmtId="165" fontId="23" fillId="0" borderId="10" xfId="0" applyNumberFormat="1" applyFont="1" applyFill="1" applyBorder="1" applyAlignment="1">
      <alignment horizontal="right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165" fontId="23" fillId="0" borderId="13" xfId="0" applyNumberFormat="1" applyFont="1" applyBorder="1" applyAlignment="1">
      <alignment horizontal="right" vertical="top" wrapText="1"/>
    </xf>
    <xf numFmtId="0" fontId="23" fillId="0" borderId="13" xfId="0" applyFont="1" applyBorder="1" applyAlignment="1">
      <alignment horizontal="left" vertical="top" wrapText="1"/>
    </xf>
    <xf numFmtId="0" fontId="24" fillId="0" borderId="0" xfId="0" applyFont="1"/>
    <xf numFmtId="165" fontId="24" fillId="0" borderId="0" xfId="0" applyNumberFormat="1" applyFont="1"/>
    <xf numFmtId="0" fontId="23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left" vertical="top" wrapText="1"/>
    </xf>
    <xf numFmtId="0" fontId="23" fillId="33" borderId="12" xfId="0" applyFont="1" applyFill="1" applyBorder="1" applyAlignment="1">
      <alignment horizontal="left" vertical="top" wrapText="1"/>
    </xf>
    <xf numFmtId="0" fontId="23" fillId="33" borderId="13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showGridLines="0" tabSelected="1" workbookViewId="0">
      <selection activeCell="A3" sqref="A3:H4"/>
    </sheetView>
  </sheetViews>
  <sheetFormatPr defaultRowHeight="13.8"/>
  <cols>
    <col min="1" max="1" width="7.19921875" customWidth="1"/>
    <col min="2" max="2" width="16.3984375" customWidth="1"/>
    <col min="3" max="3" width="11" customWidth="1"/>
    <col min="4" max="4" width="40.8984375" customWidth="1"/>
    <col min="5" max="5" width="8.09765625" customWidth="1"/>
    <col min="6" max="6" width="10" customWidth="1"/>
    <col min="7" max="8" width="14" style="2" customWidth="1"/>
    <col min="10" max="10" width="12.69921875" style="3" customWidth="1"/>
  </cols>
  <sheetData>
    <row r="1" spans="1:10" s="1" customFormat="1" ht="20.399999999999999" customHeight="1">
      <c r="A1" s="43" t="s">
        <v>405</v>
      </c>
      <c r="B1" s="30"/>
      <c r="C1" s="5"/>
      <c r="D1" s="5"/>
      <c r="E1" s="5"/>
      <c r="F1" s="5"/>
      <c r="G1" s="5"/>
      <c r="H1" s="6" t="s">
        <v>403</v>
      </c>
      <c r="J1" s="3"/>
    </row>
    <row r="2" spans="1:10" s="1" customFormat="1" ht="34.200000000000003" customHeight="1">
      <c r="A2" s="31" t="s">
        <v>404</v>
      </c>
      <c r="B2" s="31"/>
      <c r="C2" s="31"/>
      <c r="D2" s="31"/>
      <c r="E2" s="31"/>
      <c r="F2" s="31"/>
      <c r="G2" s="31"/>
      <c r="H2" s="31"/>
      <c r="J2" s="3"/>
    </row>
    <row r="3" spans="1:10" ht="14.25" customHeight="1">
      <c r="A3" s="35" t="s">
        <v>401</v>
      </c>
      <c r="B3" s="35"/>
      <c r="C3" s="35"/>
      <c r="D3" s="35"/>
      <c r="E3" s="35"/>
      <c r="F3" s="35"/>
      <c r="G3" s="35"/>
      <c r="H3" s="35"/>
    </row>
    <row r="4" spans="1:10">
      <c r="A4" s="36"/>
      <c r="B4" s="36"/>
      <c r="C4" s="36"/>
      <c r="D4" s="36"/>
      <c r="E4" s="36"/>
      <c r="F4" s="36"/>
      <c r="G4" s="36"/>
      <c r="H4" s="36"/>
    </row>
    <row r="5" spans="1:10" ht="27.6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8" t="s">
        <v>6</v>
      </c>
      <c r="H5" s="8" t="s">
        <v>7</v>
      </c>
    </row>
    <row r="6" spans="1:10">
      <c r="A6" s="9">
        <v>1</v>
      </c>
      <c r="B6" s="10"/>
      <c r="C6" s="10"/>
      <c r="D6" s="37" t="s">
        <v>8</v>
      </c>
      <c r="E6" s="38"/>
      <c r="F6" s="38"/>
      <c r="G6" s="38"/>
      <c r="H6" s="39"/>
    </row>
    <row r="7" spans="1:10">
      <c r="A7" s="11" t="s">
        <v>9</v>
      </c>
      <c r="B7" s="12"/>
      <c r="C7" s="12"/>
      <c r="D7" s="32" t="s">
        <v>10</v>
      </c>
      <c r="E7" s="33"/>
      <c r="F7" s="33"/>
      <c r="G7" s="33"/>
      <c r="H7" s="34"/>
    </row>
    <row r="8" spans="1:10" ht="27.6">
      <c r="A8" s="13" t="s">
        <v>11</v>
      </c>
      <c r="B8" s="14" t="s">
        <v>12</v>
      </c>
      <c r="C8" s="14" t="s">
        <v>13</v>
      </c>
      <c r="D8" s="14" t="s">
        <v>14</v>
      </c>
      <c r="E8" s="14" t="s">
        <v>15</v>
      </c>
      <c r="F8" s="15">
        <v>0.78700000000000003</v>
      </c>
      <c r="G8" s="16">
        <v>0</v>
      </c>
      <c r="H8" s="16">
        <f>ROUND(F8*G8,2)</f>
        <v>0</v>
      </c>
    </row>
    <row r="9" spans="1:10">
      <c r="A9" s="32" t="s">
        <v>16</v>
      </c>
      <c r="B9" s="33"/>
      <c r="C9" s="33"/>
      <c r="D9" s="33"/>
      <c r="E9" s="33"/>
      <c r="F9" s="33"/>
      <c r="G9" s="34"/>
      <c r="H9" s="17">
        <f>SUM(H8)</f>
        <v>0</v>
      </c>
    </row>
    <row r="10" spans="1:10">
      <c r="A10" s="11" t="s">
        <v>17</v>
      </c>
      <c r="B10" s="12"/>
      <c r="C10" s="12"/>
      <c r="D10" s="32" t="s">
        <v>18</v>
      </c>
      <c r="E10" s="33"/>
      <c r="F10" s="33"/>
      <c r="G10" s="33"/>
      <c r="H10" s="34"/>
    </row>
    <row r="11" spans="1:10" ht="27.6">
      <c r="A11" s="13" t="s">
        <v>19</v>
      </c>
      <c r="B11" s="14" t="s">
        <v>20</v>
      </c>
      <c r="C11" s="14" t="s">
        <v>21</v>
      </c>
      <c r="D11" s="14" t="s">
        <v>22</v>
      </c>
      <c r="E11" s="14" t="s">
        <v>23</v>
      </c>
      <c r="F11" s="15">
        <v>1500</v>
      </c>
      <c r="G11" s="16">
        <v>0</v>
      </c>
      <c r="H11" s="16">
        <f>ROUND(F11*G11,2)</f>
        <v>0</v>
      </c>
    </row>
    <row r="12" spans="1:10" ht="82.8">
      <c r="A12" s="13" t="s">
        <v>24</v>
      </c>
      <c r="B12" s="14" t="s">
        <v>25</v>
      </c>
      <c r="C12" s="14" t="s">
        <v>21</v>
      </c>
      <c r="D12" s="14" t="s">
        <v>385</v>
      </c>
      <c r="E12" s="14" t="s">
        <v>26</v>
      </c>
      <c r="F12" s="15">
        <v>225</v>
      </c>
      <c r="G12" s="16">
        <v>0</v>
      </c>
      <c r="H12" s="16">
        <f>ROUND(F12*G12,2)</f>
        <v>0</v>
      </c>
    </row>
    <row r="13" spans="1:10">
      <c r="A13" s="32" t="s">
        <v>27</v>
      </c>
      <c r="B13" s="33"/>
      <c r="C13" s="33"/>
      <c r="D13" s="33"/>
      <c r="E13" s="33"/>
      <c r="F13" s="33"/>
      <c r="G13" s="34"/>
      <c r="H13" s="17">
        <f>SUM(H11:H12)</f>
        <v>0</v>
      </c>
    </row>
    <row r="14" spans="1:10">
      <c r="A14" s="11" t="s">
        <v>28</v>
      </c>
      <c r="B14" s="12"/>
      <c r="C14" s="12"/>
      <c r="D14" s="32" t="s">
        <v>29</v>
      </c>
      <c r="E14" s="33"/>
      <c r="F14" s="33"/>
      <c r="G14" s="33"/>
      <c r="H14" s="34"/>
    </row>
    <row r="15" spans="1:10" ht="41.4">
      <c r="A15" s="13" t="s">
        <v>30</v>
      </c>
      <c r="B15" s="14" t="s">
        <v>31</v>
      </c>
      <c r="C15" s="14" t="s">
        <v>32</v>
      </c>
      <c r="D15" s="14" t="s">
        <v>33</v>
      </c>
      <c r="E15" s="14" t="s">
        <v>34</v>
      </c>
      <c r="F15" s="15">
        <v>1280</v>
      </c>
      <c r="G15" s="16">
        <v>0</v>
      </c>
      <c r="H15" s="16">
        <f>ROUND(F15*G15,2)</f>
        <v>0</v>
      </c>
    </row>
    <row r="16" spans="1:10">
      <c r="A16" s="13" t="s">
        <v>35</v>
      </c>
      <c r="B16" s="14" t="s">
        <v>36</v>
      </c>
      <c r="C16" s="14" t="s">
        <v>32</v>
      </c>
      <c r="D16" s="14" t="s">
        <v>37</v>
      </c>
      <c r="E16" s="14" t="s">
        <v>38</v>
      </c>
      <c r="F16" s="15">
        <v>1</v>
      </c>
      <c r="G16" s="16">
        <v>0</v>
      </c>
      <c r="H16" s="16">
        <f>ROUND(F16*G16,2)</f>
        <v>0</v>
      </c>
    </row>
    <row r="17" spans="1:8" ht="27.6">
      <c r="A17" s="13" t="s">
        <v>39</v>
      </c>
      <c r="B17" s="14" t="s">
        <v>36</v>
      </c>
      <c r="C17" s="14" t="s">
        <v>32</v>
      </c>
      <c r="D17" s="14" t="s">
        <v>40</v>
      </c>
      <c r="E17" s="14" t="s">
        <v>38</v>
      </c>
      <c r="F17" s="15">
        <v>5</v>
      </c>
      <c r="G17" s="16">
        <v>0</v>
      </c>
      <c r="H17" s="16">
        <f t="shared" ref="H17:H31" si="0">ROUND(F17*G17,2)</f>
        <v>0</v>
      </c>
    </row>
    <row r="18" spans="1:8">
      <c r="A18" s="13" t="s">
        <v>41</v>
      </c>
      <c r="B18" s="14" t="s">
        <v>42</v>
      </c>
      <c r="C18" s="14" t="s">
        <v>32</v>
      </c>
      <c r="D18" s="14" t="s">
        <v>43</v>
      </c>
      <c r="E18" s="14" t="s">
        <v>38</v>
      </c>
      <c r="F18" s="15">
        <v>1</v>
      </c>
      <c r="G18" s="16">
        <v>0</v>
      </c>
      <c r="H18" s="16">
        <f t="shared" si="0"/>
        <v>0</v>
      </c>
    </row>
    <row r="19" spans="1:8" ht="27.6">
      <c r="A19" s="13" t="s">
        <v>44</v>
      </c>
      <c r="B19" s="14" t="s">
        <v>42</v>
      </c>
      <c r="C19" s="14" t="s">
        <v>32</v>
      </c>
      <c r="D19" s="14" t="s">
        <v>45</v>
      </c>
      <c r="E19" s="14" t="s">
        <v>38</v>
      </c>
      <c r="F19" s="15">
        <v>7</v>
      </c>
      <c r="G19" s="16">
        <v>0</v>
      </c>
      <c r="H19" s="16">
        <f t="shared" si="0"/>
        <v>0</v>
      </c>
    </row>
    <row r="20" spans="1:8">
      <c r="A20" s="13" t="s">
        <v>46</v>
      </c>
      <c r="B20" s="14" t="s">
        <v>47</v>
      </c>
      <c r="C20" s="14" t="s">
        <v>32</v>
      </c>
      <c r="D20" s="14" t="s">
        <v>48</v>
      </c>
      <c r="E20" s="14" t="s">
        <v>34</v>
      </c>
      <c r="F20" s="15">
        <v>5</v>
      </c>
      <c r="G20" s="16">
        <v>0</v>
      </c>
      <c r="H20" s="16">
        <f t="shared" si="0"/>
        <v>0</v>
      </c>
    </row>
    <row r="21" spans="1:8" ht="27.6">
      <c r="A21" s="13" t="s">
        <v>49</v>
      </c>
      <c r="B21" s="14" t="s">
        <v>50</v>
      </c>
      <c r="C21" s="14" t="s">
        <v>32</v>
      </c>
      <c r="D21" s="14" t="s">
        <v>51</v>
      </c>
      <c r="E21" s="14" t="s">
        <v>23</v>
      </c>
      <c r="F21" s="15">
        <v>675</v>
      </c>
      <c r="G21" s="16">
        <v>0</v>
      </c>
      <c r="H21" s="16">
        <f t="shared" si="0"/>
        <v>0</v>
      </c>
    </row>
    <row r="22" spans="1:8" ht="27.6">
      <c r="A22" s="13" t="s">
        <v>52</v>
      </c>
      <c r="B22" s="14" t="s">
        <v>53</v>
      </c>
      <c r="C22" s="14" t="s">
        <v>32</v>
      </c>
      <c r="D22" s="14" t="s">
        <v>54</v>
      </c>
      <c r="E22" s="14" t="s">
        <v>23</v>
      </c>
      <c r="F22" s="15">
        <v>675</v>
      </c>
      <c r="G22" s="16">
        <v>0</v>
      </c>
      <c r="H22" s="16">
        <f t="shared" si="0"/>
        <v>0</v>
      </c>
    </row>
    <row r="23" spans="1:8" ht="41.4">
      <c r="A23" s="13" t="s">
        <v>55</v>
      </c>
      <c r="B23" s="14" t="s">
        <v>56</v>
      </c>
      <c r="C23" s="14" t="s">
        <v>32</v>
      </c>
      <c r="D23" s="14" t="s">
        <v>57</v>
      </c>
      <c r="E23" s="14" t="s">
        <v>23</v>
      </c>
      <c r="F23" s="15">
        <v>610</v>
      </c>
      <c r="G23" s="16">
        <v>0</v>
      </c>
      <c r="H23" s="16">
        <f t="shared" si="0"/>
        <v>0</v>
      </c>
    </row>
    <row r="24" spans="1:8" ht="41.4">
      <c r="A24" s="13" t="s">
        <v>58</v>
      </c>
      <c r="B24" s="14" t="s">
        <v>59</v>
      </c>
      <c r="C24" s="14" t="s">
        <v>32</v>
      </c>
      <c r="D24" s="14" t="s">
        <v>60</v>
      </c>
      <c r="E24" s="14" t="s">
        <v>23</v>
      </c>
      <c r="F24" s="15">
        <v>46</v>
      </c>
      <c r="G24" s="16">
        <v>0</v>
      </c>
      <c r="H24" s="16">
        <f t="shared" si="0"/>
        <v>0</v>
      </c>
    </row>
    <row r="25" spans="1:8" ht="27.6">
      <c r="A25" s="13" t="s">
        <v>61</v>
      </c>
      <c r="B25" s="14" t="s">
        <v>50</v>
      </c>
      <c r="C25" s="14" t="s">
        <v>32</v>
      </c>
      <c r="D25" s="14" t="s">
        <v>62</v>
      </c>
      <c r="E25" s="14" t="s">
        <v>23</v>
      </c>
      <c r="F25" s="15">
        <v>100</v>
      </c>
      <c r="G25" s="16">
        <v>0</v>
      </c>
      <c r="H25" s="16">
        <f t="shared" si="0"/>
        <v>0</v>
      </c>
    </row>
    <row r="26" spans="1:8" ht="27.6">
      <c r="A26" s="13" t="s">
        <v>63</v>
      </c>
      <c r="B26" s="14" t="s">
        <v>64</v>
      </c>
      <c r="C26" s="14" t="s">
        <v>32</v>
      </c>
      <c r="D26" s="14" t="s">
        <v>65</v>
      </c>
      <c r="E26" s="14" t="s">
        <v>34</v>
      </c>
      <c r="F26" s="15">
        <v>435</v>
      </c>
      <c r="G26" s="16">
        <v>0</v>
      </c>
      <c r="H26" s="16">
        <f t="shared" si="0"/>
        <v>0</v>
      </c>
    </row>
    <row r="27" spans="1:8" ht="27.6">
      <c r="A27" s="13" t="s">
        <v>66</v>
      </c>
      <c r="B27" s="14" t="s">
        <v>67</v>
      </c>
      <c r="C27" s="14" t="s">
        <v>32</v>
      </c>
      <c r="D27" s="14" t="s">
        <v>386</v>
      </c>
      <c r="E27" s="14" t="s">
        <v>26</v>
      </c>
      <c r="F27" s="15">
        <v>34.799999999999997</v>
      </c>
      <c r="G27" s="16">
        <v>0</v>
      </c>
      <c r="H27" s="16">
        <f t="shared" si="0"/>
        <v>0</v>
      </c>
    </row>
    <row r="28" spans="1:8">
      <c r="A28" s="13" t="s">
        <v>68</v>
      </c>
      <c r="B28" s="14" t="s">
        <v>69</v>
      </c>
      <c r="C28" s="14" t="s">
        <v>32</v>
      </c>
      <c r="D28" s="14" t="s">
        <v>70</v>
      </c>
      <c r="E28" s="14" t="s">
        <v>34</v>
      </c>
      <c r="F28" s="15">
        <v>350</v>
      </c>
      <c r="G28" s="16">
        <v>0</v>
      </c>
      <c r="H28" s="16">
        <f t="shared" si="0"/>
        <v>0</v>
      </c>
    </row>
    <row r="29" spans="1:8" ht="27.6">
      <c r="A29" s="13" t="s">
        <v>71</v>
      </c>
      <c r="B29" s="14" t="s">
        <v>72</v>
      </c>
      <c r="C29" s="14" t="s">
        <v>32</v>
      </c>
      <c r="D29" s="14" t="s">
        <v>73</v>
      </c>
      <c r="E29" s="14" t="s">
        <v>34</v>
      </c>
      <c r="F29" s="15">
        <v>2.5</v>
      </c>
      <c r="G29" s="16">
        <v>0</v>
      </c>
      <c r="H29" s="16">
        <f t="shared" si="0"/>
        <v>0</v>
      </c>
    </row>
    <row r="30" spans="1:8" ht="27.6">
      <c r="A30" s="13" t="s">
        <v>74</v>
      </c>
      <c r="B30" s="14" t="s">
        <v>75</v>
      </c>
      <c r="C30" s="14" t="s">
        <v>32</v>
      </c>
      <c r="D30" s="14" t="s">
        <v>76</v>
      </c>
      <c r="E30" s="14" t="s">
        <v>26</v>
      </c>
      <c r="F30" s="15">
        <v>275</v>
      </c>
      <c r="G30" s="16">
        <v>0</v>
      </c>
      <c r="H30" s="16">
        <f t="shared" si="0"/>
        <v>0</v>
      </c>
    </row>
    <row r="31" spans="1:8" ht="41.4">
      <c r="A31" s="13" t="s">
        <v>77</v>
      </c>
      <c r="B31" s="14" t="s">
        <v>78</v>
      </c>
      <c r="C31" s="14" t="s">
        <v>32</v>
      </c>
      <c r="D31" s="14" t="s">
        <v>79</v>
      </c>
      <c r="E31" s="14" t="s">
        <v>26</v>
      </c>
      <c r="F31" s="15">
        <v>275</v>
      </c>
      <c r="G31" s="16">
        <v>0</v>
      </c>
      <c r="H31" s="16">
        <f t="shared" si="0"/>
        <v>0</v>
      </c>
    </row>
    <row r="32" spans="1:8">
      <c r="A32" s="32" t="s">
        <v>80</v>
      </c>
      <c r="B32" s="33"/>
      <c r="C32" s="33"/>
      <c r="D32" s="33"/>
      <c r="E32" s="33"/>
      <c r="F32" s="33"/>
      <c r="G32" s="34"/>
      <c r="H32" s="17">
        <f>SUM(H15:H31)</f>
        <v>0</v>
      </c>
    </row>
    <row r="33" spans="1:10">
      <c r="A33" s="37" t="s">
        <v>81</v>
      </c>
      <c r="B33" s="38"/>
      <c r="C33" s="38"/>
      <c r="D33" s="38"/>
      <c r="E33" s="38"/>
      <c r="F33" s="38"/>
      <c r="G33" s="39"/>
      <c r="H33" s="18">
        <f>H9+H13+H32</f>
        <v>0</v>
      </c>
    </row>
    <row r="34" spans="1:10" s="1" customFormat="1">
      <c r="A34" s="19"/>
      <c r="B34" s="20"/>
      <c r="C34" s="20"/>
      <c r="D34" s="20"/>
      <c r="E34" s="20"/>
      <c r="F34" s="20"/>
      <c r="G34" s="20"/>
      <c r="H34" s="21"/>
      <c r="J34" s="3"/>
    </row>
    <row r="35" spans="1:10">
      <c r="A35" s="9">
        <v>2</v>
      </c>
      <c r="B35" s="10"/>
      <c r="C35" s="10"/>
      <c r="D35" s="37" t="s">
        <v>82</v>
      </c>
      <c r="E35" s="38"/>
      <c r="F35" s="38"/>
      <c r="G35" s="38"/>
      <c r="H35" s="39"/>
    </row>
    <row r="36" spans="1:10">
      <c r="A36" s="11" t="s">
        <v>83</v>
      </c>
      <c r="B36" s="12"/>
      <c r="C36" s="12"/>
      <c r="D36" s="32" t="s">
        <v>84</v>
      </c>
      <c r="E36" s="33"/>
      <c r="F36" s="33"/>
      <c r="G36" s="33"/>
      <c r="H36" s="34"/>
    </row>
    <row r="37" spans="1:10" ht="82.8">
      <c r="A37" s="13" t="s">
        <v>85</v>
      </c>
      <c r="B37" s="14" t="s">
        <v>86</v>
      </c>
      <c r="C37" s="14" t="s">
        <v>87</v>
      </c>
      <c r="D37" s="14" t="s">
        <v>88</v>
      </c>
      <c r="E37" s="14" t="s">
        <v>26</v>
      </c>
      <c r="F37" s="15">
        <v>97</v>
      </c>
      <c r="G37" s="16">
        <v>0</v>
      </c>
      <c r="H37" s="16">
        <f t="shared" ref="H37" si="1">ROUND(F37*G37,2)</f>
        <v>0</v>
      </c>
    </row>
    <row r="38" spans="1:10">
      <c r="A38" s="32" t="s">
        <v>89</v>
      </c>
      <c r="B38" s="33"/>
      <c r="C38" s="33"/>
      <c r="D38" s="33"/>
      <c r="E38" s="33"/>
      <c r="F38" s="33"/>
      <c r="G38" s="34"/>
      <c r="H38" s="17">
        <f>SUM(H37)</f>
        <v>0</v>
      </c>
    </row>
    <row r="39" spans="1:10">
      <c r="A39" s="11" t="s">
        <v>90</v>
      </c>
      <c r="B39" s="12"/>
      <c r="C39" s="12"/>
      <c r="D39" s="32" t="s">
        <v>91</v>
      </c>
      <c r="E39" s="33"/>
      <c r="F39" s="33"/>
      <c r="G39" s="33"/>
      <c r="H39" s="34"/>
    </row>
    <row r="40" spans="1:10" ht="82.8">
      <c r="A40" s="13" t="s">
        <v>92</v>
      </c>
      <c r="B40" s="14" t="s">
        <v>93</v>
      </c>
      <c r="C40" s="14" t="s">
        <v>87</v>
      </c>
      <c r="D40" s="14" t="s">
        <v>94</v>
      </c>
      <c r="E40" s="14" t="s">
        <v>26</v>
      </c>
      <c r="F40" s="15">
        <v>205</v>
      </c>
      <c r="G40" s="16">
        <v>0</v>
      </c>
      <c r="H40" s="16">
        <f t="shared" ref="H40:H42" si="2">ROUND(F40*G40,2)</f>
        <v>0</v>
      </c>
    </row>
    <row r="41" spans="1:10" ht="41.4">
      <c r="A41" s="13" t="s">
        <v>95</v>
      </c>
      <c r="B41" s="14" t="s">
        <v>96</v>
      </c>
      <c r="C41" s="14" t="s">
        <v>87</v>
      </c>
      <c r="D41" s="14" t="s">
        <v>97</v>
      </c>
      <c r="E41" s="14" t="s">
        <v>26</v>
      </c>
      <c r="F41" s="15">
        <v>205</v>
      </c>
      <c r="G41" s="16">
        <v>0</v>
      </c>
      <c r="H41" s="16">
        <f t="shared" si="2"/>
        <v>0</v>
      </c>
    </row>
    <row r="42" spans="1:10" ht="41.4">
      <c r="A42" s="13" t="s">
        <v>98</v>
      </c>
      <c r="B42" s="14" t="s">
        <v>99</v>
      </c>
      <c r="C42" s="14" t="s">
        <v>87</v>
      </c>
      <c r="D42" s="14" t="s">
        <v>100</v>
      </c>
      <c r="E42" s="14" t="s">
        <v>26</v>
      </c>
      <c r="F42" s="15">
        <v>205</v>
      </c>
      <c r="G42" s="16">
        <v>0</v>
      </c>
      <c r="H42" s="16">
        <f t="shared" si="2"/>
        <v>0</v>
      </c>
    </row>
    <row r="43" spans="1:10">
      <c r="A43" s="40" t="s">
        <v>101</v>
      </c>
      <c r="B43" s="41"/>
      <c r="C43" s="41"/>
      <c r="D43" s="41"/>
      <c r="E43" s="41"/>
      <c r="F43" s="41"/>
      <c r="G43" s="42"/>
      <c r="H43" s="22">
        <f>SUM(H40:H42)</f>
        <v>0</v>
      </c>
    </row>
    <row r="44" spans="1:10">
      <c r="A44" s="37" t="s">
        <v>102</v>
      </c>
      <c r="B44" s="38"/>
      <c r="C44" s="38"/>
      <c r="D44" s="38"/>
      <c r="E44" s="38"/>
      <c r="F44" s="38"/>
      <c r="G44" s="39"/>
      <c r="H44" s="18">
        <f>H38+H43</f>
        <v>0</v>
      </c>
    </row>
    <row r="45" spans="1:10" s="1" customFormat="1">
      <c r="A45" s="19"/>
      <c r="B45" s="20"/>
      <c r="C45" s="20"/>
      <c r="D45" s="20"/>
      <c r="E45" s="20"/>
      <c r="F45" s="20"/>
      <c r="G45" s="20"/>
      <c r="H45" s="21"/>
      <c r="J45" s="3"/>
    </row>
    <row r="46" spans="1:10">
      <c r="A46" s="9">
        <v>3</v>
      </c>
      <c r="B46" s="10"/>
      <c r="C46" s="10"/>
      <c r="D46" s="37" t="s">
        <v>103</v>
      </c>
      <c r="E46" s="38"/>
      <c r="F46" s="38"/>
      <c r="G46" s="38"/>
      <c r="H46" s="39"/>
    </row>
    <row r="47" spans="1:10">
      <c r="A47" s="11" t="s">
        <v>104</v>
      </c>
      <c r="B47" s="12"/>
      <c r="C47" s="12"/>
      <c r="D47" s="32" t="s">
        <v>105</v>
      </c>
      <c r="E47" s="33"/>
      <c r="F47" s="33"/>
      <c r="G47" s="33"/>
      <c r="H47" s="34"/>
    </row>
    <row r="48" spans="1:10" ht="27.6">
      <c r="A48" s="13" t="s">
        <v>106</v>
      </c>
      <c r="B48" s="14" t="s">
        <v>12</v>
      </c>
      <c r="C48" s="14" t="s">
        <v>107</v>
      </c>
      <c r="D48" s="14" t="s">
        <v>14</v>
      </c>
      <c r="E48" s="14" t="s">
        <v>15</v>
      </c>
      <c r="F48" s="15">
        <v>0.02</v>
      </c>
      <c r="G48" s="16">
        <v>0</v>
      </c>
      <c r="H48" s="16">
        <f t="shared" ref="H48:H56" si="3">ROUND(F48*G48,2)</f>
        <v>0</v>
      </c>
    </row>
    <row r="49" spans="1:8" ht="41.4">
      <c r="A49" s="13" t="s">
        <v>108</v>
      </c>
      <c r="B49" s="14" t="s">
        <v>109</v>
      </c>
      <c r="C49" s="14" t="s">
        <v>107</v>
      </c>
      <c r="D49" s="14" t="s">
        <v>110</v>
      </c>
      <c r="E49" s="14" t="s">
        <v>26</v>
      </c>
      <c r="F49" s="15">
        <v>4</v>
      </c>
      <c r="G49" s="16">
        <v>0</v>
      </c>
      <c r="H49" s="16">
        <f t="shared" si="3"/>
        <v>0</v>
      </c>
    </row>
    <row r="50" spans="1:8" ht="27.6">
      <c r="A50" s="13" t="s">
        <v>111</v>
      </c>
      <c r="B50" s="14" t="s">
        <v>112</v>
      </c>
      <c r="C50" s="14" t="s">
        <v>107</v>
      </c>
      <c r="D50" s="14" t="s">
        <v>113</v>
      </c>
      <c r="E50" s="14" t="s">
        <v>114</v>
      </c>
      <c r="F50" s="15">
        <v>2</v>
      </c>
      <c r="G50" s="16">
        <v>0</v>
      </c>
      <c r="H50" s="16">
        <f t="shared" si="3"/>
        <v>0</v>
      </c>
    </row>
    <row r="51" spans="1:8">
      <c r="A51" s="13" t="s">
        <v>115</v>
      </c>
      <c r="B51" s="14" t="s">
        <v>116</v>
      </c>
      <c r="C51" s="14" t="s">
        <v>107</v>
      </c>
      <c r="D51" s="14" t="s">
        <v>117</v>
      </c>
      <c r="E51" s="14" t="s">
        <v>34</v>
      </c>
      <c r="F51" s="15">
        <v>10</v>
      </c>
      <c r="G51" s="16">
        <v>0</v>
      </c>
      <c r="H51" s="16">
        <f t="shared" si="3"/>
        <v>0</v>
      </c>
    </row>
    <row r="52" spans="1:8" ht="41.4">
      <c r="A52" s="13" t="s">
        <v>118</v>
      </c>
      <c r="B52" s="14" t="s">
        <v>119</v>
      </c>
      <c r="C52" s="14" t="s">
        <v>107</v>
      </c>
      <c r="D52" s="14" t="s">
        <v>120</v>
      </c>
      <c r="E52" s="14" t="s">
        <v>121</v>
      </c>
      <c r="F52" s="15">
        <v>4</v>
      </c>
      <c r="G52" s="16">
        <v>0</v>
      </c>
      <c r="H52" s="16">
        <f t="shared" si="3"/>
        <v>0</v>
      </c>
    </row>
    <row r="53" spans="1:8" ht="27.6">
      <c r="A53" s="13" t="s">
        <v>122</v>
      </c>
      <c r="B53" s="14" t="s">
        <v>123</v>
      </c>
      <c r="C53" s="14" t="s">
        <v>107</v>
      </c>
      <c r="D53" s="14" t="s">
        <v>124</v>
      </c>
      <c r="E53" s="14" t="s">
        <v>38</v>
      </c>
      <c r="F53" s="15">
        <v>2</v>
      </c>
      <c r="G53" s="16">
        <v>0</v>
      </c>
      <c r="H53" s="16">
        <f t="shared" si="3"/>
        <v>0</v>
      </c>
    </row>
    <row r="54" spans="1:8" ht="41.4">
      <c r="A54" s="13" t="s">
        <v>125</v>
      </c>
      <c r="B54" s="14" t="s">
        <v>126</v>
      </c>
      <c r="C54" s="14" t="s">
        <v>107</v>
      </c>
      <c r="D54" s="14" t="s">
        <v>387</v>
      </c>
      <c r="E54" s="14" t="s">
        <v>34</v>
      </c>
      <c r="F54" s="15">
        <v>4.4000000000000004</v>
      </c>
      <c r="G54" s="16">
        <v>0</v>
      </c>
      <c r="H54" s="16">
        <f t="shared" si="3"/>
        <v>0</v>
      </c>
    </row>
    <row r="55" spans="1:8" ht="55.2">
      <c r="A55" s="13" t="s">
        <v>127</v>
      </c>
      <c r="B55" s="14" t="s">
        <v>128</v>
      </c>
      <c r="C55" s="14" t="s">
        <v>107</v>
      </c>
      <c r="D55" s="14" t="s">
        <v>129</v>
      </c>
      <c r="E55" s="14" t="s">
        <v>26</v>
      </c>
      <c r="F55" s="15">
        <v>4</v>
      </c>
      <c r="G55" s="16">
        <v>0</v>
      </c>
      <c r="H55" s="16">
        <f t="shared" si="3"/>
        <v>0</v>
      </c>
    </row>
    <row r="56" spans="1:8" ht="27.6">
      <c r="A56" s="13" t="s">
        <v>130</v>
      </c>
      <c r="B56" s="14" t="s">
        <v>131</v>
      </c>
      <c r="C56" s="14" t="s">
        <v>107</v>
      </c>
      <c r="D56" s="14" t="s">
        <v>132</v>
      </c>
      <c r="E56" s="14" t="s">
        <v>26</v>
      </c>
      <c r="F56" s="15">
        <v>4</v>
      </c>
      <c r="G56" s="16">
        <v>0</v>
      </c>
      <c r="H56" s="16">
        <f t="shared" si="3"/>
        <v>0</v>
      </c>
    </row>
    <row r="57" spans="1:8">
      <c r="A57" s="32" t="s">
        <v>133</v>
      </c>
      <c r="B57" s="33"/>
      <c r="C57" s="33"/>
      <c r="D57" s="33"/>
      <c r="E57" s="33"/>
      <c r="F57" s="33"/>
      <c r="G57" s="34"/>
      <c r="H57" s="17">
        <f>SUM(H48:H56)</f>
        <v>0</v>
      </c>
    </row>
    <row r="58" spans="1:8">
      <c r="A58" s="11" t="s">
        <v>134</v>
      </c>
      <c r="B58" s="12"/>
      <c r="C58" s="12"/>
      <c r="D58" s="32" t="s">
        <v>135</v>
      </c>
      <c r="E58" s="33"/>
      <c r="F58" s="33"/>
      <c r="G58" s="33"/>
      <c r="H58" s="34"/>
    </row>
    <row r="59" spans="1:8" ht="27.6">
      <c r="A59" s="13" t="s">
        <v>136</v>
      </c>
      <c r="B59" s="14" t="s">
        <v>137</v>
      </c>
      <c r="C59" s="14" t="s">
        <v>138</v>
      </c>
      <c r="D59" s="14" t="s">
        <v>139</v>
      </c>
      <c r="E59" s="14" t="s">
        <v>38</v>
      </c>
      <c r="F59" s="15">
        <v>13</v>
      </c>
      <c r="G59" s="16">
        <v>0</v>
      </c>
      <c r="H59" s="16">
        <f t="shared" ref="H59:H62" si="4">ROUND(F59*G59,2)</f>
        <v>0</v>
      </c>
    </row>
    <row r="60" spans="1:8" ht="27.6">
      <c r="A60" s="13" t="s">
        <v>140</v>
      </c>
      <c r="B60" s="14" t="s">
        <v>141</v>
      </c>
      <c r="C60" s="14" t="s">
        <v>138</v>
      </c>
      <c r="D60" s="14" t="s">
        <v>142</v>
      </c>
      <c r="E60" s="14" t="s">
        <v>38</v>
      </c>
      <c r="F60" s="15">
        <v>3</v>
      </c>
      <c r="G60" s="16">
        <v>0</v>
      </c>
      <c r="H60" s="16">
        <f t="shared" si="4"/>
        <v>0</v>
      </c>
    </row>
    <row r="61" spans="1:8">
      <c r="A61" s="13" t="s">
        <v>143</v>
      </c>
      <c r="B61" s="14" t="s">
        <v>144</v>
      </c>
      <c r="C61" s="14" t="s">
        <v>138</v>
      </c>
      <c r="D61" s="14" t="s">
        <v>145</v>
      </c>
      <c r="E61" s="14" t="s">
        <v>38</v>
      </c>
      <c r="F61" s="15">
        <v>4</v>
      </c>
      <c r="G61" s="16">
        <v>0</v>
      </c>
      <c r="H61" s="16">
        <f t="shared" si="4"/>
        <v>0</v>
      </c>
    </row>
    <row r="62" spans="1:8" ht="27.6">
      <c r="A62" s="13" t="s">
        <v>146</v>
      </c>
      <c r="B62" s="14" t="s">
        <v>147</v>
      </c>
      <c r="C62" s="14" t="s">
        <v>138</v>
      </c>
      <c r="D62" s="14" t="s">
        <v>148</v>
      </c>
      <c r="E62" s="14" t="s">
        <v>38</v>
      </c>
      <c r="F62" s="15">
        <v>9</v>
      </c>
      <c r="G62" s="16">
        <v>0</v>
      </c>
      <c r="H62" s="16">
        <f t="shared" si="4"/>
        <v>0</v>
      </c>
    </row>
    <row r="63" spans="1:8">
      <c r="A63" s="32" t="s">
        <v>149</v>
      </c>
      <c r="B63" s="33"/>
      <c r="C63" s="33"/>
      <c r="D63" s="33"/>
      <c r="E63" s="33"/>
      <c r="F63" s="33"/>
      <c r="G63" s="34"/>
      <c r="H63" s="17">
        <f>SUM(H59:H62)</f>
        <v>0</v>
      </c>
    </row>
    <row r="64" spans="1:8">
      <c r="A64" s="37" t="s">
        <v>150</v>
      </c>
      <c r="B64" s="38"/>
      <c r="C64" s="38"/>
      <c r="D64" s="38"/>
      <c r="E64" s="38"/>
      <c r="F64" s="38"/>
      <c r="G64" s="39"/>
      <c r="H64" s="18">
        <f>H57+H63</f>
        <v>0</v>
      </c>
    </row>
    <row r="65" spans="1:10" s="1" customFormat="1">
      <c r="A65" s="23"/>
      <c r="B65" s="24"/>
      <c r="C65" s="24"/>
      <c r="D65" s="24"/>
      <c r="E65" s="24"/>
      <c r="F65" s="24"/>
      <c r="G65" s="24"/>
      <c r="H65" s="25"/>
      <c r="J65" s="3"/>
    </row>
    <row r="66" spans="1:10">
      <c r="A66" s="9">
        <v>4</v>
      </c>
      <c r="B66" s="10"/>
      <c r="C66" s="10"/>
      <c r="D66" s="37" t="s">
        <v>151</v>
      </c>
      <c r="E66" s="38"/>
      <c r="F66" s="38"/>
      <c r="G66" s="38"/>
      <c r="H66" s="39"/>
    </row>
    <row r="67" spans="1:10">
      <c r="A67" s="11" t="s">
        <v>152</v>
      </c>
      <c r="B67" s="12"/>
      <c r="C67" s="12"/>
      <c r="D67" s="32" t="s">
        <v>153</v>
      </c>
      <c r="E67" s="33"/>
      <c r="F67" s="33"/>
      <c r="G67" s="33"/>
      <c r="H67" s="34"/>
    </row>
    <row r="68" spans="1:10" ht="55.2">
      <c r="A68" s="13" t="s">
        <v>154</v>
      </c>
      <c r="B68" s="14" t="s">
        <v>155</v>
      </c>
      <c r="C68" s="14" t="s">
        <v>156</v>
      </c>
      <c r="D68" s="14" t="s">
        <v>157</v>
      </c>
      <c r="E68" s="14" t="s">
        <v>23</v>
      </c>
      <c r="F68" s="15">
        <v>675</v>
      </c>
      <c r="G68" s="16">
        <v>0</v>
      </c>
      <c r="H68" s="16">
        <f t="shared" ref="H68:H74" si="5">ROUND(F68*G68,2)</f>
        <v>0</v>
      </c>
    </row>
    <row r="69" spans="1:10" ht="41.4">
      <c r="A69" s="13" t="s">
        <v>158</v>
      </c>
      <c r="B69" s="14" t="s">
        <v>155</v>
      </c>
      <c r="C69" s="14" t="s">
        <v>156</v>
      </c>
      <c r="D69" s="14" t="s">
        <v>159</v>
      </c>
      <c r="E69" s="14" t="s">
        <v>23</v>
      </c>
      <c r="F69" s="15">
        <v>345</v>
      </c>
      <c r="G69" s="16">
        <v>0</v>
      </c>
      <c r="H69" s="16">
        <f t="shared" si="5"/>
        <v>0</v>
      </c>
    </row>
    <row r="70" spans="1:10" ht="41.4">
      <c r="A70" s="13" t="s">
        <v>160</v>
      </c>
      <c r="B70" s="14" t="s">
        <v>161</v>
      </c>
      <c r="C70" s="14" t="s">
        <v>156</v>
      </c>
      <c r="D70" s="14" t="s">
        <v>162</v>
      </c>
      <c r="E70" s="14" t="s">
        <v>23</v>
      </c>
      <c r="F70" s="15">
        <v>230</v>
      </c>
      <c r="G70" s="16">
        <v>0</v>
      </c>
      <c r="H70" s="16">
        <f t="shared" si="5"/>
        <v>0</v>
      </c>
    </row>
    <row r="71" spans="1:10" ht="41.4">
      <c r="A71" s="13" t="s">
        <v>163</v>
      </c>
      <c r="B71" s="14" t="s">
        <v>161</v>
      </c>
      <c r="C71" s="14" t="s">
        <v>156</v>
      </c>
      <c r="D71" s="14" t="s">
        <v>164</v>
      </c>
      <c r="E71" s="14" t="s">
        <v>23</v>
      </c>
      <c r="F71" s="15">
        <v>420</v>
      </c>
      <c r="G71" s="16">
        <v>0</v>
      </c>
      <c r="H71" s="16">
        <f t="shared" si="5"/>
        <v>0</v>
      </c>
    </row>
    <row r="72" spans="1:10" ht="27.6">
      <c r="A72" s="13" t="s">
        <v>165</v>
      </c>
      <c r="B72" s="14" t="s">
        <v>166</v>
      </c>
      <c r="C72" s="14" t="s">
        <v>156</v>
      </c>
      <c r="D72" s="14" t="s">
        <v>167</v>
      </c>
      <c r="E72" s="14" t="s">
        <v>23</v>
      </c>
      <c r="F72" s="15">
        <v>730</v>
      </c>
      <c r="G72" s="16">
        <v>0</v>
      </c>
      <c r="H72" s="16">
        <f t="shared" si="5"/>
        <v>0</v>
      </c>
    </row>
    <row r="73" spans="1:10" ht="41.4">
      <c r="A73" s="13" t="s">
        <v>168</v>
      </c>
      <c r="B73" s="14" t="s">
        <v>169</v>
      </c>
      <c r="C73" s="14" t="s">
        <v>156</v>
      </c>
      <c r="D73" s="14" t="s">
        <v>170</v>
      </c>
      <c r="E73" s="14" t="s">
        <v>23</v>
      </c>
      <c r="F73" s="15">
        <v>5</v>
      </c>
      <c r="G73" s="16">
        <v>0</v>
      </c>
      <c r="H73" s="16">
        <f t="shared" si="5"/>
        <v>0</v>
      </c>
    </row>
    <row r="74" spans="1:10" ht="96.6">
      <c r="A74" s="13" t="s">
        <v>171</v>
      </c>
      <c r="B74" s="14" t="s">
        <v>25</v>
      </c>
      <c r="C74" s="14" t="s">
        <v>21</v>
      </c>
      <c r="D74" s="14" t="s">
        <v>388</v>
      </c>
      <c r="E74" s="14" t="s">
        <v>26</v>
      </c>
      <c r="F74" s="15">
        <v>516.75</v>
      </c>
      <c r="G74" s="16">
        <v>0</v>
      </c>
      <c r="H74" s="16">
        <f t="shared" si="5"/>
        <v>0</v>
      </c>
    </row>
    <row r="75" spans="1:10">
      <c r="A75" s="32" t="s">
        <v>172</v>
      </c>
      <c r="B75" s="33"/>
      <c r="C75" s="33"/>
      <c r="D75" s="33"/>
      <c r="E75" s="33"/>
      <c r="F75" s="33"/>
      <c r="G75" s="34"/>
      <c r="H75" s="17">
        <f>SUM(H68:H74)</f>
        <v>0</v>
      </c>
    </row>
    <row r="76" spans="1:10">
      <c r="A76" s="11" t="s">
        <v>173</v>
      </c>
      <c r="B76" s="12"/>
      <c r="C76" s="12"/>
      <c r="D76" s="32" t="s">
        <v>174</v>
      </c>
      <c r="E76" s="33"/>
      <c r="F76" s="33"/>
      <c r="G76" s="33"/>
      <c r="H76" s="34"/>
    </row>
    <row r="77" spans="1:10" ht="41.4">
      <c r="A77" s="13" t="s">
        <v>175</v>
      </c>
      <c r="B77" s="14" t="s">
        <v>176</v>
      </c>
      <c r="C77" s="14" t="s">
        <v>156</v>
      </c>
      <c r="D77" s="14" t="s">
        <v>177</v>
      </c>
      <c r="E77" s="14" t="s">
        <v>23</v>
      </c>
      <c r="F77" s="15">
        <v>1020</v>
      </c>
      <c r="G77" s="16">
        <v>0</v>
      </c>
      <c r="H77" s="16">
        <f t="shared" ref="H77:H81" si="6">ROUND(F77*G77,2)</f>
        <v>0</v>
      </c>
    </row>
    <row r="78" spans="1:10" ht="41.4">
      <c r="A78" s="13" t="s">
        <v>178</v>
      </c>
      <c r="B78" s="14" t="s">
        <v>176</v>
      </c>
      <c r="C78" s="14" t="s">
        <v>156</v>
      </c>
      <c r="D78" s="14" t="s">
        <v>179</v>
      </c>
      <c r="E78" s="14" t="s">
        <v>23</v>
      </c>
      <c r="F78" s="15">
        <v>230</v>
      </c>
      <c r="G78" s="16">
        <v>0</v>
      </c>
      <c r="H78" s="16">
        <f t="shared" si="6"/>
        <v>0</v>
      </c>
    </row>
    <row r="79" spans="1:10" ht="41.4">
      <c r="A79" s="13" t="s">
        <v>180</v>
      </c>
      <c r="B79" s="14" t="s">
        <v>176</v>
      </c>
      <c r="C79" s="14" t="s">
        <v>156</v>
      </c>
      <c r="D79" s="14" t="s">
        <v>181</v>
      </c>
      <c r="E79" s="14" t="s">
        <v>23</v>
      </c>
      <c r="F79" s="15">
        <v>420</v>
      </c>
      <c r="G79" s="16">
        <v>0</v>
      </c>
      <c r="H79" s="16">
        <f t="shared" si="6"/>
        <v>0</v>
      </c>
    </row>
    <row r="80" spans="1:10" ht="41.4">
      <c r="A80" s="13" t="s">
        <v>182</v>
      </c>
      <c r="B80" s="14" t="s">
        <v>176</v>
      </c>
      <c r="C80" s="14" t="s">
        <v>156</v>
      </c>
      <c r="D80" s="14" t="s">
        <v>183</v>
      </c>
      <c r="E80" s="14" t="s">
        <v>23</v>
      </c>
      <c r="F80" s="15">
        <v>730</v>
      </c>
      <c r="G80" s="16">
        <v>0</v>
      </c>
      <c r="H80" s="16">
        <f t="shared" si="6"/>
        <v>0</v>
      </c>
    </row>
    <row r="81" spans="1:8" ht="41.4">
      <c r="A81" s="13" t="s">
        <v>184</v>
      </c>
      <c r="B81" s="14" t="s">
        <v>176</v>
      </c>
      <c r="C81" s="14" t="s">
        <v>156</v>
      </c>
      <c r="D81" s="14" t="s">
        <v>185</v>
      </c>
      <c r="E81" s="14" t="s">
        <v>23</v>
      </c>
      <c r="F81" s="15">
        <v>5</v>
      </c>
      <c r="G81" s="16">
        <v>0</v>
      </c>
      <c r="H81" s="16">
        <f t="shared" si="6"/>
        <v>0</v>
      </c>
    </row>
    <row r="82" spans="1:8">
      <c r="A82" s="32" t="s">
        <v>186</v>
      </c>
      <c r="B82" s="33"/>
      <c r="C82" s="33"/>
      <c r="D82" s="33"/>
      <c r="E82" s="33"/>
      <c r="F82" s="33"/>
      <c r="G82" s="34"/>
      <c r="H82" s="17">
        <f>SUM(H77:H81)</f>
        <v>0</v>
      </c>
    </row>
    <row r="83" spans="1:8">
      <c r="A83" s="11" t="s">
        <v>187</v>
      </c>
      <c r="B83" s="12"/>
      <c r="C83" s="12"/>
      <c r="D83" s="32" t="s">
        <v>188</v>
      </c>
      <c r="E83" s="33"/>
      <c r="F83" s="33"/>
      <c r="G83" s="33"/>
      <c r="H83" s="34"/>
    </row>
    <row r="84" spans="1:8" ht="41.4">
      <c r="A84" s="13" t="s">
        <v>189</v>
      </c>
      <c r="B84" s="14" t="s">
        <v>190</v>
      </c>
      <c r="C84" s="14" t="s">
        <v>191</v>
      </c>
      <c r="D84" s="14" t="s">
        <v>389</v>
      </c>
      <c r="E84" s="14" t="s">
        <v>23</v>
      </c>
      <c r="F84" s="15">
        <v>9595</v>
      </c>
      <c r="G84" s="16">
        <v>0</v>
      </c>
      <c r="H84" s="16">
        <f t="shared" ref="H84:H87" si="7">ROUND(F84*G84,2)</f>
        <v>0</v>
      </c>
    </row>
    <row r="85" spans="1:8" ht="41.4">
      <c r="A85" s="13" t="s">
        <v>192</v>
      </c>
      <c r="B85" s="14" t="s">
        <v>190</v>
      </c>
      <c r="C85" s="14" t="s">
        <v>191</v>
      </c>
      <c r="D85" s="14" t="s">
        <v>390</v>
      </c>
      <c r="E85" s="14" t="s">
        <v>23</v>
      </c>
      <c r="F85" s="15">
        <v>395</v>
      </c>
      <c r="G85" s="16">
        <v>0</v>
      </c>
      <c r="H85" s="16">
        <f t="shared" si="7"/>
        <v>0</v>
      </c>
    </row>
    <row r="86" spans="1:8" ht="55.2">
      <c r="A86" s="13" t="s">
        <v>193</v>
      </c>
      <c r="B86" s="14" t="s">
        <v>194</v>
      </c>
      <c r="C86" s="14" t="s">
        <v>191</v>
      </c>
      <c r="D86" s="14" t="s">
        <v>391</v>
      </c>
      <c r="E86" s="14" t="s">
        <v>23</v>
      </c>
      <c r="F86" s="15">
        <v>5025</v>
      </c>
      <c r="G86" s="16">
        <v>0</v>
      </c>
      <c r="H86" s="16">
        <f t="shared" si="7"/>
        <v>0</v>
      </c>
    </row>
    <row r="87" spans="1:8" ht="55.2">
      <c r="A87" s="13" t="s">
        <v>195</v>
      </c>
      <c r="B87" s="14" t="s">
        <v>194</v>
      </c>
      <c r="C87" s="14" t="s">
        <v>191</v>
      </c>
      <c r="D87" s="14" t="s">
        <v>392</v>
      </c>
      <c r="E87" s="14" t="s">
        <v>23</v>
      </c>
      <c r="F87" s="15">
        <v>4965</v>
      </c>
      <c r="G87" s="16">
        <v>0</v>
      </c>
      <c r="H87" s="16">
        <f t="shared" si="7"/>
        <v>0</v>
      </c>
    </row>
    <row r="88" spans="1:8">
      <c r="A88" s="32" t="s">
        <v>196</v>
      </c>
      <c r="B88" s="33"/>
      <c r="C88" s="33"/>
      <c r="D88" s="33"/>
      <c r="E88" s="33"/>
      <c r="F88" s="33"/>
      <c r="G88" s="34"/>
      <c r="H88" s="17">
        <f>SUM(H84:H87)</f>
        <v>0</v>
      </c>
    </row>
    <row r="89" spans="1:8">
      <c r="A89" s="11" t="s">
        <v>197</v>
      </c>
      <c r="B89" s="12"/>
      <c r="C89" s="12"/>
      <c r="D89" s="32" t="s">
        <v>198</v>
      </c>
      <c r="E89" s="33"/>
      <c r="F89" s="33"/>
      <c r="G89" s="33"/>
      <c r="H89" s="34"/>
    </row>
    <row r="90" spans="1:8" ht="27.6">
      <c r="A90" s="13" t="s">
        <v>199</v>
      </c>
      <c r="B90" s="14" t="s">
        <v>200</v>
      </c>
      <c r="C90" s="14" t="s">
        <v>201</v>
      </c>
      <c r="D90" s="14" t="s">
        <v>202</v>
      </c>
      <c r="E90" s="14" t="s">
        <v>23</v>
      </c>
      <c r="F90" s="15">
        <v>980</v>
      </c>
      <c r="G90" s="16">
        <v>0</v>
      </c>
      <c r="H90" s="16">
        <f t="shared" ref="H90:H93" si="8">ROUND(F90*G90,2)</f>
        <v>0</v>
      </c>
    </row>
    <row r="91" spans="1:8" ht="27.6">
      <c r="A91" s="13" t="s">
        <v>203</v>
      </c>
      <c r="B91" s="14" t="s">
        <v>200</v>
      </c>
      <c r="C91" s="14" t="s">
        <v>201</v>
      </c>
      <c r="D91" s="14" t="s">
        <v>204</v>
      </c>
      <c r="E91" s="14" t="s">
        <v>23</v>
      </c>
      <c r="F91" s="15">
        <v>5</v>
      </c>
      <c r="G91" s="16">
        <v>0</v>
      </c>
      <c r="H91" s="16">
        <f t="shared" si="8"/>
        <v>0</v>
      </c>
    </row>
    <row r="92" spans="1:8" ht="27.6">
      <c r="A92" s="13" t="s">
        <v>205</v>
      </c>
      <c r="B92" s="14" t="s">
        <v>200</v>
      </c>
      <c r="C92" s="14" t="s">
        <v>201</v>
      </c>
      <c r="D92" s="14" t="s">
        <v>206</v>
      </c>
      <c r="E92" s="14" t="s">
        <v>23</v>
      </c>
      <c r="F92" s="15">
        <v>420</v>
      </c>
      <c r="G92" s="16">
        <v>0</v>
      </c>
      <c r="H92" s="16">
        <f t="shared" si="8"/>
        <v>0</v>
      </c>
    </row>
    <row r="93" spans="1:8" ht="27.6">
      <c r="A93" s="13" t="s">
        <v>207</v>
      </c>
      <c r="B93" s="14" t="s">
        <v>200</v>
      </c>
      <c r="C93" s="14" t="s">
        <v>201</v>
      </c>
      <c r="D93" s="14" t="s">
        <v>208</v>
      </c>
      <c r="E93" s="14" t="s">
        <v>23</v>
      </c>
      <c r="F93" s="15">
        <v>230</v>
      </c>
      <c r="G93" s="16">
        <v>0</v>
      </c>
      <c r="H93" s="16">
        <f t="shared" si="8"/>
        <v>0</v>
      </c>
    </row>
    <row r="94" spans="1:8">
      <c r="A94" s="32" t="s">
        <v>209</v>
      </c>
      <c r="B94" s="33"/>
      <c r="C94" s="33"/>
      <c r="D94" s="33"/>
      <c r="E94" s="33"/>
      <c r="F94" s="33"/>
      <c r="G94" s="34"/>
      <c r="H94" s="17">
        <f>SUM(H90:H93)</f>
        <v>0</v>
      </c>
    </row>
    <row r="95" spans="1:8">
      <c r="A95" s="11" t="s">
        <v>210</v>
      </c>
      <c r="B95" s="12"/>
      <c r="C95" s="12"/>
      <c r="D95" s="32" t="s">
        <v>211</v>
      </c>
      <c r="E95" s="33"/>
      <c r="F95" s="33"/>
      <c r="G95" s="33"/>
      <c r="H95" s="34"/>
    </row>
    <row r="96" spans="1:8" ht="41.4">
      <c r="A96" s="13" t="s">
        <v>212</v>
      </c>
      <c r="B96" s="14" t="s">
        <v>213</v>
      </c>
      <c r="C96" s="14" t="s">
        <v>201</v>
      </c>
      <c r="D96" s="14" t="s">
        <v>214</v>
      </c>
      <c r="E96" s="14" t="s">
        <v>26</v>
      </c>
      <c r="F96" s="15">
        <v>39</v>
      </c>
      <c r="G96" s="16">
        <v>0</v>
      </c>
      <c r="H96" s="16">
        <f t="shared" ref="H96" si="9">ROUND(F96*G96,2)</f>
        <v>0</v>
      </c>
    </row>
    <row r="97" spans="1:10">
      <c r="A97" s="32" t="s">
        <v>215</v>
      </c>
      <c r="B97" s="33"/>
      <c r="C97" s="33"/>
      <c r="D97" s="33"/>
      <c r="E97" s="33"/>
      <c r="F97" s="33"/>
      <c r="G97" s="34"/>
      <c r="H97" s="17">
        <f>SUM(H96)</f>
        <v>0</v>
      </c>
    </row>
    <row r="98" spans="1:10">
      <c r="A98" s="11" t="s">
        <v>216</v>
      </c>
      <c r="B98" s="12"/>
      <c r="C98" s="12"/>
      <c r="D98" s="32" t="s">
        <v>217</v>
      </c>
      <c r="E98" s="33"/>
      <c r="F98" s="33"/>
      <c r="G98" s="33"/>
      <c r="H98" s="34"/>
    </row>
    <row r="99" spans="1:10" ht="82.8">
      <c r="A99" s="13" t="s">
        <v>218</v>
      </c>
      <c r="B99" s="14" t="s">
        <v>219</v>
      </c>
      <c r="C99" s="14" t="s">
        <v>220</v>
      </c>
      <c r="D99" s="14" t="s">
        <v>221</v>
      </c>
      <c r="E99" s="14" t="s">
        <v>23</v>
      </c>
      <c r="F99" s="15">
        <v>1020</v>
      </c>
      <c r="G99" s="16">
        <v>0</v>
      </c>
      <c r="H99" s="16">
        <f t="shared" ref="H99:H100" si="10">ROUND(F99*G99,2)</f>
        <v>0</v>
      </c>
    </row>
    <row r="100" spans="1:10" ht="82.8">
      <c r="A100" s="13" t="s">
        <v>222</v>
      </c>
      <c r="B100" s="14" t="s">
        <v>219</v>
      </c>
      <c r="C100" s="14" t="s">
        <v>220</v>
      </c>
      <c r="D100" s="14" t="s">
        <v>223</v>
      </c>
      <c r="E100" s="14" t="s">
        <v>23</v>
      </c>
      <c r="F100" s="15">
        <v>5</v>
      </c>
      <c r="G100" s="16">
        <v>0</v>
      </c>
      <c r="H100" s="16">
        <f t="shared" si="10"/>
        <v>0</v>
      </c>
    </row>
    <row r="101" spans="1:10">
      <c r="A101" s="32" t="s">
        <v>224</v>
      </c>
      <c r="B101" s="33"/>
      <c r="C101" s="33"/>
      <c r="D101" s="33"/>
      <c r="E101" s="33"/>
      <c r="F101" s="33"/>
      <c r="G101" s="34"/>
      <c r="H101" s="17">
        <f>SUM(H99:H100)</f>
        <v>0</v>
      </c>
    </row>
    <row r="102" spans="1:10">
      <c r="A102" s="37" t="s">
        <v>225</v>
      </c>
      <c r="B102" s="38"/>
      <c r="C102" s="38"/>
      <c r="D102" s="38"/>
      <c r="E102" s="38"/>
      <c r="F102" s="38"/>
      <c r="G102" s="39"/>
      <c r="H102" s="18">
        <f>H75+H82+H88+H94+H97+H101</f>
        <v>0</v>
      </c>
    </row>
    <row r="103" spans="1:10" s="1" customFormat="1">
      <c r="A103" s="23"/>
      <c r="B103" s="24"/>
      <c r="C103" s="24"/>
      <c r="D103" s="24"/>
      <c r="E103" s="24"/>
      <c r="F103" s="24"/>
      <c r="G103" s="24"/>
      <c r="H103" s="25"/>
      <c r="J103" s="3"/>
    </row>
    <row r="104" spans="1:10">
      <c r="A104" s="9">
        <v>5</v>
      </c>
      <c r="B104" s="10"/>
      <c r="C104" s="10"/>
      <c r="D104" s="37" t="s">
        <v>226</v>
      </c>
      <c r="E104" s="38"/>
      <c r="F104" s="38"/>
      <c r="G104" s="38"/>
      <c r="H104" s="39"/>
    </row>
    <row r="105" spans="1:10">
      <c r="A105" s="11" t="s">
        <v>227</v>
      </c>
      <c r="B105" s="12"/>
      <c r="C105" s="12"/>
      <c r="D105" s="32" t="s">
        <v>228</v>
      </c>
      <c r="E105" s="33"/>
      <c r="F105" s="33"/>
      <c r="G105" s="33"/>
      <c r="H105" s="34"/>
    </row>
    <row r="106" spans="1:10" ht="69">
      <c r="A106" s="13" t="s">
        <v>229</v>
      </c>
      <c r="B106" s="14" t="s">
        <v>230</v>
      </c>
      <c r="C106" s="14" t="s">
        <v>231</v>
      </c>
      <c r="D106" s="14" t="s">
        <v>232</v>
      </c>
      <c r="E106" s="14" t="s">
        <v>23</v>
      </c>
      <c r="F106" s="15">
        <v>935</v>
      </c>
      <c r="G106" s="16">
        <v>0</v>
      </c>
      <c r="H106" s="16">
        <f t="shared" ref="H106:H112" si="11">ROUND(F106*G106,2)</f>
        <v>0</v>
      </c>
    </row>
    <row r="107" spans="1:10" ht="41.4">
      <c r="A107" s="13" t="s">
        <v>233</v>
      </c>
      <c r="B107" s="14" t="s">
        <v>234</v>
      </c>
      <c r="C107" s="14" t="s">
        <v>231</v>
      </c>
      <c r="D107" s="14" t="s">
        <v>235</v>
      </c>
      <c r="E107" s="14" t="s">
        <v>23</v>
      </c>
      <c r="F107" s="15">
        <v>200</v>
      </c>
      <c r="G107" s="16">
        <v>0</v>
      </c>
      <c r="H107" s="16">
        <f t="shared" si="11"/>
        <v>0</v>
      </c>
    </row>
    <row r="108" spans="1:10" ht="55.2">
      <c r="A108" s="13" t="s">
        <v>236</v>
      </c>
      <c r="B108" s="14" t="s">
        <v>234</v>
      </c>
      <c r="C108" s="14" t="s">
        <v>231</v>
      </c>
      <c r="D108" s="14" t="s">
        <v>237</v>
      </c>
      <c r="E108" s="14" t="s">
        <v>23</v>
      </c>
      <c r="F108" s="15">
        <v>3890</v>
      </c>
      <c r="G108" s="16">
        <v>0</v>
      </c>
      <c r="H108" s="16">
        <f t="shared" si="11"/>
        <v>0</v>
      </c>
    </row>
    <row r="109" spans="1:10" ht="41.4">
      <c r="A109" s="13" t="s">
        <v>238</v>
      </c>
      <c r="B109" s="14" t="s">
        <v>239</v>
      </c>
      <c r="C109" s="14" t="s">
        <v>231</v>
      </c>
      <c r="D109" s="14" t="s">
        <v>393</v>
      </c>
      <c r="E109" s="14" t="s">
        <v>240</v>
      </c>
      <c r="F109" s="15">
        <v>596</v>
      </c>
      <c r="G109" s="16">
        <v>0</v>
      </c>
      <c r="H109" s="16">
        <f t="shared" si="11"/>
        <v>0</v>
      </c>
    </row>
    <row r="110" spans="1:10" ht="41.4">
      <c r="A110" s="13" t="s">
        <v>241</v>
      </c>
      <c r="B110" s="14" t="s">
        <v>242</v>
      </c>
      <c r="C110" s="14" t="s">
        <v>231</v>
      </c>
      <c r="D110" s="14" t="s">
        <v>243</v>
      </c>
      <c r="E110" s="14" t="s">
        <v>23</v>
      </c>
      <c r="F110" s="15">
        <v>4770</v>
      </c>
      <c r="G110" s="16">
        <v>0</v>
      </c>
      <c r="H110" s="16">
        <f t="shared" si="11"/>
        <v>0</v>
      </c>
    </row>
    <row r="111" spans="1:10" ht="41.4">
      <c r="A111" s="13" t="s">
        <v>244</v>
      </c>
      <c r="B111" s="14" t="s">
        <v>242</v>
      </c>
      <c r="C111" s="14" t="s">
        <v>231</v>
      </c>
      <c r="D111" s="14" t="s">
        <v>245</v>
      </c>
      <c r="E111" s="14" t="s">
        <v>23</v>
      </c>
      <c r="F111" s="15">
        <v>195</v>
      </c>
      <c r="G111" s="16">
        <v>0</v>
      </c>
      <c r="H111" s="16">
        <f t="shared" si="11"/>
        <v>0</v>
      </c>
    </row>
    <row r="112" spans="1:10" ht="41.4">
      <c r="A112" s="13" t="s">
        <v>246</v>
      </c>
      <c r="B112" s="14" t="s">
        <v>239</v>
      </c>
      <c r="C112" s="14" t="s">
        <v>231</v>
      </c>
      <c r="D112" s="14" t="s">
        <v>394</v>
      </c>
      <c r="E112" s="14" t="s">
        <v>240</v>
      </c>
      <c r="F112" s="15">
        <v>496.5</v>
      </c>
      <c r="G112" s="16">
        <v>0</v>
      </c>
      <c r="H112" s="16">
        <f t="shared" si="11"/>
        <v>0</v>
      </c>
    </row>
    <row r="113" spans="1:10">
      <c r="A113" s="32" t="s">
        <v>247</v>
      </c>
      <c r="B113" s="33"/>
      <c r="C113" s="33"/>
      <c r="D113" s="33"/>
      <c r="E113" s="33"/>
      <c r="F113" s="33"/>
      <c r="G113" s="34"/>
      <c r="H113" s="17">
        <f>SUM(H106:H112)</f>
        <v>0</v>
      </c>
    </row>
    <row r="114" spans="1:10">
      <c r="A114" s="11" t="s">
        <v>248</v>
      </c>
      <c r="B114" s="12"/>
      <c r="C114" s="12"/>
      <c r="D114" s="32" t="s">
        <v>249</v>
      </c>
      <c r="E114" s="33"/>
      <c r="F114" s="33"/>
      <c r="G114" s="33"/>
      <c r="H114" s="34"/>
    </row>
    <row r="115" spans="1:10" ht="41.4">
      <c r="A115" s="13" t="s">
        <v>250</v>
      </c>
      <c r="B115" s="14" t="s">
        <v>251</v>
      </c>
      <c r="C115" s="14" t="s">
        <v>252</v>
      </c>
      <c r="D115" s="14" t="s">
        <v>253</v>
      </c>
      <c r="E115" s="14" t="s">
        <v>23</v>
      </c>
      <c r="F115" s="15">
        <v>3870</v>
      </c>
      <c r="G115" s="16">
        <v>0</v>
      </c>
      <c r="H115" s="16">
        <f t="shared" ref="H115" si="12">ROUND(F115*G115,2)</f>
        <v>0</v>
      </c>
    </row>
    <row r="116" spans="1:10">
      <c r="A116" s="32" t="s">
        <v>254</v>
      </c>
      <c r="B116" s="33"/>
      <c r="C116" s="33"/>
      <c r="D116" s="33"/>
      <c r="E116" s="33"/>
      <c r="F116" s="33"/>
      <c r="G116" s="34"/>
      <c r="H116" s="17">
        <f>SUM(H115)</f>
        <v>0</v>
      </c>
    </row>
    <row r="117" spans="1:10">
      <c r="A117" s="11" t="s">
        <v>255</v>
      </c>
      <c r="B117" s="12"/>
      <c r="C117" s="12"/>
      <c r="D117" s="32" t="s">
        <v>256</v>
      </c>
      <c r="E117" s="33"/>
      <c r="F117" s="33"/>
      <c r="G117" s="33"/>
      <c r="H117" s="34"/>
    </row>
    <row r="118" spans="1:10" ht="41.4">
      <c r="A118" s="13" t="s">
        <v>257</v>
      </c>
      <c r="B118" s="14" t="s">
        <v>258</v>
      </c>
      <c r="C118" s="14" t="s">
        <v>259</v>
      </c>
      <c r="D118" s="14" t="s">
        <v>260</v>
      </c>
      <c r="E118" s="14" t="s">
        <v>23</v>
      </c>
      <c r="F118" s="15">
        <v>5</v>
      </c>
      <c r="G118" s="16">
        <v>0</v>
      </c>
      <c r="H118" s="16">
        <f t="shared" ref="H118:H120" si="13">ROUND(F118*G118,2)</f>
        <v>0</v>
      </c>
    </row>
    <row r="119" spans="1:10" ht="41.4">
      <c r="A119" s="13" t="s">
        <v>261</v>
      </c>
      <c r="B119" s="14" t="s">
        <v>258</v>
      </c>
      <c r="C119" s="14" t="s">
        <v>259</v>
      </c>
      <c r="D119" s="14" t="s">
        <v>262</v>
      </c>
      <c r="E119" s="14" t="s">
        <v>23</v>
      </c>
      <c r="F119" s="15">
        <v>730</v>
      </c>
      <c r="G119" s="16">
        <v>0</v>
      </c>
      <c r="H119" s="16">
        <f t="shared" si="13"/>
        <v>0</v>
      </c>
    </row>
    <row r="120" spans="1:10" ht="41.4">
      <c r="A120" s="13" t="s">
        <v>263</v>
      </c>
      <c r="B120" s="14" t="s">
        <v>258</v>
      </c>
      <c r="C120" s="14" t="s">
        <v>259</v>
      </c>
      <c r="D120" s="14" t="s">
        <v>264</v>
      </c>
      <c r="E120" s="14" t="s">
        <v>23</v>
      </c>
      <c r="F120" s="15">
        <v>420</v>
      </c>
      <c r="G120" s="16">
        <v>0</v>
      </c>
      <c r="H120" s="16">
        <f t="shared" si="13"/>
        <v>0</v>
      </c>
    </row>
    <row r="121" spans="1:10">
      <c r="A121" s="32" t="s">
        <v>265</v>
      </c>
      <c r="B121" s="33"/>
      <c r="C121" s="33"/>
      <c r="D121" s="33"/>
      <c r="E121" s="33"/>
      <c r="F121" s="33"/>
      <c r="G121" s="34"/>
      <c r="H121" s="17">
        <f>SUM(H118:H120)</f>
        <v>0</v>
      </c>
    </row>
    <row r="122" spans="1:10">
      <c r="A122" s="37" t="s">
        <v>266</v>
      </c>
      <c r="B122" s="38"/>
      <c r="C122" s="38"/>
      <c r="D122" s="38"/>
      <c r="E122" s="38"/>
      <c r="F122" s="38"/>
      <c r="G122" s="39"/>
      <c r="H122" s="18">
        <f>H113+H116+H121</f>
        <v>0</v>
      </c>
    </row>
    <row r="123" spans="1:10" s="1" customFormat="1">
      <c r="A123" s="23"/>
      <c r="B123" s="24"/>
      <c r="C123" s="24"/>
      <c r="D123" s="24"/>
      <c r="E123" s="24"/>
      <c r="F123" s="24"/>
      <c r="G123" s="24"/>
      <c r="H123" s="25"/>
      <c r="J123" s="3"/>
    </row>
    <row r="124" spans="1:10">
      <c r="A124" s="9">
        <v>6</v>
      </c>
      <c r="B124" s="10"/>
      <c r="C124" s="10"/>
      <c r="D124" s="37" t="s">
        <v>267</v>
      </c>
      <c r="E124" s="38"/>
      <c r="F124" s="38"/>
      <c r="G124" s="38"/>
      <c r="H124" s="39"/>
    </row>
    <row r="125" spans="1:10">
      <c r="A125" s="11" t="s">
        <v>268</v>
      </c>
      <c r="B125" s="12"/>
      <c r="C125" s="12"/>
      <c r="D125" s="32" t="s">
        <v>269</v>
      </c>
      <c r="E125" s="33"/>
      <c r="F125" s="33"/>
      <c r="G125" s="33"/>
      <c r="H125" s="34"/>
    </row>
    <row r="126" spans="1:10" ht="27.6">
      <c r="A126" s="13" t="s">
        <v>270</v>
      </c>
      <c r="B126" s="14" t="s">
        <v>271</v>
      </c>
      <c r="C126" s="14" t="s">
        <v>272</v>
      </c>
      <c r="D126" s="14" t="s">
        <v>273</v>
      </c>
      <c r="E126" s="14" t="s">
        <v>23</v>
      </c>
      <c r="F126" s="15">
        <v>2350</v>
      </c>
      <c r="G126" s="16">
        <v>0</v>
      </c>
      <c r="H126" s="16">
        <f t="shared" ref="H126:H127" si="14">ROUND(F126*G126,2)</f>
        <v>0</v>
      </c>
    </row>
    <row r="127" spans="1:10" ht="27.6">
      <c r="A127" s="13" t="s">
        <v>274</v>
      </c>
      <c r="B127" s="14" t="s">
        <v>275</v>
      </c>
      <c r="C127" s="14" t="s">
        <v>272</v>
      </c>
      <c r="D127" s="14" t="s">
        <v>276</v>
      </c>
      <c r="E127" s="14" t="s">
        <v>23</v>
      </c>
      <c r="F127" s="15">
        <v>2350</v>
      </c>
      <c r="G127" s="16">
        <v>0</v>
      </c>
      <c r="H127" s="16">
        <f t="shared" si="14"/>
        <v>0</v>
      </c>
    </row>
    <row r="128" spans="1:10">
      <c r="A128" s="32" t="s">
        <v>277</v>
      </c>
      <c r="B128" s="33"/>
      <c r="C128" s="33"/>
      <c r="D128" s="33"/>
      <c r="E128" s="33"/>
      <c r="F128" s="33"/>
      <c r="G128" s="34"/>
      <c r="H128" s="17">
        <f>SUM(H126:H127)</f>
        <v>0</v>
      </c>
    </row>
    <row r="129" spans="1:10">
      <c r="A129" s="11" t="s">
        <v>278</v>
      </c>
      <c r="B129" s="12"/>
      <c r="C129" s="12"/>
      <c r="D129" s="32" t="s">
        <v>279</v>
      </c>
      <c r="E129" s="33"/>
      <c r="F129" s="33"/>
      <c r="G129" s="33"/>
      <c r="H129" s="34"/>
    </row>
    <row r="130" spans="1:10" ht="55.2">
      <c r="A130" s="13" t="s">
        <v>280</v>
      </c>
      <c r="B130" s="14" t="s">
        <v>281</v>
      </c>
      <c r="C130" s="14" t="s">
        <v>282</v>
      </c>
      <c r="D130" s="14" t="s">
        <v>283</v>
      </c>
      <c r="E130" s="14" t="s">
        <v>26</v>
      </c>
      <c r="F130" s="15">
        <v>110</v>
      </c>
      <c r="G130" s="16">
        <v>0</v>
      </c>
      <c r="H130" s="16">
        <f t="shared" ref="H130:H136" si="15">ROUND(F130*G130,2)</f>
        <v>0</v>
      </c>
    </row>
    <row r="131" spans="1:10" ht="69">
      <c r="A131" s="13" t="s">
        <v>284</v>
      </c>
      <c r="B131" s="14" t="s">
        <v>285</v>
      </c>
      <c r="C131" s="14" t="s">
        <v>282</v>
      </c>
      <c r="D131" s="14" t="s">
        <v>395</v>
      </c>
      <c r="E131" s="14" t="s">
        <v>23</v>
      </c>
      <c r="F131" s="15">
        <v>81.599999999999994</v>
      </c>
      <c r="G131" s="16">
        <v>0</v>
      </c>
      <c r="H131" s="16">
        <f t="shared" si="15"/>
        <v>0</v>
      </c>
    </row>
    <row r="132" spans="1:10" ht="27.6">
      <c r="A132" s="13" t="s">
        <v>286</v>
      </c>
      <c r="B132" s="14" t="s">
        <v>287</v>
      </c>
      <c r="C132" s="14" t="s">
        <v>282</v>
      </c>
      <c r="D132" s="14" t="s">
        <v>288</v>
      </c>
      <c r="E132" s="14" t="s">
        <v>34</v>
      </c>
      <c r="F132" s="15">
        <v>68</v>
      </c>
      <c r="G132" s="16">
        <v>0</v>
      </c>
      <c r="H132" s="16">
        <f t="shared" si="15"/>
        <v>0</v>
      </c>
    </row>
    <row r="133" spans="1:10" ht="41.4">
      <c r="A133" s="13" t="s">
        <v>289</v>
      </c>
      <c r="B133" s="14" t="s">
        <v>290</v>
      </c>
      <c r="C133" s="14" t="s">
        <v>282</v>
      </c>
      <c r="D133" s="14" t="s">
        <v>396</v>
      </c>
      <c r="E133" s="14" t="s">
        <v>23</v>
      </c>
      <c r="F133" s="15">
        <v>16</v>
      </c>
      <c r="G133" s="16">
        <v>0</v>
      </c>
      <c r="H133" s="16">
        <f t="shared" si="15"/>
        <v>0</v>
      </c>
    </row>
    <row r="134" spans="1:10" ht="82.8">
      <c r="A134" s="13" t="s">
        <v>291</v>
      </c>
      <c r="B134" s="14" t="s">
        <v>292</v>
      </c>
      <c r="C134" s="14" t="s">
        <v>282</v>
      </c>
      <c r="D134" s="14" t="s">
        <v>293</v>
      </c>
      <c r="E134" s="14" t="s">
        <v>26</v>
      </c>
      <c r="F134" s="15">
        <v>89</v>
      </c>
      <c r="G134" s="16">
        <v>0</v>
      </c>
      <c r="H134" s="16">
        <f t="shared" si="15"/>
        <v>0</v>
      </c>
    </row>
    <row r="135" spans="1:10" ht="41.4">
      <c r="A135" s="13" t="s">
        <v>294</v>
      </c>
      <c r="B135" s="14" t="s">
        <v>96</v>
      </c>
      <c r="C135" s="14" t="s">
        <v>282</v>
      </c>
      <c r="D135" s="14" t="s">
        <v>295</v>
      </c>
      <c r="E135" s="14" t="s">
        <v>26</v>
      </c>
      <c r="F135" s="15">
        <v>89</v>
      </c>
      <c r="G135" s="16">
        <v>0</v>
      </c>
      <c r="H135" s="16">
        <f t="shared" si="15"/>
        <v>0</v>
      </c>
    </row>
    <row r="136" spans="1:10" ht="41.4">
      <c r="A136" s="13" t="s">
        <v>296</v>
      </c>
      <c r="B136" s="14" t="s">
        <v>99</v>
      </c>
      <c r="C136" s="14" t="s">
        <v>282</v>
      </c>
      <c r="D136" s="14" t="s">
        <v>297</v>
      </c>
      <c r="E136" s="14" t="s">
        <v>26</v>
      </c>
      <c r="F136" s="15">
        <v>89</v>
      </c>
      <c r="G136" s="16">
        <v>0</v>
      </c>
      <c r="H136" s="16">
        <f t="shared" si="15"/>
        <v>0</v>
      </c>
    </row>
    <row r="137" spans="1:10">
      <c r="A137" s="32" t="s">
        <v>298</v>
      </c>
      <c r="B137" s="33"/>
      <c r="C137" s="33"/>
      <c r="D137" s="33"/>
      <c r="E137" s="33"/>
      <c r="F137" s="33"/>
      <c r="G137" s="34"/>
      <c r="H137" s="17">
        <f>SUM(H130:H136)</f>
        <v>0</v>
      </c>
    </row>
    <row r="138" spans="1:10">
      <c r="A138" s="11" t="s">
        <v>299</v>
      </c>
      <c r="B138" s="12"/>
      <c r="C138" s="12"/>
      <c r="D138" s="32" t="s">
        <v>300</v>
      </c>
      <c r="E138" s="33"/>
      <c r="F138" s="33"/>
      <c r="G138" s="33"/>
      <c r="H138" s="34"/>
    </row>
    <row r="139" spans="1:10" ht="41.4">
      <c r="A139" s="13" t="s">
        <v>301</v>
      </c>
      <c r="B139" s="14" t="s">
        <v>176</v>
      </c>
      <c r="C139" s="14" t="s">
        <v>302</v>
      </c>
      <c r="D139" s="14" t="s">
        <v>303</v>
      </c>
      <c r="E139" s="14" t="s">
        <v>23</v>
      </c>
      <c r="F139" s="15">
        <v>620</v>
      </c>
      <c r="G139" s="16">
        <v>0</v>
      </c>
      <c r="H139" s="16">
        <f t="shared" ref="H139:H140" si="16">ROUND(F139*G139,2)</f>
        <v>0</v>
      </c>
    </row>
    <row r="140" spans="1:10" ht="27.6">
      <c r="A140" s="13" t="s">
        <v>304</v>
      </c>
      <c r="B140" s="14" t="s">
        <v>305</v>
      </c>
      <c r="C140" s="14" t="s">
        <v>302</v>
      </c>
      <c r="D140" s="14" t="s">
        <v>306</v>
      </c>
      <c r="E140" s="14" t="s">
        <v>23</v>
      </c>
      <c r="F140" s="15">
        <v>620</v>
      </c>
      <c r="G140" s="16">
        <v>0</v>
      </c>
      <c r="H140" s="16">
        <f t="shared" si="16"/>
        <v>0</v>
      </c>
    </row>
    <row r="141" spans="1:10">
      <c r="A141" s="32" t="s">
        <v>307</v>
      </c>
      <c r="B141" s="33"/>
      <c r="C141" s="33"/>
      <c r="D141" s="33"/>
      <c r="E141" s="33"/>
      <c r="F141" s="33"/>
      <c r="G141" s="34"/>
      <c r="H141" s="17">
        <f>SUM(H139:H140)</f>
        <v>0</v>
      </c>
    </row>
    <row r="142" spans="1:10">
      <c r="A142" s="37" t="s">
        <v>308</v>
      </c>
      <c r="B142" s="38"/>
      <c r="C142" s="38"/>
      <c r="D142" s="38"/>
      <c r="E142" s="38"/>
      <c r="F142" s="38"/>
      <c r="G142" s="39"/>
      <c r="H142" s="18">
        <f>H128+H137+H141</f>
        <v>0</v>
      </c>
    </row>
    <row r="143" spans="1:10" s="1" customFormat="1">
      <c r="A143" s="19"/>
      <c r="B143" s="20"/>
      <c r="C143" s="20"/>
      <c r="D143" s="20"/>
      <c r="E143" s="20"/>
      <c r="F143" s="20"/>
      <c r="G143" s="20"/>
      <c r="H143" s="21"/>
      <c r="J143" s="3"/>
    </row>
    <row r="144" spans="1:10">
      <c r="A144" s="9">
        <v>7</v>
      </c>
      <c r="B144" s="10"/>
      <c r="C144" s="10"/>
      <c r="D144" s="37" t="s">
        <v>309</v>
      </c>
      <c r="E144" s="38"/>
      <c r="F144" s="38"/>
      <c r="G144" s="38"/>
      <c r="H144" s="39"/>
    </row>
    <row r="145" spans="1:8">
      <c r="A145" s="11" t="s">
        <v>310</v>
      </c>
      <c r="B145" s="12"/>
      <c r="C145" s="12"/>
      <c r="D145" s="32" t="s">
        <v>311</v>
      </c>
      <c r="E145" s="33"/>
      <c r="F145" s="33"/>
      <c r="G145" s="33"/>
      <c r="H145" s="34"/>
    </row>
    <row r="146" spans="1:8" ht="41.4">
      <c r="A146" s="13" t="s">
        <v>312</v>
      </c>
      <c r="B146" s="14" t="s">
        <v>313</v>
      </c>
      <c r="C146" s="14" t="s">
        <v>314</v>
      </c>
      <c r="D146" s="14" t="s">
        <v>315</v>
      </c>
      <c r="E146" s="14" t="s">
        <v>23</v>
      </c>
      <c r="F146" s="15">
        <v>39.020000000000003</v>
      </c>
      <c r="G146" s="16">
        <v>0</v>
      </c>
      <c r="H146" s="16">
        <f t="shared" ref="H146:H148" si="17">ROUND(F146*G146,2)</f>
        <v>0</v>
      </c>
    </row>
    <row r="147" spans="1:8" ht="41.4">
      <c r="A147" s="13" t="s">
        <v>316</v>
      </c>
      <c r="B147" s="14" t="s">
        <v>317</v>
      </c>
      <c r="C147" s="14" t="s">
        <v>314</v>
      </c>
      <c r="D147" s="14" t="s">
        <v>318</v>
      </c>
      <c r="E147" s="14" t="s">
        <v>23</v>
      </c>
      <c r="F147" s="15">
        <v>13.2</v>
      </c>
      <c r="G147" s="16">
        <v>0</v>
      </c>
      <c r="H147" s="16">
        <f t="shared" si="17"/>
        <v>0</v>
      </c>
    </row>
    <row r="148" spans="1:8" ht="41.4">
      <c r="A148" s="13" t="s">
        <v>319</v>
      </c>
      <c r="B148" s="14" t="s">
        <v>320</v>
      </c>
      <c r="C148" s="14" t="s">
        <v>314</v>
      </c>
      <c r="D148" s="14" t="s">
        <v>321</v>
      </c>
      <c r="E148" s="14" t="s">
        <v>23</v>
      </c>
      <c r="F148" s="15">
        <v>23.58</v>
      </c>
      <c r="G148" s="16">
        <v>0</v>
      </c>
      <c r="H148" s="16">
        <f t="shared" si="17"/>
        <v>0</v>
      </c>
    </row>
    <row r="149" spans="1:8">
      <c r="A149" s="32" t="s">
        <v>322</v>
      </c>
      <c r="B149" s="33"/>
      <c r="C149" s="33"/>
      <c r="D149" s="33"/>
      <c r="E149" s="33"/>
      <c r="F149" s="33"/>
      <c r="G149" s="34"/>
      <c r="H149" s="17">
        <f>SUM(H146:H148)</f>
        <v>0</v>
      </c>
    </row>
    <row r="150" spans="1:8">
      <c r="A150" s="11" t="s">
        <v>323</v>
      </c>
      <c r="B150" s="12"/>
      <c r="C150" s="12"/>
      <c r="D150" s="32" t="s">
        <v>324</v>
      </c>
      <c r="E150" s="33"/>
      <c r="F150" s="33"/>
      <c r="G150" s="33"/>
      <c r="H150" s="34"/>
    </row>
    <row r="151" spans="1:8">
      <c r="A151" s="13" t="s">
        <v>325</v>
      </c>
      <c r="B151" s="14" t="s">
        <v>326</v>
      </c>
      <c r="C151" s="14" t="s">
        <v>327</v>
      </c>
      <c r="D151" s="14" t="s">
        <v>328</v>
      </c>
      <c r="E151" s="14" t="s">
        <v>38</v>
      </c>
      <c r="F151" s="15">
        <v>4</v>
      </c>
      <c r="G151" s="16">
        <v>0</v>
      </c>
      <c r="H151" s="16">
        <f t="shared" ref="H151:H155" si="18">ROUND(F151*G151,2)</f>
        <v>0</v>
      </c>
    </row>
    <row r="152" spans="1:8" ht="27.6">
      <c r="A152" s="13" t="s">
        <v>329</v>
      </c>
      <c r="B152" s="14" t="s">
        <v>326</v>
      </c>
      <c r="C152" s="14" t="s">
        <v>327</v>
      </c>
      <c r="D152" s="14" t="s">
        <v>330</v>
      </c>
      <c r="E152" s="14" t="s">
        <v>38</v>
      </c>
      <c r="F152" s="15">
        <v>8</v>
      </c>
      <c r="G152" s="16">
        <v>0</v>
      </c>
      <c r="H152" s="16">
        <f t="shared" si="18"/>
        <v>0</v>
      </c>
    </row>
    <row r="153" spans="1:8" ht="27.6">
      <c r="A153" s="13" t="s">
        <v>331</v>
      </c>
      <c r="B153" s="14" t="s">
        <v>332</v>
      </c>
      <c r="C153" s="14" t="s">
        <v>327</v>
      </c>
      <c r="D153" s="14" t="s">
        <v>333</v>
      </c>
      <c r="E153" s="14" t="s">
        <v>38</v>
      </c>
      <c r="F153" s="15">
        <v>4</v>
      </c>
      <c r="G153" s="16">
        <v>0</v>
      </c>
      <c r="H153" s="16">
        <f t="shared" si="18"/>
        <v>0</v>
      </c>
    </row>
    <row r="154" spans="1:8" ht="41.4">
      <c r="A154" s="13" t="s">
        <v>334</v>
      </c>
      <c r="B154" s="14" t="s">
        <v>332</v>
      </c>
      <c r="C154" s="14" t="s">
        <v>327</v>
      </c>
      <c r="D154" s="14" t="s">
        <v>335</v>
      </c>
      <c r="E154" s="14" t="s">
        <v>38</v>
      </c>
      <c r="F154" s="15">
        <v>2</v>
      </c>
      <c r="G154" s="16">
        <v>0</v>
      </c>
      <c r="H154" s="16">
        <f t="shared" si="18"/>
        <v>0</v>
      </c>
    </row>
    <row r="155" spans="1:8" ht="27.6">
      <c r="A155" s="13" t="s">
        <v>336</v>
      </c>
      <c r="B155" s="14" t="s">
        <v>337</v>
      </c>
      <c r="C155" s="14" t="s">
        <v>327</v>
      </c>
      <c r="D155" s="14" t="s">
        <v>338</v>
      </c>
      <c r="E155" s="14" t="s">
        <v>38</v>
      </c>
      <c r="F155" s="15">
        <v>4</v>
      </c>
      <c r="G155" s="16">
        <v>0</v>
      </c>
      <c r="H155" s="16">
        <f t="shared" si="18"/>
        <v>0</v>
      </c>
    </row>
    <row r="156" spans="1:8">
      <c r="A156" s="32" t="s">
        <v>339</v>
      </c>
      <c r="B156" s="33"/>
      <c r="C156" s="33"/>
      <c r="D156" s="33"/>
      <c r="E156" s="33"/>
      <c r="F156" s="33"/>
      <c r="G156" s="34"/>
      <c r="H156" s="17">
        <f>SUM(H151:H155)</f>
        <v>0</v>
      </c>
    </row>
    <row r="157" spans="1:8">
      <c r="A157" s="11" t="s">
        <v>340</v>
      </c>
      <c r="B157" s="12"/>
      <c r="C157" s="12"/>
      <c r="D157" s="32" t="s">
        <v>341</v>
      </c>
      <c r="E157" s="33"/>
      <c r="F157" s="33"/>
      <c r="G157" s="33"/>
      <c r="H157" s="34"/>
    </row>
    <row r="158" spans="1:8" ht="55.2">
      <c r="A158" s="13" t="s">
        <v>342</v>
      </c>
      <c r="B158" s="14" t="s">
        <v>343</v>
      </c>
      <c r="C158" s="14" t="s">
        <v>344</v>
      </c>
      <c r="D158" s="14" t="s">
        <v>345</v>
      </c>
      <c r="E158" s="14" t="s">
        <v>34</v>
      </c>
      <c r="F158" s="15">
        <v>6</v>
      </c>
      <c r="G158" s="16">
        <v>0</v>
      </c>
      <c r="H158" s="16">
        <f t="shared" ref="H158" si="19">ROUND(F158*G158,2)</f>
        <v>0</v>
      </c>
    </row>
    <row r="159" spans="1:8">
      <c r="A159" s="32" t="s">
        <v>346</v>
      </c>
      <c r="B159" s="33"/>
      <c r="C159" s="33"/>
      <c r="D159" s="33"/>
      <c r="E159" s="33"/>
      <c r="F159" s="33"/>
      <c r="G159" s="34"/>
      <c r="H159" s="17">
        <f>SUM(H158)</f>
        <v>0</v>
      </c>
    </row>
    <row r="160" spans="1:8">
      <c r="A160" s="37" t="s">
        <v>347</v>
      </c>
      <c r="B160" s="38"/>
      <c r="C160" s="38"/>
      <c r="D160" s="38"/>
      <c r="E160" s="38"/>
      <c r="F160" s="38"/>
      <c r="G160" s="39"/>
      <c r="H160" s="18">
        <f>H149+H156+H159</f>
        <v>0</v>
      </c>
    </row>
    <row r="161" spans="1:10" s="1" customFormat="1">
      <c r="A161" s="23"/>
      <c r="B161" s="24"/>
      <c r="C161" s="24"/>
      <c r="D161" s="24"/>
      <c r="E161" s="24"/>
      <c r="F161" s="24"/>
      <c r="G161" s="24"/>
      <c r="H161" s="25"/>
      <c r="J161" s="3"/>
    </row>
    <row r="162" spans="1:10">
      <c r="A162" s="9">
        <v>8</v>
      </c>
      <c r="B162" s="10"/>
      <c r="C162" s="10"/>
      <c r="D162" s="37" t="s">
        <v>348</v>
      </c>
      <c r="E162" s="38"/>
      <c r="F162" s="38"/>
      <c r="G162" s="38"/>
      <c r="H162" s="39"/>
    </row>
    <row r="163" spans="1:10">
      <c r="A163" s="11" t="s">
        <v>349</v>
      </c>
      <c r="B163" s="12"/>
      <c r="C163" s="12"/>
      <c r="D163" s="32" t="s">
        <v>350</v>
      </c>
      <c r="E163" s="33"/>
      <c r="F163" s="33"/>
      <c r="G163" s="33"/>
      <c r="H163" s="34"/>
    </row>
    <row r="164" spans="1:10" ht="41.4">
      <c r="A164" s="13" t="s">
        <v>351</v>
      </c>
      <c r="B164" s="14" t="s">
        <v>352</v>
      </c>
      <c r="C164" s="14" t="s">
        <v>353</v>
      </c>
      <c r="D164" s="14" t="s">
        <v>397</v>
      </c>
      <c r="E164" s="14" t="s">
        <v>26</v>
      </c>
      <c r="F164" s="15">
        <v>29.324999999999999</v>
      </c>
      <c r="G164" s="16">
        <v>0</v>
      </c>
      <c r="H164" s="16">
        <f t="shared" ref="H164:H169" si="20">ROUND(F164*G164,2)</f>
        <v>0</v>
      </c>
    </row>
    <row r="165" spans="1:10" ht="27.6">
      <c r="A165" s="13" t="s">
        <v>354</v>
      </c>
      <c r="B165" s="14" t="s">
        <v>355</v>
      </c>
      <c r="C165" s="14" t="s">
        <v>353</v>
      </c>
      <c r="D165" s="14" t="s">
        <v>356</v>
      </c>
      <c r="E165" s="14" t="s">
        <v>34</v>
      </c>
      <c r="F165" s="15">
        <v>345</v>
      </c>
      <c r="G165" s="16">
        <v>0</v>
      </c>
      <c r="H165" s="16">
        <f t="shared" si="20"/>
        <v>0</v>
      </c>
    </row>
    <row r="166" spans="1:10" ht="41.4">
      <c r="A166" s="13" t="s">
        <v>357</v>
      </c>
      <c r="B166" s="14" t="s">
        <v>352</v>
      </c>
      <c r="C166" s="14" t="s">
        <v>353</v>
      </c>
      <c r="D166" s="14" t="s">
        <v>398</v>
      </c>
      <c r="E166" s="14" t="s">
        <v>26</v>
      </c>
      <c r="F166" s="15">
        <v>20.824999999999999</v>
      </c>
      <c r="G166" s="16">
        <v>0</v>
      </c>
      <c r="H166" s="16">
        <f t="shared" si="20"/>
        <v>0</v>
      </c>
    </row>
    <row r="167" spans="1:10" ht="41.4">
      <c r="A167" s="13" t="s">
        <v>358</v>
      </c>
      <c r="B167" s="14" t="s">
        <v>359</v>
      </c>
      <c r="C167" s="14" t="s">
        <v>353</v>
      </c>
      <c r="D167" s="14" t="s">
        <v>360</v>
      </c>
      <c r="E167" s="14" t="s">
        <v>34</v>
      </c>
      <c r="F167" s="15">
        <v>245</v>
      </c>
      <c r="G167" s="16">
        <v>0</v>
      </c>
      <c r="H167" s="16">
        <f t="shared" si="20"/>
        <v>0</v>
      </c>
    </row>
    <row r="168" spans="1:10" ht="41.4">
      <c r="A168" s="13" t="s">
        <v>361</v>
      </c>
      <c r="B168" s="14" t="s">
        <v>352</v>
      </c>
      <c r="C168" s="14" t="s">
        <v>353</v>
      </c>
      <c r="D168" s="14" t="s">
        <v>399</v>
      </c>
      <c r="E168" s="14" t="s">
        <v>26</v>
      </c>
      <c r="F168" s="15">
        <v>0.8</v>
      </c>
      <c r="G168" s="16">
        <v>0</v>
      </c>
      <c r="H168" s="16">
        <f t="shared" si="20"/>
        <v>0</v>
      </c>
    </row>
    <row r="169" spans="1:10" ht="27.6">
      <c r="A169" s="13" t="s">
        <v>362</v>
      </c>
      <c r="B169" s="14" t="s">
        <v>363</v>
      </c>
      <c r="C169" s="14" t="s">
        <v>353</v>
      </c>
      <c r="D169" s="14" t="s">
        <v>364</v>
      </c>
      <c r="E169" s="14" t="s">
        <v>34</v>
      </c>
      <c r="F169" s="15">
        <v>10</v>
      </c>
      <c r="G169" s="16">
        <v>0</v>
      </c>
      <c r="H169" s="16">
        <f t="shared" si="20"/>
        <v>0</v>
      </c>
    </row>
    <row r="170" spans="1:10">
      <c r="A170" s="32" t="s">
        <v>365</v>
      </c>
      <c r="B170" s="33"/>
      <c r="C170" s="33"/>
      <c r="D170" s="33"/>
      <c r="E170" s="33"/>
      <c r="F170" s="33"/>
      <c r="G170" s="34"/>
      <c r="H170" s="17">
        <f>SUM(H164:H169)</f>
        <v>0</v>
      </c>
    </row>
    <row r="171" spans="1:10">
      <c r="A171" s="11" t="s">
        <v>366</v>
      </c>
      <c r="B171" s="12"/>
      <c r="C171" s="12"/>
      <c r="D171" s="32" t="s">
        <v>367</v>
      </c>
      <c r="E171" s="33"/>
      <c r="F171" s="33"/>
      <c r="G171" s="33"/>
      <c r="H171" s="34"/>
    </row>
    <row r="172" spans="1:10" ht="41.4">
      <c r="A172" s="13" t="s">
        <v>368</v>
      </c>
      <c r="B172" s="14" t="s">
        <v>352</v>
      </c>
      <c r="C172" s="14" t="s">
        <v>369</v>
      </c>
      <c r="D172" s="14" t="s">
        <v>400</v>
      </c>
      <c r="E172" s="14" t="s">
        <v>26</v>
      </c>
      <c r="F172" s="15">
        <v>23</v>
      </c>
      <c r="G172" s="16">
        <v>0</v>
      </c>
      <c r="H172" s="16">
        <f t="shared" ref="H172:H173" si="21">ROUND(F172*G172,2)</f>
        <v>0</v>
      </c>
    </row>
    <row r="173" spans="1:10" ht="41.4">
      <c r="A173" s="13" t="s">
        <v>370</v>
      </c>
      <c r="B173" s="14" t="s">
        <v>371</v>
      </c>
      <c r="C173" s="14" t="s">
        <v>369</v>
      </c>
      <c r="D173" s="14" t="s">
        <v>372</v>
      </c>
      <c r="E173" s="14" t="s">
        <v>34</v>
      </c>
      <c r="F173" s="15">
        <v>575</v>
      </c>
      <c r="G173" s="16">
        <v>0</v>
      </c>
      <c r="H173" s="16">
        <f t="shared" si="21"/>
        <v>0</v>
      </c>
    </row>
    <row r="174" spans="1:10">
      <c r="A174" s="32" t="s">
        <v>373</v>
      </c>
      <c r="B174" s="33"/>
      <c r="C174" s="33"/>
      <c r="D174" s="33"/>
      <c r="E174" s="33"/>
      <c r="F174" s="33"/>
      <c r="G174" s="34"/>
      <c r="H174" s="17">
        <f>SUM(H172:H173)</f>
        <v>0</v>
      </c>
    </row>
    <row r="175" spans="1:10">
      <c r="A175" s="37" t="s">
        <v>374</v>
      </c>
      <c r="B175" s="38"/>
      <c r="C175" s="38"/>
      <c r="D175" s="38"/>
      <c r="E175" s="38"/>
      <c r="F175" s="38"/>
      <c r="G175" s="39"/>
      <c r="H175" s="18">
        <f>H170+H174</f>
        <v>0</v>
      </c>
    </row>
    <row r="176" spans="1:10" s="1" customFormat="1">
      <c r="A176" s="23"/>
      <c r="B176" s="24"/>
      <c r="C176" s="24"/>
      <c r="D176" s="24"/>
      <c r="E176" s="24"/>
      <c r="F176" s="24"/>
      <c r="G176" s="24"/>
      <c r="H176" s="25"/>
      <c r="J176" s="3"/>
    </row>
    <row r="177" spans="1:10">
      <c r="A177" s="9">
        <v>9</v>
      </c>
      <c r="B177" s="10"/>
      <c r="C177" s="10"/>
      <c r="D177" s="37" t="s">
        <v>375</v>
      </c>
      <c r="E177" s="38"/>
      <c r="F177" s="38"/>
      <c r="G177" s="38"/>
      <c r="H177" s="39"/>
    </row>
    <row r="178" spans="1:10">
      <c r="A178" s="13" t="s">
        <v>376</v>
      </c>
      <c r="B178" s="14" t="s">
        <v>377</v>
      </c>
      <c r="C178" s="14" t="s">
        <v>378</v>
      </c>
      <c r="D178" s="14" t="s">
        <v>379</v>
      </c>
      <c r="E178" s="14" t="s">
        <v>380</v>
      </c>
      <c r="F178" s="15">
        <v>1</v>
      </c>
      <c r="G178" s="16">
        <v>0</v>
      </c>
      <c r="H178" s="16">
        <f t="shared" ref="H178" si="22">ROUND(F178*G178,2)</f>
        <v>0</v>
      </c>
    </row>
    <row r="179" spans="1:10">
      <c r="A179" s="37" t="s">
        <v>381</v>
      </c>
      <c r="B179" s="38"/>
      <c r="C179" s="38"/>
      <c r="D179" s="38"/>
      <c r="E179" s="38"/>
      <c r="F179" s="38"/>
      <c r="G179" s="39"/>
      <c r="H179" s="18">
        <f>SUM(H178)</f>
        <v>0</v>
      </c>
    </row>
    <row r="180" spans="1:10" s="1" customFormat="1">
      <c r="A180" s="23"/>
      <c r="B180" s="24"/>
      <c r="C180" s="24"/>
      <c r="D180" s="24"/>
      <c r="E180" s="24"/>
      <c r="F180" s="24"/>
      <c r="G180" s="26"/>
      <c r="H180" s="17"/>
      <c r="J180" s="3"/>
    </row>
    <row r="181" spans="1:10">
      <c r="A181" s="37" t="s">
        <v>382</v>
      </c>
      <c r="B181" s="38"/>
      <c r="C181" s="38"/>
      <c r="D181" s="38"/>
      <c r="E181" s="38"/>
      <c r="F181" s="38"/>
      <c r="G181" s="39"/>
      <c r="H181" s="18">
        <f>H33+H44+H64+H102+H122+H142+H160+H175+H179</f>
        <v>0</v>
      </c>
      <c r="J181" s="4"/>
    </row>
    <row r="182" spans="1:10">
      <c r="A182" s="37" t="s">
        <v>383</v>
      </c>
      <c r="B182" s="38"/>
      <c r="C182" s="38"/>
      <c r="D182" s="38"/>
      <c r="E182" s="38"/>
      <c r="F182" s="38"/>
      <c r="G182" s="39"/>
      <c r="H182" s="18">
        <f>H181*0.23</f>
        <v>0</v>
      </c>
      <c r="J182" s="4"/>
    </row>
    <row r="183" spans="1:10">
      <c r="A183" s="37" t="s">
        <v>384</v>
      </c>
      <c r="B183" s="38"/>
      <c r="C183" s="38"/>
      <c r="D183" s="38"/>
      <c r="E183" s="38"/>
      <c r="F183" s="38"/>
      <c r="G183" s="39"/>
      <c r="H183" s="18">
        <f>H181+H182</f>
        <v>0</v>
      </c>
      <c r="J183" s="4"/>
    </row>
    <row r="184" spans="1:10" ht="14.4">
      <c r="A184" s="27"/>
      <c r="B184" s="27"/>
      <c r="C184" s="27"/>
      <c r="D184" s="27"/>
      <c r="E184" s="27"/>
      <c r="F184" s="27"/>
      <c r="G184" s="28"/>
      <c r="H184" s="28"/>
    </row>
    <row r="185" spans="1:10" ht="14.4">
      <c r="A185" s="29" t="s">
        <v>402</v>
      </c>
      <c r="B185" s="27"/>
      <c r="C185" s="27"/>
      <c r="D185" s="27"/>
      <c r="E185" s="27"/>
      <c r="F185" s="27"/>
      <c r="G185" s="28"/>
      <c r="H185" s="28"/>
    </row>
  </sheetData>
  <mergeCells count="72">
    <mergeCell ref="D163:H163"/>
    <mergeCell ref="A156:G156"/>
    <mergeCell ref="D157:H157"/>
    <mergeCell ref="A159:G159"/>
    <mergeCell ref="A160:G160"/>
    <mergeCell ref="D162:H162"/>
    <mergeCell ref="A181:G181"/>
    <mergeCell ref="A182:G182"/>
    <mergeCell ref="A183:G183"/>
    <mergeCell ref="A170:G170"/>
    <mergeCell ref="D171:H171"/>
    <mergeCell ref="A174:G174"/>
    <mergeCell ref="A175:G175"/>
    <mergeCell ref="D177:H177"/>
    <mergeCell ref="A179:G179"/>
    <mergeCell ref="D150:H150"/>
    <mergeCell ref="D124:H124"/>
    <mergeCell ref="D125:H125"/>
    <mergeCell ref="A128:G128"/>
    <mergeCell ref="D129:H129"/>
    <mergeCell ref="A137:G137"/>
    <mergeCell ref="D138:H138"/>
    <mergeCell ref="A141:G141"/>
    <mergeCell ref="A142:G142"/>
    <mergeCell ref="D144:H144"/>
    <mergeCell ref="D145:H145"/>
    <mergeCell ref="A149:G149"/>
    <mergeCell ref="A122:G122"/>
    <mergeCell ref="A97:G97"/>
    <mergeCell ref="D98:H98"/>
    <mergeCell ref="A101:G101"/>
    <mergeCell ref="A102:G102"/>
    <mergeCell ref="D104:H104"/>
    <mergeCell ref="D105:H105"/>
    <mergeCell ref="A113:G113"/>
    <mergeCell ref="D114:H114"/>
    <mergeCell ref="A116:G116"/>
    <mergeCell ref="D117:H117"/>
    <mergeCell ref="A121:G121"/>
    <mergeCell ref="D95:H95"/>
    <mergeCell ref="A63:G63"/>
    <mergeCell ref="A64:G64"/>
    <mergeCell ref="D66:H66"/>
    <mergeCell ref="D67:H67"/>
    <mergeCell ref="A75:G75"/>
    <mergeCell ref="D76:H76"/>
    <mergeCell ref="A82:G82"/>
    <mergeCell ref="D83:H83"/>
    <mergeCell ref="A88:G88"/>
    <mergeCell ref="D89:H89"/>
    <mergeCell ref="A94:G94"/>
    <mergeCell ref="D58:H58"/>
    <mergeCell ref="A32:G32"/>
    <mergeCell ref="A33:G33"/>
    <mergeCell ref="D35:H35"/>
    <mergeCell ref="D36:H36"/>
    <mergeCell ref="A38:G38"/>
    <mergeCell ref="D39:H39"/>
    <mergeCell ref="A43:G43"/>
    <mergeCell ref="A44:G44"/>
    <mergeCell ref="D46:H46"/>
    <mergeCell ref="D47:H47"/>
    <mergeCell ref="A57:G57"/>
    <mergeCell ref="A1:B1"/>
    <mergeCell ref="A2:H2"/>
    <mergeCell ref="D14:H14"/>
    <mergeCell ref="A3:H4"/>
    <mergeCell ref="D6:H6"/>
    <mergeCell ref="D7:H7"/>
    <mergeCell ref="A9:G9"/>
    <mergeCell ref="D10:H10"/>
    <mergeCell ref="A13:G1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Prusinowo - całość_01</dc:title>
  <dc:creator>EUROSTRADA1</dc:creator>
  <cp:lastModifiedBy>Sylwia Kępa</cp:lastModifiedBy>
  <dcterms:created xsi:type="dcterms:W3CDTF">2021-04-06T12:33:39Z</dcterms:created>
  <dcterms:modified xsi:type="dcterms:W3CDTF">2021-05-25T12:24:50Z</dcterms:modified>
</cp:coreProperties>
</file>