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\Profiles\bkopocinska\Pulpit\Bogumiła Kopocińska\Sprzątanie\2024\przetarg na sprzątanie\"/>
    </mc:Choice>
  </mc:AlternateContent>
  <xr:revisionPtr revIDLastSave="0" documentId="8_{A6481E4B-7C0D-421E-969F-EDBB9FEBC6FC}" xr6:coauthVersionLast="47" xr6:coauthVersionMax="47" xr10:uidLastSave="{00000000-0000-0000-0000-000000000000}"/>
  <bookViews>
    <workbookView xWindow="-120" yWindow="-120" windowWidth="29040" windowHeight="15840" tabRatio="620" firstSheet="1" activeTab="1" xr2:uid="{00000000-000D-0000-FFFF-FFFF00000000}"/>
  </bookViews>
  <sheets>
    <sheet name="5445 drzewa" sheetId="2" state="hidden" r:id="rId1"/>
    <sheet name="odpady" sheetId="4" r:id="rId2"/>
    <sheet name="Arkusz1" sheetId="5" r:id="rId3"/>
  </sheets>
  <definedNames>
    <definedName name="_xlnm._FilterDatabase" localSheetId="1" hidden="1">odpady!$A$109:$J$121</definedName>
  </definedNames>
  <calcPr calcId="191029"/>
</workbook>
</file>

<file path=xl/calcChain.xml><?xml version="1.0" encoding="utf-8"?>
<calcChain xmlns="http://schemas.openxmlformats.org/spreadsheetml/2006/main">
  <c r="I70" i="4" l="1"/>
  <c r="G70" i="4" l="1"/>
  <c r="I96" i="4" l="1"/>
  <c r="G96" i="4"/>
  <c r="I43" i="4"/>
  <c r="I41" i="4"/>
  <c r="I35" i="4"/>
  <c r="I27" i="4"/>
  <c r="I21" i="4"/>
  <c r="I60" i="4"/>
  <c r="H121" i="4" l="1"/>
  <c r="I121" i="4"/>
  <c r="G121" i="4"/>
  <c r="I106" i="4" l="1"/>
  <c r="G60" i="4" l="1"/>
  <c r="G43" i="4"/>
  <c r="G35" i="4"/>
  <c r="G27" i="4"/>
  <c r="G21" i="4"/>
  <c r="J121" i="4"/>
  <c r="J106" i="4"/>
  <c r="G106" i="4" l="1"/>
  <c r="H106" i="4" l="1"/>
  <c r="D62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RoadMan</author>
    <author>Bogumiła Kopocińska</author>
  </authors>
  <commentList>
    <comment ref="G2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1216 m2 - wybudowany chodnik w 2016 r. na zlecenie Gminy Dobra</t>
        </r>
      </text>
    </comment>
    <comment ref="I21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1216 m2 - zminusowano powierzchnię chodnika wybudowaną w 2016 r.
</t>
        </r>
      </text>
    </comment>
    <comment ref="G25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RoadMan:</t>
        </r>
        <r>
          <rPr>
            <sz val="9"/>
            <color indexed="81"/>
            <rFont val="Tahoma"/>
            <family val="2"/>
            <charset val="238"/>
          </rPr>
          <t xml:space="preserve">
odc. Od str Wołczkowo do ronda - 4569 m2 
odc. Od ronda do końca Dobrej str lewa 1225 str pr 1273</t>
        </r>
      </text>
    </comment>
    <comment ref="G27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223 m2 - chodnik wykonany w 2016 r. na zlecenie Gminy Dobra.</t>
        </r>
      </text>
    </comment>
    <comment ref="I27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223 m2 - zminusowano o powierzchnię chodnika wybudowaną  w 2016 r.
</t>
        </r>
      </text>
    </comment>
    <comment ref="G35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801 m2 - wykonane na zlecenie Gminy Dobra w 2016 r.</t>
        </r>
      </text>
    </comment>
    <comment ref="I35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801 m2 - zminusowano o chodnik wybudowany w 2016 r.
</t>
        </r>
      </text>
    </comment>
    <comment ref="G41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492 m2 wykonane na zlecenie Gminy Dobra
</t>
        </r>
      </text>
    </comment>
    <comment ref="I41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492 m2 - zminusowano o powierzchnię chodnika wybudowanego w 2016 r.
</t>
        </r>
      </text>
    </comment>
    <comment ref="G43" authorId="1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RoadMan:</t>
        </r>
        <r>
          <rPr>
            <sz val="9"/>
            <color indexed="81"/>
            <rFont val="Tahoma"/>
            <family val="2"/>
            <charset val="238"/>
          </rPr>
          <t xml:space="preserve">
900 m2 - ul. Debowa
1735 m2 - ul. Graniczna
614 m2 - ul. Dębowa, chodnik wybudowany w ramach przebudowy w 2016 r.
</t>
        </r>
      </text>
    </comment>
    <comment ref="I43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zminusowano o: 900 + 1735 + 614 tj. powierzchnię wybudowanego chodnika w ramach przebudowy Granicznej i Dębowej w 2016 r.</t>
        </r>
      </text>
    </comment>
    <comment ref="G51" authorId="2" shapeId="0" xr:uid="{B654ABD6-1DF9-4295-8869-3C243642F285}">
      <text>
        <r>
          <rPr>
            <b/>
            <sz val="9"/>
            <color indexed="81"/>
            <rFont val="Tahoma"/>
            <family val="2"/>
            <charset val="238"/>
          </rPr>
          <t>Bogumiła Kopocińska:</t>
        </r>
        <r>
          <rPr>
            <sz val="9"/>
            <color indexed="81"/>
            <rFont val="Tahoma"/>
            <family val="2"/>
            <charset val="238"/>
          </rPr>
          <t xml:space="preserve">
po przebudowie drogi w 2022 r. chodnik - 2885 m2, ciąg pieszo-rowerowy 4614 m2</t>
        </r>
      </text>
    </comment>
    <comment ref="I51" authorId="2" shapeId="0" xr:uid="{D2C275A9-7588-4838-BECD-C45101DF08E4}">
      <text>
        <r>
          <rPr>
            <b/>
            <sz val="9"/>
            <color indexed="81"/>
            <rFont val="Tahoma"/>
            <family val="2"/>
            <charset val="238"/>
          </rPr>
          <t>Bogumiła Kopocińska:</t>
        </r>
        <r>
          <rPr>
            <sz val="9"/>
            <color indexed="81"/>
            <rFont val="Tahoma"/>
            <family val="2"/>
            <charset val="238"/>
          </rPr>
          <t xml:space="preserve">
zminusowano powierzchnię chodnika, 1151m2, ciagu pieszo- rowerowego 4614m1 w ramach przebudowy drogi  w 2022 r.</t>
        </r>
      </text>
    </comment>
    <comment ref="G60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412 m2 - chodnik wykonany w 2016 r.  Na zlecenie Giminy Dobra
</t>
        </r>
      </text>
    </comment>
    <comment ref="I60" authorId="0" shapeId="0" xr:uid="{00000000-0006-0000-0100-00000D000000}">
      <text>
        <r>
          <rPr>
            <b/>
            <sz val="9"/>
            <color indexed="81"/>
            <rFont val="Tahoma"/>
            <family val="2"/>
            <charset val="238"/>
          </rPr>
          <t xml:space="preserve">user:
- 412 odjęto powierzchnię chodnika wybudowanego w 2016 r.
</t>
        </r>
      </text>
    </comment>
    <comment ref="G70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1491 m2 - budowa chodnika w ramach przebudowy ul. Długiej w 2017 r., 1167 m2 - budowa chodnika w ramach przebudowy ul. Długiej w 2019 r.</t>
        </r>
      </text>
    </comment>
    <comment ref="I70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1491 - zminusowano powierzchnię wybudowanego chodnika, 1167 - zminusowano powierzchnię wybudowanego chodnika
w ramach przebudowy ul. Długiej w 2017 r.</t>
        </r>
      </text>
    </comment>
    <comment ref="G96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829 m2 - chodnik wybudowany w 2017 r. w ramach przebudowy drogi
2852 m2 - ścieżka rowerowa wybudowana w ramach przebudowy drogi w 2017 r.</t>
        </r>
      </text>
    </comment>
    <comment ref="I96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zminusowano o 829 m2 chodnika i 2852 m2 ścieżki wybudowanych w 2017 r. w ramach przebudowy</t>
        </r>
      </text>
    </comment>
    <comment ref="G111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38"/>
          </rPr>
          <t>user:</t>
        </r>
        <r>
          <rPr>
            <sz val="9"/>
            <color indexed="81"/>
            <rFont val="Tahoma"/>
            <family val="2"/>
            <charset val="238"/>
          </rPr>
          <t xml:space="preserve">
250 m2 - wybudowano w 2016 r. na zlecenie Powiatu Polickiego</t>
        </r>
      </text>
    </comment>
  </commentList>
</comments>
</file>

<file path=xl/sharedStrings.xml><?xml version="1.0" encoding="utf-8"?>
<sst xmlns="http://schemas.openxmlformats.org/spreadsheetml/2006/main" count="753" uniqueCount="584">
  <si>
    <t>sposób załatwienia</t>
  </si>
  <si>
    <t>data załatwienia</t>
  </si>
  <si>
    <t>UG Dobra</t>
  </si>
  <si>
    <t>brak</t>
  </si>
  <si>
    <t>ile drzew</t>
  </si>
  <si>
    <t>kiedy realizacja</t>
  </si>
  <si>
    <t>nr sprawy</t>
  </si>
  <si>
    <t>rodzaj drzewa</t>
  </si>
  <si>
    <t>nr drogi powiatowej lokalizacja</t>
  </si>
  <si>
    <t>Uwagi</t>
  </si>
  <si>
    <t>od kogo włynoł</t>
  </si>
  <si>
    <t>data złożenia wniosku</t>
  </si>
  <si>
    <t>10.01.2008r.</t>
  </si>
  <si>
    <t>Sokołowski Michał ul. Lipowa 2 Wołczkowo tel 512 719 866</t>
  </si>
  <si>
    <t>czego dotyczy</t>
  </si>
  <si>
    <t>prośba o pozwolenie na wycinkę galęzi , konarów  dr pow Dobra - Buk - Stolec i Lubieszyn - Buk</t>
  </si>
  <si>
    <t>nie dotyczy</t>
  </si>
  <si>
    <t xml:space="preserve">n d </t>
  </si>
  <si>
    <t>615Z Buk - Lubieszyn</t>
  </si>
  <si>
    <t>n d</t>
  </si>
  <si>
    <t xml:space="preserve"> 25.01.2008 </t>
  </si>
  <si>
    <t>KD</t>
  </si>
  <si>
    <t>27.02.08</t>
  </si>
  <si>
    <t>prośba o pozwolenie na zabiegi pielęgnacyjne na dr pow nr 607 Szczecin - Dobieszczyn</t>
  </si>
  <si>
    <t>607 Szczecin - Dobieszczyn</t>
  </si>
  <si>
    <t>decyzja UG Dobra z dnia 13.03.2008r. Znak: WSO.OŚ.RA-7635-34/08</t>
  </si>
  <si>
    <t>25.01.2008</t>
  </si>
  <si>
    <t>Zespół Zarządców Nieruchomości ul. Piastów 40a Szczecin</t>
  </si>
  <si>
    <t>prośba o wycinkę drzew w ciągu drogi nr 628 Kołbaskowo - Kamieniec</t>
  </si>
  <si>
    <t>628  Kołbaskowo - Moczyły - Kamieniec</t>
  </si>
  <si>
    <t>zezwolenie UG kołbaskowo  z dnia 13.10.2008r. Znak: IK.MK-7635/29/08 (5445/14/08)</t>
  </si>
  <si>
    <t xml:space="preserve">znak </t>
  </si>
  <si>
    <t>zgoda KD.5445/02/08</t>
  </si>
  <si>
    <t xml:space="preserve">28.02.2008  </t>
  </si>
  <si>
    <t>zgoda  KD.5445/03/08</t>
  </si>
  <si>
    <t xml:space="preserve">11.03.08 </t>
  </si>
  <si>
    <t>odp   KD.JW.5445-5/08</t>
  </si>
  <si>
    <t>20.02.2008</t>
  </si>
  <si>
    <t>Kamiński Miroslaw Stadlo Dolne 5a tel 0914201974 lub 098518640</t>
  </si>
  <si>
    <t>prośba o pozwolenie na wycinkę galęzi , konarów  dr pow Siadło Dolne - Kurow</t>
  </si>
  <si>
    <t>tel że odstąpił od wykonania robót</t>
  </si>
  <si>
    <t>06.03.08</t>
  </si>
  <si>
    <t>Klichowski Jerzy Rzędziny 2/2 72 - 003 Dobra  tel 663774599</t>
  </si>
  <si>
    <t>prośba o pozwolenie na wycinkę galęzi , konarów  dr pow Rzędziny - Łęgi -Buk</t>
  </si>
  <si>
    <t>uzg ustne że prace będą wykonane neodpłatnie</t>
  </si>
  <si>
    <t>609 Rzędziny - Łegi - Buk</t>
  </si>
  <si>
    <t>627 Szczecin - Ustowo - Kurów - Siadlo Górne</t>
  </si>
  <si>
    <t>07.03.08</t>
  </si>
  <si>
    <t>prośba o pozwolenie na wycinkę galęzi , konarów  dr pow Stlec -Buk</t>
  </si>
  <si>
    <t>607 Soliec - Buk</t>
  </si>
  <si>
    <t>26.03.2008</t>
  </si>
  <si>
    <t>INBUD Z.Woźniak ul. Dąbrowskiego 1a 70 - 100 Szczecin</t>
  </si>
  <si>
    <t>prośba o wycinke dz nr 13 kolidującego z kan deszcz w Warzymicach</t>
  </si>
  <si>
    <t>21.04.2008</t>
  </si>
  <si>
    <t>odp   KD.JW.5445-10/08</t>
  </si>
  <si>
    <t>lipa</t>
  </si>
  <si>
    <t xml:space="preserve">620 Dołuje - Przecław w m. Warzymice </t>
  </si>
  <si>
    <t>26.06.08</t>
  </si>
  <si>
    <t xml:space="preserve">ocena stanu drzewa </t>
  </si>
  <si>
    <t>topola</t>
  </si>
  <si>
    <t>607 - Szczecin - Dobieszczyn w m. Dobra ul. Szczecińska</t>
  </si>
  <si>
    <t>pismo do gminy złozyla pani Hanna Zakrzewska - Tarnowska ul. Storczykowa 8 Dobra</t>
  </si>
  <si>
    <t>26.06.09</t>
  </si>
  <si>
    <t>wycinka lipy w m. Wołczkowo</t>
  </si>
  <si>
    <t>607 - Szczecin - Dobieszczyn w m. Wołczkowo ul. Lipowa 63</t>
  </si>
  <si>
    <t>01.07.08</t>
  </si>
  <si>
    <t>zły stan zdrowoa drzew we wsi Będargowo</t>
  </si>
  <si>
    <t>620 w m. Będargowo</t>
  </si>
  <si>
    <t>UG Kołbaskowo IK.MK-5544/33/08</t>
  </si>
  <si>
    <t xml:space="preserve"> UG Dobra  WSO.OŚ.RA-7635-68/08</t>
  </si>
  <si>
    <t xml:space="preserve"> UG Dobra  WSO.OŚ.RA-7635-62/08</t>
  </si>
  <si>
    <t>21.07.08</t>
  </si>
  <si>
    <t xml:space="preserve"> UG Dobra  WSO.OŚ.MM-0717-74/08</t>
  </si>
  <si>
    <t>wycinkadrzewa Bezrzecze ul. Korakowa 52</t>
  </si>
  <si>
    <t xml:space="preserve">607 Bezrzecze </t>
  </si>
  <si>
    <t>16.10.2008</t>
  </si>
  <si>
    <t>dęby</t>
  </si>
  <si>
    <t>KD.JM.5445-22/08 wystapiono do gminy o zgode</t>
  </si>
  <si>
    <t>01.08.2008</t>
  </si>
  <si>
    <t>Teresa i dariusz Motyka ul. Świstowa 15/9 Szczecin</t>
  </si>
  <si>
    <t>usunięcie topoli  dr Buk - Łegi</t>
  </si>
  <si>
    <t>01.10.2008</t>
  </si>
  <si>
    <t xml:space="preserve">KD.JM.5445-18/08 </t>
  </si>
  <si>
    <t>ZUW Wydz. Środowiska i Rolnictwa</t>
  </si>
  <si>
    <t>masowe wycięcia drzew wwzdłuz dróg</t>
  </si>
  <si>
    <t>10.09.2008</t>
  </si>
  <si>
    <t>14.10.08</t>
  </si>
  <si>
    <t>IK.MK-7635/29/08</t>
  </si>
  <si>
    <t xml:space="preserve">wniosek do UG Kołbaskowo wycinka 106 drzew </t>
  </si>
  <si>
    <t>zgoda na usunięcie 34 drzew</t>
  </si>
  <si>
    <t>1 wierzba;3 lipy; 5 olcha; 9 wiaz; 5 kasztan; 3 topole; 1 jesion; 7 debów</t>
  </si>
  <si>
    <t>628 Kołbaskowo - Moczyły - Kamieniec 629 Pargowow - Kamieniec - Rosówek 627 Srrzecin - siadło Górne</t>
  </si>
  <si>
    <t xml:space="preserve">do wycinki dzrzewa nr od 1 do 10 , 41, 42, 43, 48, 76, 78, 84, 86, 90-95 97, 98, 99, 101, 102, 113, 114, 122, 123, 124, </t>
  </si>
  <si>
    <t>05.09.08</t>
  </si>
  <si>
    <t xml:space="preserve">wniosek do UG Police wycinka 25drzew </t>
  </si>
  <si>
    <t>25.09.08</t>
  </si>
  <si>
    <t>zestawienie wniosków</t>
  </si>
  <si>
    <t>dla Człona zadrządu Atamańczuk Cezary</t>
  </si>
  <si>
    <t>nd</t>
  </si>
  <si>
    <t>29.09.08</t>
  </si>
  <si>
    <t>614 Przęsocin + 613 Pilchowo - Leśno Górne</t>
  </si>
  <si>
    <t>dla nas do wiadomości</t>
  </si>
  <si>
    <t xml:space="preserve">KD.JM.5445-15/08 </t>
  </si>
  <si>
    <t>609 Rzędziny - Łegi - Buk          612 Rzędziny - Łęgi</t>
  </si>
  <si>
    <t xml:space="preserve">KD.JM.5445-17/08 </t>
  </si>
  <si>
    <t>01.10.08</t>
  </si>
  <si>
    <t>odpowiedz dla Motyka  nr spr 12</t>
  </si>
  <si>
    <t>06.10.08</t>
  </si>
  <si>
    <t>pismo do Enea i TP sa</t>
  </si>
  <si>
    <t>buk</t>
  </si>
  <si>
    <t>10.10.08</t>
  </si>
  <si>
    <t xml:space="preserve">wniosek do UG Dobra wycinka 25drzew </t>
  </si>
  <si>
    <t>611 Dobra - Bartoszewo              610 Grzepnica - Płochocin</t>
  </si>
  <si>
    <t>KD.JM.5445-20/08</t>
  </si>
  <si>
    <t>KD.JM.5445-18/08</t>
  </si>
  <si>
    <t>KD.JM.5445-19/08</t>
  </si>
  <si>
    <t>KD.JM.5445-21/08</t>
  </si>
  <si>
    <t xml:space="preserve">wniosek do UG Police wycinka 126 drzew </t>
  </si>
  <si>
    <t>613 Police - Siedlice</t>
  </si>
  <si>
    <t>KD.JM.5445-22/08</t>
  </si>
  <si>
    <t xml:space="preserve">wniosek do UG Police wycinka 4 drzew </t>
  </si>
  <si>
    <t>616 Bezrzecze - Wołczkowo ul. Koralowa Bezrzecze</t>
  </si>
  <si>
    <t>16.10.08</t>
  </si>
  <si>
    <t>KD.JM.5445-23/08</t>
  </si>
  <si>
    <t>do komenda powiatowa Policji w Policach ul. Kasprowicza 3</t>
  </si>
  <si>
    <t>dla naczelnika</t>
  </si>
  <si>
    <t>prośba o pozwolenie na wycinkę galęzi , konarów  dr pow  Buk - Rzędziny  i Buk - Łęgi</t>
  </si>
  <si>
    <t>15.09.08</t>
  </si>
  <si>
    <t>Emilia Krakowska Sołtys Drogoradz 58</t>
  </si>
  <si>
    <t>prośba o wyciecie drzew w m. Drogoradz</t>
  </si>
  <si>
    <t>13.10.08</t>
  </si>
  <si>
    <t>Michał Sokołowski ul. Lipowa 2 Wołczkowo</t>
  </si>
  <si>
    <t xml:space="preserve">przycięcie konarów drzew odp od TP </t>
  </si>
  <si>
    <t>zgoda UG Kołbas z dnia 14.10.08 znak IK.MK.7635/29/08  na wycinke 2 lip</t>
  </si>
  <si>
    <t>inne</t>
  </si>
  <si>
    <t>tel do gminy Dorota Ćwiak brak adresu</t>
  </si>
  <si>
    <t>czekamy na odp</t>
  </si>
  <si>
    <t xml:space="preserve">odpowiedziano </t>
  </si>
  <si>
    <t>23.10.08</t>
  </si>
  <si>
    <t xml:space="preserve">Tp </t>
  </si>
  <si>
    <t>odp w sprawie korekty  korony drzew Buk</t>
  </si>
  <si>
    <t>10.10.2008</t>
  </si>
  <si>
    <t>STTNROU/603/S/668/08</t>
  </si>
  <si>
    <t>pismo od TP  ze niedotyczy 10.10.08 (28)</t>
  </si>
  <si>
    <t>sołtys wsi Będargowo 16 Bogdan Kołodziejski</t>
  </si>
  <si>
    <t>23,10,08</t>
  </si>
  <si>
    <t>odp dla Bogdan Kołdziejczyk</t>
  </si>
  <si>
    <t>KD.JM.5445-29/08</t>
  </si>
  <si>
    <t>dot spr nr 10</t>
  </si>
  <si>
    <t>24.10.08</t>
  </si>
  <si>
    <t>610 Grzepnica - Płochocin</t>
  </si>
  <si>
    <t xml:space="preserve">609 Rzędziny - Łegi - Buk      </t>
  </si>
  <si>
    <t>602 Drogoradz - Uniemyśl      603 Drogoradz - Nowa Jasienica</t>
  </si>
  <si>
    <t>608 Stolec - Rzędziny           608 Rzędziny - Buk               616 Buk -  Lubieszyn</t>
  </si>
  <si>
    <t xml:space="preserve">wniosek do UG Dobra wycinka 105 drzew </t>
  </si>
  <si>
    <t>105 drzew</t>
  </si>
  <si>
    <t xml:space="preserve">KD.JM.5445-14/08 </t>
  </si>
  <si>
    <t>21.10.2008</t>
  </si>
  <si>
    <t>WSO.OŚ.RA-7635-110/08</t>
  </si>
  <si>
    <t>zgoda na usunięcie 105 drzew</t>
  </si>
  <si>
    <t>22.10.2008</t>
  </si>
  <si>
    <t>zgoda na usunięcie 24 drzew</t>
  </si>
  <si>
    <t>WSO.OŚ.RA-7635-109/08</t>
  </si>
  <si>
    <t>zgoda na usunięcie 4 drzew</t>
  </si>
  <si>
    <t>Janusz Marczyło kamieniec 17</t>
  </si>
  <si>
    <t xml:space="preserve">prośba o pozwolenie na wycinkę drzew w m. Kamieniec </t>
  </si>
  <si>
    <t>24.10.2008</t>
  </si>
  <si>
    <t>Józef Kasprzycki Pargowo 4A 72 - 001 Kołbaskowo</t>
  </si>
  <si>
    <t>prośba o pozwolenie na wycinkę drzew w m. Pargowo</t>
  </si>
  <si>
    <t>28.10.2008</t>
  </si>
  <si>
    <t>Sołtys wsi Grzepnica</t>
  </si>
  <si>
    <t>prośba o usunieęcie drzew i krzewów w m. Dobra - Grzepnica</t>
  </si>
  <si>
    <t>napisać odpowiedz</t>
  </si>
  <si>
    <t>ma iść na zarząd  starostwa</t>
  </si>
  <si>
    <t>ma iść na zarząd starostwa</t>
  </si>
  <si>
    <t>decyzja UG Dobra z dnia 22.10.2008r. Znak: WSO.OŚ.RA-7635-109/08</t>
  </si>
  <si>
    <t>30.10.2008.</t>
  </si>
  <si>
    <t>Jerzy Maćkowiak ul. Jodłowa 13 72- 003 Dobra</t>
  </si>
  <si>
    <t>prośba o wycinkę krzewów w m. Dobra ul. Jodłowa</t>
  </si>
  <si>
    <t>inne wnioski</t>
  </si>
  <si>
    <t xml:space="preserve"> wniosek o zmianę decyzji 06.11.2008</t>
  </si>
  <si>
    <t>03.11.08</t>
  </si>
  <si>
    <t>OŚ-7635-73/08</t>
  </si>
  <si>
    <t>zgoda na usunięcie 25 drzew</t>
  </si>
  <si>
    <t xml:space="preserve">7 +1  kasztanów; 1 grab 5 topola 2 wiąz,7 akacja 1 buk 1 klon </t>
  </si>
  <si>
    <t>błędnie wpisano drzewo nr 17 i 18 jako kasztan bo to akacja</t>
  </si>
  <si>
    <t>PROTOKÓŁ Z WIZJI LOKALNEJ DRÓG POWIATOWYCH ZAMIEJSKICH NA TERENIE POWIATU POLICKIEGO POD KONTEM WPŁYWU ISTNIEJĄCEGO DRZEWOSTANU W CIĄGACH DRÓG POWIATOWYCH NA ZAGROŻENIE BEZPIECZEŃSTWA RUCHU DROGOWEGO</t>
  </si>
  <si>
    <t>06.11.2008</t>
  </si>
  <si>
    <t xml:space="preserve">dla policji </t>
  </si>
  <si>
    <t>Przemyslaw Szymczewski ul. Bankowa 45/6 Police</t>
  </si>
  <si>
    <t>prośba o pozwolenie na wycinkę 1 drzewa w m.Siedlice</t>
  </si>
  <si>
    <t>odebrano 06.11.08</t>
  </si>
  <si>
    <t>sprawa dotyczyKD.JM.5445-19/08</t>
  </si>
  <si>
    <t xml:space="preserve">ponowny wniosek </t>
  </si>
  <si>
    <t>pismem z dnia 05.10.08 o ponownw przycinki</t>
  </si>
  <si>
    <t>07.11.08</t>
  </si>
  <si>
    <t>KD.JM.5445-32/08</t>
  </si>
  <si>
    <t>KD.JM.5445-35/08</t>
  </si>
  <si>
    <t>dab</t>
  </si>
  <si>
    <t>613 w m. Siedlice</t>
  </si>
  <si>
    <t>do UG Policew dniu 18.11.2008r.</t>
  </si>
  <si>
    <t>18,11,08</t>
  </si>
  <si>
    <t>KD.JM.5445-36/08</t>
  </si>
  <si>
    <t>617 Dobra - Lubieszyn</t>
  </si>
  <si>
    <t>prebudowa drogi</t>
  </si>
  <si>
    <t>20.11.08</t>
  </si>
  <si>
    <t>KD.JM.7331-37/08</t>
  </si>
  <si>
    <t>prośba o nasadzenie krzewów i drzew w pasie dr powiatowej ulSzczecińska Dobra</t>
  </si>
  <si>
    <t>0607Z Szczecin - Dobieszczyn</t>
  </si>
  <si>
    <t>11.09.08/          31.07.08</t>
  </si>
  <si>
    <t>nie ma zgody</t>
  </si>
  <si>
    <t>Marek Agata Stobno 50 72 - 002 Dołuje</t>
  </si>
  <si>
    <t>usunięcie wywrotu leżącego w pasie dr pow nr 0613Z Leśno Górne</t>
  </si>
  <si>
    <t>UG Dobra / Artur Korneluk ul. Przytulna 1a Dobra</t>
  </si>
  <si>
    <t>21.11.2008</t>
  </si>
  <si>
    <t>znak pisma od Gminy GN.WC.72241/17/08</t>
  </si>
  <si>
    <t>KD.JM.7331-38/08</t>
  </si>
  <si>
    <t>613 Pilchowo - Police w Leśno Górne</t>
  </si>
  <si>
    <t>zgoda na usunięcie leżącego pnia</t>
  </si>
  <si>
    <t>13.11.08</t>
  </si>
  <si>
    <t>Zbigniew Hedrych Buk 5A 72 - 003 Dobra</t>
  </si>
  <si>
    <t>prośba o pozwolenie na przycinkę  drzew</t>
  </si>
  <si>
    <t>Alina Witorzęć ul. Wschodnia 11 Łęgi       tel 06063530336</t>
  </si>
  <si>
    <t>27.11.08 fax</t>
  </si>
  <si>
    <t>Urząd Gminy Kołbaskowo</t>
  </si>
  <si>
    <t>prośba o pozwolenie na wycinkę  drzew</t>
  </si>
  <si>
    <t>0627Z Szczecin - Siadło Górne</t>
  </si>
  <si>
    <t>?</t>
  </si>
  <si>
    <t>dąb i jesion</t>
  </si>
  <si>
    <t>03.12.08</t>
  </si>
  <si>
    <t>KD.JM.5445-41/08</t>
  </si>
  <si>
    <t xml:space="preserve">donos bo wycieto nam 2 drzewa  nr 6 i bez nr w Grzepnicy </t>
  </si>
  <si>
    <t xml:space="preserve">donos bo wycieto nam 2 drzewa  nr 4 i 5 w Grzepnicy </t>
  </si>
  <si>
    <t>28.11.08</t>
  </si>
  <si>
    <t>V-Serwis J.K. Tymecki ul. Reymonta 3 71 - 267 Szczecin</t>
  </si>
  <si>
    <t>drogi powiatowe</t>
  </si>
  <si>
    <t>tel od Agataw dniu 09.12.08r. Prace zakończowne</t>
  </si>
  <si>
    <t xml:space="preserve"> nowa decyzja 01.12.2008 znak WSO.OŚ.RA-7635-110a/08</t>
  </si>
  <si>
    <t xml:space="preserve"> nowa decyzja 01.12.2008 znak WSO.OŚ.RA-7635-109a/08</t>
  </si>
  <si>
    <t>WSO.OŚ.RA-7635-111/08</t>
  </si>
  <si>
    <t xml:space="preserve"> nowa decyzja 01.12.2008 znak WSO.OŚ.RA-7635-111a/08</t>
  </si>
  <si>
    <t>nie wymagana decyzja</t>
  </si>
  <si>
    <t>uzupełnione w dniu 02.12.08</t>
  </si>
  <si>
    <t>14.11.08</t>
  </si>
  <si>
    <t>OŚ-7635-86/08</t>
  </si>
  <si>
    <t>czekamy na decyzję gminy</t>
  </si>
  <si>
    <t>10.12.08</t>
  </si>
  <si>
    <t>elżbieta Zielińska ul. Długa 20a 72 - 006 Mierzyn</t>
  </si>
  <si>
    <t>podcięcia sanitarne 12 wierzb przy ul. Dluga 20A</t>
  </si>
  <si>
    <t>wierzba</t>
  </si>
  <si>
    <t>0622Z Mierzyn ul Długa</t>
  </si>
  <si>
    <t xml:space="preserve">przeszkadzaja linią telefonicznym </t>
  </si>
  <si>
    <t>przekazano z Gminy Dobra postanowieniem z dnia 28.11.08 znak" WSO.OŚ.AR-7635/105a/08</t>
  </si>
  <si>
    <t>odp   KD.JW.5445-8/08</t>
  </si>
  <si>
    <t>odp   KD.JW.5445-9/08</t>
  </si>
  <si>
    <t>15.12.08</t>
  </si>
  <si>
    <t>nie zagraża bezpieczeńswu ruchu</t>
  </si>
  <si>
    <t>27,03,08</t>
  </si>
  <si>
    <t>rada Sołecka Sołtys wsi Stolec Irena Wasylów Stolec 12/1 72 - 003 Dobra</t>
  </si>
  <si>
    <t>zgłoszenie potrzeby dokonania cięć sanitarnych w m. Stolec - w ciągu dr pow</t>
  </si>
  <si>
    <t>a/a</t>
  </si>
  <si>
    <t>0607Z  i 0608Z</t>
  </si>
  <si>
    <t>otrzymalam w dniu 15.12.08</t>
  </si>
  <si>
    <t>wykonc sięcia sanitarne</t>
  </si>
  <si>
    <t>16.12.08</t>
  </si>
  <si>
    <t>ZZDW Rejon Chojna</t>
  </si>
  <si>
    <t>zawiapomienie o wycince drzew</t>
  </si>
  <si>
    <t>kasztoanowiec</t>
  </si>
  <si>
    <t>dr wojewódzkia nr 114 Niekłończyca</t>
  </si>
  <si>
    <t>17,12,08</t>
  </si>
  <si>
    <t xml:space="preserve">tel.Pan Bigos </t>
  </si>
  <si>
    <t>regulacja Topul w Bęargowie</t>
  </si>
  <si>
    <t>topole</t>
  </si>
  <si>
    <t>0624Z Będargowo</t>
  </si>
  <si>
    <t>zgobić przycinki</t>
  </si>
  <si>
    <t>Urząd Gminy Dobra</t>
  </si>
  <si>
    <t xml:space="preserve">decyzja na wycinkę drzew 207 z 222 </t>
  </si>
  <si>
    <t>17.12.08</t>
  </si>
  <si>
    <t>WSO.OŚ.RA-7635-131/08</t>
  </si>
  <si>
    <t>różne</t>
  </si>
  <si>
    <t xml:space="preserve">nie ma zgody na wycinkę drzew z nr 25, 26, 27, 28, 29, 30, 31, 32,36, 40,44, 46, 51, 52, 59 </t>
  </si>
  <si>
    <t>odpowiedz na pismo KD.JM.5445-36/08 z dnia 18.11,08</t>
  </si>
  <si>
    <t xml:space="preserve">wniosek  o wycinkę 222 drzew </t>
  </si>
  <si>
    <t xml:space="preserve"> zgodna na 207</t>
  </si>
  <si>
    <t>18.12.08</t>
  </si>
  <si>
    <t>19.12.08</t>
  </si>
  <si>
    <t>SP biuro Bezpieczeństwa Publicznego w miejscu</t>
  </si>
  <si>
    <t>konat leżacy na drodze Leśno Górne - Pilchowo</t>
  </si>
  <si>
    <t>konar drzewa</t>
  </si>
  <si>
    <t>613 Leśno Górne - Pilchowo</t>
  </si>
  <si>
    <t xml:space="preserve">otrzymałam pismo 19.12.08 ponoc już uprzątniete </t>
  </si>
  <si>
    <t>pismo do gminy złozyl Stanisław Sadowski ul. Lipowa 63 Wołczkowo tel. 3112227 tel kom 694075894</t>
  </si>
  <si>
    <t>nr drogi</t>
  </si>
  <si>
    <t>nr dzialki</t>
  </si>
  <si>
    <t>Brzózki</t>
  </si>
  <si>
    <t>Drogoradz - Uniemyśl</t>
  </si>
  <si>
    <t>Uniemyśl</t>
  </si>
  <si>
    <t>Drogoradz</t>
  </si>
  <si>
    <t>Drogoradz - Nowa Jasienica</t>
  </si>
  <si>
    <t>Dębostrów</t>
  </si>
  <si>
    <t>Wieńkowo</t>
  </si>
  <si>
    <t>Karpin - Police</t>
  </si>
  <si>
    <t>Karpin</t>
  </si>
  <si>
    <t>6; 13; 33; 56</t>
  </si>
  <si>
    <t>Tatynia</t>
  </si>
  <si>
    <t>dr niewydzielona  lasy</t>
  </si>
  <si>
    <r>
      <rPr>
        <b/>
        <sz val="10"/>
        <rFont val="Arial CE"/>
        <charset val="238"/>
      </rPr>
      <t>Tanowo</t>
    </r>
    <r>
      <rPr>
        <sz val="10"/>
        <rFont val="Arial CE"/>
        <charset val="238"/>
      </rPr>
      <t xml:space="preserve"> - Witorza - Tatynia - Wieńkowo - </t>
    </r>
    <r>
      <rPr>
        <b/>
        <sz val="10"/>
        <rFont val="Arial CE"/>
        <charset val="238"/>
      </rPr>
      <t xml:space="preserve">Police </t>
    </r>
  </si>
  <si>
    <t>Tanowo</t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</si>
  <si>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Wołczkowo - Dobra - Buk - Stolec - </t>
    </r>
    <r>
      <rPr>
        <b/>
        <sz val="10"/>
        <rFont val="Arial CE"/>
        <charset val="238"/>
      </rPr>
      <t xml:space="preserve">Dobieszczyn </t>
    </r>
  </si>
  <si>
    <t>stolec</t>
  </si>
  <si>
    <t>6/1; 6; 66</t>
  </si>
  <si>
    <t>Rzędziny</t>
  </si>
  <si>
    <t>Łęgi</t>
  </si>
  <si>
    <t>Buk</t>
  </si>
  <si>
    <t>Dobra</t>
  </si>
  <si>
    <t>273; 210/1; 327; 220</t>
  </si>
  <si>
    <t>Wołczkowo</t>
  </si>
  <si>
    <t>Stolec - Rzędziny</t>
  </si>
  <si>
    <t>Rzędziny - Łęgi - Buk</t>
  </si>
  <si>
    <t>Grzepnica - Płochocin</t>
  </si>
  <si>
    <t>Grzepnica</t>
  </si>
  <si>
    <t>Pilchowo</t>
  </si>
  <si>
    <r>
      <rPr>
        <b/>
        <sz val="10"/>
        <rFont val="Arial CE"/>
        <charset val="238"/>
      </rPr>
      <t>Dobra</t>
    </r>
    <r>
      <rPr>
        <sz val="10"/>
        <rFont val="Arial CE"/>
        <charset val="238"/>
      </rPr>
      <t xml:space="preserve"> - Sławoszewo - </t>
    </r>
    <r>
      <rPr>
        <b/>
        <sz val="10"/>
        <rFont val="Arial CE"/>
        <charset val="238"/>
      </rPr>
      <t>Bartoszewo</t>
    </r>
  </si>
  <si>
    <t xml:space="preserve">Rzędziny - Łęgi </t>
  </si>
  <si>
    <r>
      <rPr>
        <b/>
        <sz val="10"/>
        <rFont val="Arial CE"/>
        <charset val="238"/>
      </rPr>
      <t>Pilchowo</t>
    </r>
    <r>
      <rPr>
        <sz val="10"/>
        <rFont val="Arial CE"/>
        <charset val="238"/>
      </rPr>
      <t xml:space="preserve"> - Lesno Górne - Siedlice - </t>
    </r>
    <r>
      <rPr>
        <b/>
        <sz val="10"/>
        <rFont val="Arial CE"/>
        <charset val="238"/>
      </rPr>
      <t>Police</t>
    </r>
  </si>
  <si>
    <t>Siedlice</t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</si>
  <si>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Przęsocin - </t>
    </r>
    <r>
      <rPr>
        <b/>
        <sz val="10"/>
        <rFont val="Arial CE"/>
        <charset val="238"/>
      </rPr>
      <t>Police</t>
    </r>
  </si>
  <si>
    <t>Przęsocin</t>
  </si>
  <si>
    <t>96; 70; 124</t>
  </si>
  <si>
    <t>Buk - Lubieszyn</t>
  </si>
  <si>
    <t>Bezrzecze - Wołczkowo</t>
  </si>
  <si>
    <t>Bezrzecze</t>
  </si>
  <si>
    <t>488</t>
  </si>
  <si>
    <t>Dobra - Lubieszyn</t>
  </si>
  <si>
    <t>116</t>
  </si>
  <si>
    <t>Dołuje</t>
  </si>
  <si>
    <t>Wąwelnica</t>
  </si>
  <si>
    <t>Wąwelnica - Dołuje</t>
  </si>
  <si>
    <t>Kościno - Dołuje</t>
  </si>
  <si>
    <t>Kościno</t>
  </si>
  <si>
    <r>
      <rPr>
        <b/>
        <sz val="10"/>
        <rFont val="Arial CE"/>
        <charset val="238"/>
      </rPr>
      <t>Dołuje</t>
    </r>
    <r>
      <rPr>
        <sz val="10"/>
        <rFont val="Arial CE"/>
        <charset val="238"/>
      </rPr>
      <t xml:space="preserve"> - Stobno - Będargowo - Warzymice - </t>
    </r>
    <r>
      <rPr>
        <b/>
        <sz val="10"/>
        <rFont val="Arial CE"/>
        <charset val="238"/>
      </rPr>
      <t>Przecław</t>
    </r>
  </si>
  <si>
    <t>33</t>
  </si>
  <si>
    <t>Stobno</t>
  </si>
  <si>
    <t>Będargowo</t>
  </si>
  <si>
    <t>Warzymice</t>
  </si>
  <si>
    <t>Przecław</t>
  </si>
  <si>
    <t>Granica Państwa - Bobolin</t>
  </si>
  <si>
    <t>Bobolin</t>
  </si>
  <si>
    <t>44; 45</t>
  </si>
  <si>
    <t>Stobno - Mierzyn</t>
  </si>
  <si>
    <t>Mierzyn</t>
  </si>
  <si>
    <r>
      <rPr>
        <b/>
        <sz val="10"/>
        <rFont val="Arial CE"/>
        <charset val="238"/>
      </rPr>
      <t>Szczecin</t>
    </r>
    <r>
      <rPr>
        <sz val="10"/>
        <rFont val="Arial CE"/>
        <charset val="238"/>
      </rPr>
      <t xml:space="preserve"> - Stobno - Małe Stobno - Bobolin - </t>
    </r>
    <r>
      <rPr>
        <b/>
        <sz val="10"/>
        <rFont val="Arial CE"/>
        <charset val="238"/>
      </rPr>
      <t>Warnik</t>
    </r>
  </si>
  <si>
    <t>Ostoja</t>
  </si>
  <si>
    <t>2/2</t>
  </si>
  <si>
    <t>Przylep</t>
  </si>
  <si>
    <t>4/1</t>
  </si>
  <si>
    <t>Warnik</t>
  </si>
  <si>
    <r>
      <rPr>
        <b/>
        <sz val="10"/>
        <rFont val="Arial CE"/>
        <charset val="238"/>
      </rPr>
      <t>Będargowo</t>
    </r>
    <r>
      <rPr>
        <sz val="10"/>
        <rFont val="Arial CE"/>
        <charset val="238"/>
      </rPr>
      <t xml:space="preserve"> - Warnik - Barnisław - Smolęcin - </t>
    </r>
    <r>
      <rPr>
        <b/>
        <sz val="10"/>
        <rFont val="Arial CE"/>
        <charset val="238"/>
      </rPr>
      <t>Kołbaskowo</t>
    </r>
  </si>
  <si>
    <t>Barnisław</t>
  </si>
  <si>
    <t>Smolęcin</t>
  </si>
  <si>
    <t>Kołbaskowo</t>
  </si>
  <si>
    <t>Szczecin - Warzymice</t>
  </si>
  <si>
    <t>Rajkowo</t>
  </si>
  <si>
    <t>15</t>
  </si>
  <si>
    <r>
      <rPr>
        <b/>
        <sz val="10"/>
        <rFont val="Arial CE"/>
        <charset val="238"/>
      </rPr>
      <t>Przylep</t>
    </r>
    <r>
      <rPr>
        <sz val="10"/>
        <rFont val="Arial CE"/>
        <charset val="238"/>
      </rPr>
      <t xml:space="preserve"> - Ostoja - Rajkowo - </t>
    </r>
    <r>
      <rPr>
        <b/>
        <sz val="10"/>
        <rFont val="Arial CE"/>
        <charset val="238"/>
      </rPr>
      <t>Szczecin</t>
    </r>
  </si>
  <si>
    <t>11/3; 12/3</t>
  </si>
  <si>
    <t>5/3</t>
  </si>
  <si>
    <r>
      <rPr>
        <b/>
        <sz val="10"/>
        <rFont val="Arial CE"/>
        <charset val="238"/>
      </rPr>
      <t xml:space="preserve">Szczecin </t>
    </r>
    <r>
      <rPr>
        <sz val="10"/>
        <rFont val="Arial CE"/>
        <charset val="238"/>
      </rPr>
      <t xml:space="preserve">- Ustowo - Kurów - </t>
    </r>
    <r>
      <rPr>
        <b/>
        <sz val="10"/>
        <rFont val="Arial CE"/>
        <charset val="238"/>
      </rPr>
      <t>Siadło Górne</t>
    </r>
  </si>
  <si>
    <t>Ustowo</t>
  </si>
  <si>
    <t>Kurów</t>
  </si>
  <si>
    <t>Siadło Dolne</t>
  </si>
  <si>
    <t>Siadło Górne</t>
  </si>
  <si>
    <t>40/1</t>
  </si>
  <si>
    <r>
      <rPr>
        <b/>
        <sz val="10"/>
        <rFont val="Arial CE"/>
        <charset val="238"/>
      </rPr>
      <t>Kołbaskowo</t>
    </r>
    <r>
      <rPr>
        <sz val="10"/>
        <rFont val="Arial CE"/>
        <charset val="238"/>
      </rPr>
      <t xml:space="preserve"> - Moczyły - </t>
    </r>
    <r>
      <rPr>
        <b/>
        <sz val="10"/>
        <rFont val="Arial CE"/>
        <charset val="238"/>
      </rPr>
      <t>Kamieniec</t>
    </r>
  </si>
  <si>
    <t>Kamieniec</t>
  </si>
  <si>
    <t>Moczyły</t>
  </si>
  <si>
    <r>
      <rPr>
        <b/>
        <sz val="10"/>
        <rFont val="Arial CE"/>
        <charset val="238"/>
      </rPr>
      <t>Pargowo</t>
    </r>
    <r>
      <rPr>
        <sz val="10"/>
        <rFont val="Arial CE"/>
        <charset val="238"/>
      </rPr>
      <t xml:space="preserve"> - Kamieniec - </t>
    </r>
    <r>
      <rPr>
        <b/>
        <sz val="10"/>
        <rFont val="Arial CE"/>
        <charset val="238"/>
      </rPr>
      <t>Rosówek</t>
    </r>
  </si>
  <si>
    <t>Pargowo</t>
  </si>
  <si>
    <r>
      <rPr>
        <b/>
        <sz val="10"/>
        <rFont val="Arial CE"/>
        <charset val="238"/>
      </rPr>
      <t>Warzymice</t>
    </r>
    <r>
      <rPr>
        <sz val="10"/>
        <rFont val="Arial CE"/>
        <charset val="238"/>
      </rPr>
      <t xml:space="preserve"> - Karwowo - </t>
    </r>
    <r>
      <rPr>
        <b/>
        <sz val="10"/>
        <rFont val="Arial CE"/>
        <charset val="238"/>
      </rPr>
      <t>Smolęcin</t>
    </r>
  </si>
  <si>
    <t>Karwowo</t>
  </si>
  <si>
    <t>24</t>
  </si>
  <si>
    <t>ul. Leśna</t>
  </si>
  <si>
    <t>ul. Szczecińska</t>
  </si>
  <si>
    <t>ul. Sikorskiego</t>
  </si>
  <si>
    <t>ul. Lipowa</t>
  </si>
  <si>
    <t>ul. Północna</t>
  </si>
  <si>
    <t>ul. Złota</t>
  </si>
  <si>
    <t>ul. Na Świdwie</t>
  </si>
  <si>
    <t>ul. Policka</t>
  </si>
  <si>
    <t>ul. Słoneczna</t>
  </si>
  <si>
    <t>ul. Graniczna</t>
  </si>
  <si>
    <t>ul. Jesienny Sad</t>
  </si>
  <si>
    <t>ul. Daniela</t>
  </si>
  <si>
    <t>ul. Długa</t>
  </si>
  <si>
    <t>nazwa ulic</t>
  </si>
  <si>
    <t>długość drogi w km</t>
  </si>
  <si>
    <t>Wieńkowo - Police</t>
  </si>
  <si>
    <t>Razem</t>
  </si>
  <si>
    <t>wniosek na wycinke drzew i krzaków</t>
  </si>
  <si>
    <t xml:space="preserve">0622Z Stobno - Mierzyn </t>
  </si>
  <si>
    <t>obwód pnia</t>
  </si>
  <si>
    <t>2pi r</t>
  </si>
  <si>
    <t>r=</t>
  </si>
  <si>
    <t>obw / 2pi</t>
  </si>
  <si>
    <t>Rada Sołecka w Przęsocinie</t>
  </si>
  <si>
    <t>wniosek na wycinke drzewa w Przęsocinie drzewo nr 1</t>
  </si>
  <si>
    <t>614 Szczecin - Police</t>
  </si>
  <si>
    <t>dec z 03 11 08 OŚ-7635-73/08 UG Police</t>
  </si>
  <si>
    <t>drzewo w terenie oznaczone nr 1</t>
  </si>
  <si>
    <t>ul.   Żubrza</t>
  </si>
  <si>
    <t xml:space="preserve">Witorza ul. Jasienicka </t>
  </si>
  <si>
    <t>Sierakowo</t>
  </si>
  <si>
    <t>Police</t>
  </si>
  <si>
    <t>ul.Podgórna</t>
  </si>
  <si>
    <t>ul. Graniczna                            ul. Dębowa</t>
  </si>
  <si>
    <t>ul. Jasienicka</t>
  </si>
  <si>
    <t>78; 89; 109</t>
  </si>
  <si>
    <t>6; 8/1</t>
  </si>
  <si>
    <t>Asfaltowa</t>
  </si>
  <si>
    <t>Władysława Broniewskiego</t>
  </si>
  <si>
    <t>Plac Chrobrego</t>
  </si>
  <si>
    <t>Cisowa</t>
  </si>
  <si>
    <t>Nadbrzeżna</t>
  </si>
  <si>
    <t xml:space="preserve">Ogrodowa </t>
  </si>
  <si>
    <t>Józefa Piłsudskiego</t>
  </si>
  <si>
    <t>Wojska Polskiego</t>
  </si>
  <si>
    <t xml:space="preserve">Stefana Kardynała Wyszyńskiego </t>
  </si>
  <si>
    <t>Sławoszewo</t>
  </si>
  <si>
    <t>598,604</t>
  </si>
  <si>
    <t>110; 43/2</t>
  </si>
  <si>
    <t>49</t>
  </si>
  <si>
    <t>ul. Alabastrowa</t>
  </si>
  <si>
    <t xml:space="preserve">34; 118; </t>
  </si>
  <si>
    <t xml:space="preserve">16/1; 16/2; 16/3 </t>
  </si>
  <si>
    <t>3910Z</t>
  </si>
  <si>
    <t>3907Z</t>
  </si>
  <si>
    <t>3917Z</t>
  </si>
  <si>
    <t>3922Z</t>
  </si>
  <si>
    <t>3909Z</t>
  </si>
  <si>
    <t>3911Z</t>
  </si>
  <si>
    <t>3906Z</t>
  </si>
  <si>
    <t>3923Z</t>
  </si>
  <si>
    <t xml:space="preserve"> 123</t>
  </si>
  <si>
    <t>2089, 3185</t>
  </si>
  <si>
    <t>3924Z</t>
  </si>
  <si>
    <t>3916Z</t>
  </si>
  <si>
    <t>3920Z</t>
  </si>
  <si>
    <t>3912Z</t>
  </si>
  <si>
    <t>3927Z</t>
  </si>
  <si>
    <t>3918Z</t>
  </si>
  <si>
    <t>3925Z</t>
  </si>
  <si>
    <t>3926Z</t>
  </si>
  <si>
    <t>3914Z</t>
  </si>
  <si>
    <t>3930Z</t>
  </si>
  <si>
    <t>3902Z</t>
  </si>
  <si>
    <t>3904Z</t>
  </si>
  <si>
    <t>3905Z</t>
  </si>
  <si>
    <t>3928Z</t>
  </si>
  <si>
    <t>3913Z</t>
  </si>
  <si>
    <t>3919Z</t>
  </si>
  <si>
    <t>144</t>
  </si>
  <si>
    <t>3903Z</t>
  </si>
  <si>
    <t>3908Z</t>
  </si>
  <si>
    <t>3915Z</t>
  </si>
  <si>
    <t>3921Z</t>
  </si>
  <si>
    <t>3929Z</t>
  </si>
  <si>
    <t>nazwa i przebieg drogi</t>
  </si>
  <si>
    <r>
      <t>390</t>
    </r>
    <r>
      <rPr>
        <sz val="10"/>
        <color rgb="FFFF0000"/>
        <rFont val="Arial CE"/>
        <charset val="238"/>
      </rPr>
      <t xml:space="preserve"> </t>
    </r>
  </si>
  <si>
    <t xml:space="preserve">599 </t>
  </si>
  <si>
    <r>
      <t>160; 116; 133/2; 132/2; 131/2</t>
    </r>
    <r>
      <rPr>
        <sz val="10"/>
        <color rgb="FFFF0000"/>
        <rFont val="Arial CE"/>
        <charset val="238"/>
      </rPr>
      <t>;</t>
    </r>
  </si>
  <si>
    <t>340 i 824/1</t>
  </si>
  <si>
    <t>Witorza</t>
  </si>
  <si>
    <t>102</t>
  </si>
  <si>
    <r>
      <t>131</t>
    </r>
    <r>
      <rPr>
        <sz val="10"/>
        <rFont val="Arial CE"/>
        <charset val="238"/>
      </rPr>
      <t>; 81</t>
    </r>
    <r>
      <rPr>
        <sz val="10"/>
        <rFont val="Arial CE"/>
        <charset val="238"/>
      </rPr>
      <t>; 162</t>
    </r>
  </si>
  <si>
    <t xml:space="preserve"> 182; 90</t>
  </si>
  <si>
    <t>29</t>
  </si>
  <si>
    <t>727/3</t>
  </si>
  <si>
    <r>
      <t>50</t>
    </r>
    <r>
      <rPr>
        <sz val="10"/>
        <rFont val="Arial CE"/>
        <charset val="238"/>
      </rPr>
      <t>; 28</t>
    </r>
  </si>
  <si>
    <r>
      <t>177</t>
    </r>
    <r>
      <rPr>
        <sz val="10"/>
        <rFont val="Arial CE"/>
        <charset val="238"/>
      </rPr>
      <t>; 85 -część dział (płyty)</t>
    </r>
  </si>
  <si>
    <r>
      <t>101/1; 102; 24/1; 39/3; 39/4; 801/3;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801/5; 802/8; 802/6; 803/11; 803/15; 803/13; 803/17; 804/10; 803/20; 803/18; 804/10; 804/12</t>
    </r>
  </si>
  <si>
    <r>
      <t xml:space="preserve">216/2; 301/10; 303; 205; 1502/2; 293; </t>
    </r>
    <r>
      <rPr>
        <sz val="10"/>
        <rFont val="Arial CE"/>
        <charset val="238"/>
      </rPr>
      <t xml:space="preserve">183/1; 184/1; 185/1; 186/1; 187/1; 188/1; 189/1; 1270/1; 190/1; 191/1; 192/1; 193/1; 195/1; </t>
    </r>
  </si>
  <si>
    <r>
      <t>185; 131;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149</t>
    </r>
  </si>
  <si>
    <t>138/1; 39/6; 35/1; 41/1; 39/3; 42/1</t>
  </si>
  <si>
    <t>333/2; 333/1; 305/5; 254/1;257/4; 269/2; 257/6; 257/3; 256/1; 221/1; 303/1; 268/1</t>
  </si>
  <si>
    <t xml:space="preserve">2/3; 18; 8/5 </t>
  </si>
  <si>
    <t>65; 66; 88; 209; 212/1</t>
  </si>
  <si>
    <r>
      <t>48/3; 45/1; 51; 50</t>
    </r>
    <r>
      <rPr>
        <sz val="10"/>
        <rFont val="Arial CE"/>
        <charset val="238"/>
      </rPr>
      <t xml:space="preserve">; </t>
    </r>
  </si>
  <si>
    <t>obr Brzózki dz . w m. Drogoradz</t>
  </si>
  <si>
    <r>
      <t xml:space="preserve">część dz 206 </t>
    </r>
    <r>
      <rPr>
        <sz val="8"/>
        <rFont val="Arial CE"/>
        <charset val="238"/>
      </rPr>
      <t>od skrzyżowania z dr 3902Z</t>
    </r>
    <r>
      <rPr>
        <sz val="10"/>
        <rFont val="Arial CE"/>
        <charset val="238"/>
      </rPr>
      <t xml:space="preserve">; 378; część 603 - </t>
    </r>
    <r>
      <rPr>
        <sz val="8"/>
        <rFont val="Arial CE"/>
        <charset val="238"/>
      </rPr>
      <t>od dz nr 206 do dz nr 173</t>
    </r>
    <r>
      <rPr>
        <sz val="10"/>
        <rFont val="Arial CE"/>
        <charset val="238"/>
      </rPr>
      <t>; 173; 171/5; 171/4</t>
    </r>
  </si>
  <si>
    <r>
      <t xml:space="preserve">część dz nr 337 - </t>
    </r>
    <r>
      <rPr>
        <sz val="8"/>
        <rFont val="Arial CE"/>
        <charset val="238"/>
      </rPr>
      <t>do granicy z lasem</t>
    </r>
    <r>
      <rPr>
        <sz val="10"/>
        <rFont val="Arial CE"/>
        <charset val="238"/>
      </rPr>
      <t xml:space="preserve"> ; 265</t>
    </r>
  </si>
  <si>
    <t>324; 325; 326/1; 236/2</t>
  </si>
  <si>
    <r>
      <t>304; 303; 62; 198/2</t>
    </r>
    <r>
      <rPr>
        <sz val="10"/>
        <rFont val="Arial CE"/>
        <charset val="238"/>
      </rPr>
      <t>;</t>
    </r>
    <r>
      <rPr>
        <sz val="10"/>
        <color rgb="FFFF0000"/>
        <rFont val="Arial CE"/>
        <charset val="238"/>
      </rPr>
      <t xml:space="preserve"> </t>
    </r>
    <r>
      <rPr>
        <sz val="10"/>
        <rFont val="Arial CE"/>
        <charset val="238"/>
      </rPr>
      <t>194/1</t>
    </r>
  </si>
  <si>
    <t>249 - główna droga</t>
  </si>
  <si>
    <r>
      <t xml:space="preserve">74/1; 78 - </t>
    </r>
    <r>
      <rPr>
        <sz val="8"/>
        <rFont val="Arial CE"/>
        <charset val="238"/>
      </rPr>
      <t>do garnicy z działką nr 91</t>
    </r>
  </si>
  <si>
    <r>
      <t xml:space="preserve">91- </t>
    </r>
    <r>
      <rPr>
        <sz val="8"/>
        <rFont val="Arial CE"/>
        <charset val="238"/>
      </rPr>
      <t>do granicy z lasem</t>
    </r>
    <r>
      <rPr>
        <sz val="10"/>
        <rFont val="Arial CE"/>
        <charset val="238"/>
      </rPr>
      <t xml:space="preserve"> ; 8; 46/1; 53; 43/3</t>
    </r>
  </si>
  <si>
    <r>
      <t>254; 255</t>
    </r>
    <r>
      <rPr>
        <sz val="10"/>
        <rFont val="Arial CE"/>
        <charset val="238"/>
      </rPr>
      <t>; 437</t>
    </r>
  </si>
  <si>
    <r>
      <t>72; 73; 74</t>
    </r>
    <r>
      <rPr>
        <sz val="10"/>
        <color rgb="FFFF0000"/>
        <rFont val="Arial CE"/>
        <charset val="238"/>
      </rPr>
      <t>;</t>
    </r>
    <r>
      <rPr>
        <sz val="10"/>
        <rFont val="Arial CE"/>
        <charset val="238"/>
      </rPr>
      <t xml:space="preserve"> 75; 53;  39; 144/1; 40/1; </t>
    </r>
  </si>
  <si>
    <r>
      <t xml:space="preserve">272; 215/1, 216/3- </t>
    </r>
    <r>
      <rPr>
        <sz val="8"/>
        <rFont val="Arial CE"/>
        <charset val="238"/>
      </rPr>
      <t>do skrzyżowania z ul. Dębowa</t>
    </r>
  </si>
  <si>
    <t>133</t>
  </si>
  <si>
    <t>275; 274/7; 274/5; 274/6</t>
  </si>
  <si>
    <r>
      <t xml:space="preserve">30; 71- </t>
    </r>
    <r>
      <rPr>
        <sz val="8"/>
        <rFont val="Arial CE"/>
        <charset val="238"/>
      </rPr>
      <t>główna ul. Górna</t>
    </r>
    <r>
      <rPr>
        <sz val="10"/>
        <rFont val="Arial CE"/>
        <charset val="238"/>
      </rPr>
      <t>; 511; 510; 34/34; 33/18; 33/20; 66/12;66/91</t>
    </r>
    <r>
      <rPr>
        <sz val="10"/>
        <color rgb="FFFF0000"/>
        <rFont val="Arial CE"/>
        <charset val="238"/>
      </rPr>
      <t xml:space="preserve">; </t>
    </r>
    <r>
      <rPr>
        <sz val="10"/>
        <rFont val="Arial CE"/>
        <charset val="238"/>
      </rPr>
      <t>65/1</t>
    </r>
  </si>
  <si>
    <r>
      <t xml:space="preserve">112 - </t>
    </r>
    <r>
      <rPr>
        <sz val="8"/>
        <rFont val="Arial CE"/>
        <charset val="238"/>
      </rPr>
      <t>część asfaltowa</t>
    </r>
  </si>
  <si>
    <t>181</t>
  </si>
  <si>
    <r>
      <t>25</t>
    </r>
    <r>
      <rPr>
        <sz val="10"/>
        <rFont val="Arial CE"/>
        <charset val="238"/>
      </rPr>
      <t>; 26; 34; 18(przepust)</t>
    </r>
  </si>
  <si>
    <t>111/1; 103; 102/9</t>
  </si>
  <si>
    <r>
      <t xml:space="preserve">26; część 65/2; 70 i 68 - </t>
    </r>
    <r>
      <rPr>
        <sz val="8"/>
        <rFont val="Arial CE"/>
        <charset val="238"/>
      </rPr>
      <t>część działek od dz nr 65/2 do dz. nr 70/1</t>
    </r>
  </si>
  <si>
    <t>131; 135; 66/1;, 65/1; 72/1</t>
  </si>
  <si>
    <t xml:space="preserve">32; 33/4; 2/119 </t>
  </si>
  <si>
    <t xml:space="preserve">130; 140/2; </t>
  </si>
  <si>
    <r>
      <t xml:space="preserve">49;  48; 56 - </t>
    </r>
    <r>
      <rPr>
        <sz val="8"/>
        <rFont val="Arial CE"/>
        <charset val="238"/>
      </rPr>
      <t>część dz do granicy z dz nr 40/15</t>
    </r>
    <r>
      <rPr>
        <sz val="10"/>
        <rFont val="Arial CE"/>
        <charset val="238"/>
      </rPr>
      <t xml:space="preserve">;  40/5; 55; </t>
    </r>
  </si>
  <si>
    <r>
      <t>92; 11/5; 11/7; 7/19; 9/22; 66; 84/2; 84/6;</t>
    </r>
    <r>
      <rPr>
        <sz val="10"/>
        <rFont val="Arial CE"/>
        <charset val="238"/>
      </rPr>
      <t xml:space="preserve"> 9/20; 83/6</t>
    </r>
  </si>
  <si>
    <r>
      <t>25; 26; 6/23; 12/8; 12/10; 4/35; 4/46; 10/1; 10/4; 4/47; 9/1;</t>
    </r>
    <r>
      <rPr>
        <sz val="10"/>
        <rFont val="Arial CE"/>
        <charset val="238"/>
      </rPr>
      <t xml:space="preserve"> 11/1; 14/1; 8/3; 8/6</t>
    </r>
  </si>
  <si>
    <r>
      <t>39; 55  i 54</t>
    </r>
    <r>
      <rPr>
        <sz val="8"/>
        <rFont val="Arial CE"/>
        <charset val="238"/>
      </rPr>
      <t>- część - główna droga</t>
    </r>
    <r>
      <rPr>
        <sz val="10"/>
        <rFont val="Arial CE"/>
        <charset val="238"/>
      </rPr>
      <t xml:space="preserve">; 84 wiadukt nad autostr; </t>
    </r>
  </si>
  <si>
    <t>130; 131</t>
  </si>
  <si>
    <r>
      <t xml:space="preserve">91; 90 - </t>
    </r>
    <r>
      <rPr>
        <sz val="8"/>
        <rFont val="Arial CE"/>
        <charset val="238"/>
      </rPr>
      <t>część -do skrzyżowania z drogą gminną</t>
    </r>
  </si>
  <si>
    <r>
      <t xml:space="preserve"> 39; 92/3 </t>
    </r>
    <r>
      <rPr>
        <sz val="8"/>
        <rFont val="Arial CE"/>
        <charset val="238"/>
      </rPr>
      <t>część - droga główna</t>
    </r>
  </si>
  <si>
    <r>
      <t xml:space="preserve">28 - </t>
    </r>
    <r>
      <rPr>
        <sz val="8"/>
        <rFont val="Arial CE"/>
        <charset val="238"/>
      </rPr>
      <t>część dz do granicy z dz nr 34</t>
    </r>
    <r>
      <rPr>
        <sz val="10"/>
        <rFont val="Arial CE"/>
        <charset val="238"/>
      </rPr>
      <t xml:space="preserve"> ; 34</t>
    </r>
  </si>
  <si>
    <r>
      <t>151; 181; 183; 114/1</t>
    </r>
    <r>
      <rPr>
        <sz val="10"/>
        <rFont val="Arial CE"/>
        <charset val="238"/>
      </rPr>
      <t>; 113/3</t>
    </r>
  </si>
  <si>
    <t xml:space="preserve"> 3</t>
  </si>
  <si>
    <t xml:space="preserve">92/3; 130/2; 118/9; 116/70; 130/4, </t>
  </si>
  <si>
    <r>
      <t xml:space="preserve">60; 57 - </t>
    </r>
    <r>
      <rPr>
        <sz val="8"/>
        <rFont val="Arial CE"/>
        <charset val="238"/>
      </rPr>
      <t>część dz.od granicy z dz nr 90 do granicy z dz 60</t>
    </r>
    <r>
      <rPr>
        <sz val="10"/>
        <rFont val="Arial CE"/>
        <charset val="238"/>
      </rPr>
      <t>; 86/1</t>
    </r>
  </si>
  <si>
    <t>2672/1, 2672/4</t>
  </si>
  <si>
    <t>2693/3 część asfaltowa</t>
  </si>
  <si>
    <t>89</t>
  </si>
  <si>
    <t>89/1; 318</t>
  </si>
  <si>
    <t>432</t>
  </si>
  <si>
    <r>
      <t xml:space="preserve"> 3066 obr 9; 3065 obr 9; 2669/1 obr 16; 2652/2 obr 15; 2652/1 obr 14; 27 obr 12; 2415/1</t>
    </r>
    <r>
      <rPr>
        <sz val="10"/>
        <color rgb="FFFF0000"/>
        <rFont val="Arial CE"/>
        <charset val="238"/>
      </rPr>
      <t xml:space="preserve">, </t>
    </r>
  </si>
  <si>
    <r>
      <t xml:space="preserve">5; </t>
    </r>
    <r>
      <rPr>
        <sz val="10"/>
        <rFont val="Arial CE"/>
        <charset val="238"/>
      </rPr>
      <t xml:space="preserve">112; część dz nr  416 - </t>
    </r>
    <r>
      <rPr>
        <sz val="8"/>
        <rFont val="Arial CE"/>
        <charset val="238"/>
      </rPr>
      <t>asfalt;</t>
    </r>
    <r>
      <rPr>
        <sz val="10"/>
        <rFont val="Arial CE"/>
        <charset val="238"/>
      </rPr>
      <t xml:space="preserve"> 44/3</t>
    </r>
  </si>
  <si>
    <t xml:space="preserve">ul. Koralowa ul. Górna </t>
  </si>
  <si>
    <t>3931Z</t>
  </si>
  <si>
    <t>3932Z</t>
  </si>
  <si>
    <t>3933Z</t>
  </si>
  <si>
    <t>3934Z</t>
  </si>
  <si>
    <t>3935Z</t>
  </si>
  <si>
    <t>3936Z</t>
  </si>
  <si>
    <t>strona prawa</t>
  </si>
  <si>
    <t>strona prawa i lewa</t>
  </si>
  <si>
    <t>strona lewa i prawa</t>
  </si>
  <si>
    <t>m. Bartoszewo</t>
  </si>
  <si>
    <t>strona lewa</t>
  </si>
  <si>
    <t>na długości  250 m. obustronny, pozostały odcinek jednostronny</t>
  </si>
  <si>
    <t>Leśno Górne</t>
  </si>
  <si>
    <t>powierzchnie chodników (m2)</t>
  </si>
  <si>
    <t>długości krawężników</t>
  </si>
  <si>
    <t>431cz dz. 432</t>
  </si>
  <si>
    <t>powierzchnia terenów zielonych</t>
  </si>
  <si>
    <t>Wołczkowo-Dobra</t>
  </si>
  <si>
    <t>Dobra - Buk</t>
  </si>
  <si>
    <t>Buk - Stolec</t>
  </si>
  <si>
    <t>obreb/ odcinek</t>
  </si>
  <si>
    <t>Stolec -Dobieszczyn</t>
  </si>
  <si>
    <t>Rzędziny-Łęgi</t>
  </si>
  <si>
    <t>Łęgi-Buk</t>
  </si>
  <si>
    <t>Dobra - Grzepnica</t>
  </si>
  <si>
    <t>Grzepnica - Sławoszewo</t>
  </si>
  <si>
    <t>Sławoszewo - Bartoszewo</t>
  </si>
  <si>
    <t>Bartoszewo</t>
  </si>
  <si>
    <t>Bartoszewo - dr woj. 115</t>
  </si>
  <si>
    <t>ul. Dębowa - str prawa       ul. Graniczna str lewa</t>
  </si>
  <si>
    <t>Pilchowo - Leśno Górne</t>
  </si>
  <si>
    <t>Leśno Górne - Siedlice</t>
  </si>
  <si>
    <t>Siedlice - Police</t>
  </si>
  <si>
    <t>Dobra - Lubieszczyn</t>
  </si>
  <si>
    <t>Dołuje - Stobno</t>
  </si>
  <si>
    <t>Stobno - Będargowo</t>
  </si>
  <si>
    <t>Będargowo - Warzymice</t>
  </si>
  <si>
    <t>Stobno - Bobolin</t>
  </si>
  <si>
    <t>Będargowo - Warnik</t>
  </si>
  <si>
    <t>Warnik - Barnisław</t>
  </si>
  <si>
    <t>Barnisław - Smolęcin</t>
  </si>
  <si>
    <t>Smolęcin- Kołbaskowo</t>
  </si>
  <si>
    <t>Ustowo - Kurów</t>
  </si>
  <si>
    <t>Kurów - Siadło Dolne</t>
  </si>
  <si>
    <t>Siadło Dolne - Siadlo Górne</t>
  </si>
  <si>
    <t>III</t>
  </si>
  <si>
    <t>chodniki/ścieżka rowerow</t>
  </si>
  <si>
    <t>Wołczkowo - Szczecin</t>
  </si>
  <si>
    <t>ścieżka rowerowa</t>
  </si>
  <si>
    <t xml:space="preserve">Wykaz ulic w m. Police </t>
  </si>
  <si>
    <t>Mikołaja Kopernika</t>
  </si>
  <si>
    <t>prawa strona</t>
  </si>
  <si>
    <t>Załącznik nr 1.1. - Wykaz powierzchni do usuwania odpadów w ciagach dróg powiatowych na terenie Powiatu Polickiego</t>
  </si>
  <si>
    <t>obr. Przecław</t>
  </si>
  <si>
    <t xml:space="preserve">strona prawa i lewa chodnik i ciąg pieszo rowerowy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</si>
</sst>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0.000"/>
  </numFmts>
  <fonts count="22" x14ac:knownFonts="1">
    <font>
      <sz val="10"/>
      <name val="Arial CE"/>
      <charset val="238"/>
    </font>
    <font>
      <sz val="10"/>
      <name val="Arial CE"/>
      <charset val="238"/>
    </font>
    <font>
      <sz val="7"/>
      <name val="Arial CE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10"/>
      <name val="Arial CE"/>
      <charset val="238"/>
    </font>
    <font>
      <sz val="6"/>
      <name val="Arial CE"/>
      <charset val="238"/>
    </font>
    <font>
      <sz val="10"/>
      <name val="Times New Roman"/>
      <family val="1"/>
      <charset val="238"/>
    </font>
    <font>
      <sz val="8"/>
      <color indexed="10"/>
      <name val="Arial CE"/>
      <charset val="238"/>
    </font>
    <font>
      <sz val="9"/>
      <name val="Arial CE"/>
      <charset val="238"/>
    </font>
    <font>
      <sz val="10"/>
      <color rgb="FFFF0000"/>
      <name val="Arial CE"/>
      <charset val="238"/>
    </font>
    <font>
      <sz val="8"/>
      <color rgb="FF00B050"/>
      <name val="Arial CE"/>
      <charset val="238"/>
    </font>
    <font>
      <sz val="8"/>
      <color rgb="FFFF0000"/>
      <name val="Arial CE"/>
      <charset val="238"/>
    </font>
    <font>
      <sz val="7"/>
      <color rgb="FF00B0F0"/>
      <name val="Arial CE"/>
      <charset val="238"/>
    </font>
    <font>
      <sz val="6"/>
      <color rgb="FF00B050"/>
      <name val="Arial CE"/>
      <charset val="238"/>
    </font>
    <font>
      <sz val="8"/>
      <color rgb="FF00B0F0"/>
      <name val="Arial CE"/>
      <charset val="238"/>
    </font>
    <font>
      <b/>
      <sz val="8"/>
      <color rgb="FFFF0000"/>
      <name val="Arial CE"/>
      <charset val="238"/>
    </font>
    <font>
      <sz val="9"/>
      <color theme="3" tint="-0.249977111117893"/>
      <name val="Arial CE"/>
      <charset val="238"/>
    </font>
    <font>
      <sz val="16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" fontId="16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15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2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2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center" wrapText="1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1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49" fontId="0" fillId="0" borderId="27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0" fillId="0" borderId="30" xfId="0" applyNumberFormat="1" applyBorder="1" applyAlignment="1">
      <alignment horizontal="center" vertical="center"/>
    </xf>
    <xf numFmtId="49" fontId="0" fillId="0" borderId="25" xfId="0" applyNumberFormat="1" applyBorder="1" applyAlignment="1">
      <alignment horizontal="center" vertical="center"/>
    </xf>
    <xf numFmtId="49" fontId="0" fillId="0" borderId="29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49" fontId="0" fillId="0" borderId="41" xfId="0" applyNumberFormat="1" applyBorder="1" applyAlignment="1">
      <alignment horizontal="center" vertical="center"/>
    </xf>
    <xf numFmtId="49" fontId="0" fillId="0" borderId="42" xfId="0" applyNumberFormat="1" applyBorder="1" applyAlignment="1">
      <alignment horizontal="center" vertical="center" wrapText="1"/>
    </xf>
    <xf numFmtId="49" fontId="0" fillId="0" borderId="43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37" xfId="0" applyNumberFormat="1" applyBorder="1" applyAlignment="1">
      <alignment horizontal="center" vertical="center"/>
    </xf>
    <xf numFmtId="49" fontId="0" fillId="0" borderId="52" xfId="0" applyNumberFormat="1" applyBorder="1" applyAlignment="1">
      <alignment horizontal="center" vertical="center"/>
    </xf>
    <xf numFmtId="49" fontId="0" fillId="0" borderId="4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0" fillId="0" borderId="50" xfId="0" applyNumberFormat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/>
    </xf>
    <xf numFmtId="49" fontId="0" fillId="0" borderId="20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9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50" xfId="0" applyNumberForma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164" fontId="0" fillId="0" borderId="22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164" fontId="0" fillId="0" borderId="33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0" fontId="0" fillId="0" borderId="33" xfId="0" applyBorder="1" applyAlignment="1">
      <alignment horizont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4" xfId="0" applyFill="1" applyBorder="1" applyAlignment="1">
      <alignment horizontal="center" vertical="center" wrapText="1"/>
    </xf>
    <xf numFmtId="0" fontId="0" fillId="0" borderId="22" xfId="0" applyBorder="1" applyAlignment="1">
      <alignment horizontal="center" wrapText="1"/>
    </xf>
    <xf numFmtId="0" fontId="3" fillId="0" borderId="3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40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51" xfId="0" applyBorder="1" applyAlignment="1">
      <alignment horizontal="center" vertical="center"/>
    </xf>
    <xf numFmtId="0" fontId="0" fillId="0" borderId="40" xfId="0" applyBorder="1" applyAlignment="1">
      <alignment vertical="center"/>
    </xf>
    <xf numFmtId="49" fontId="0" fillId="0" borderId="15" xfId="0" applyNumberForma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49" fontId="0" fillId="0" borderId="47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 wrapText="1"/>
    </xf>
    <xf numFmtId="49" fontId="0" fillId="0" borderId="29" xfId="0" applyNumberForma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0" fillId="5" borderId="33" xfId="0" applyFill="1" applyBorder="1" applyAlignment="1">
      <alignment horizontal="center" vertical="center"/>
    </xf>
    <xf numFmtId="49" fontId="0" fillId="4" borderId="4" xfId="0" applyNumberForma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164" fontId="5" fillId="0" borderId="22" xfId="0" applyNumberFormat="1" applyFon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 wrapText="1"/>
    </xf>
    <xf numFmtId="164" fontId="0" fillId="0" borderId="59" xfId="0" applyNumberFormat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/>
    </xf>
    <xf numFmtId="0" fontId="5" fillId="5" borderId="46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 vertical="center"/>
    </xf>
    <xf numFmtId="0" fontId="0" fillId="7" borderId="34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41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35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14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34" xfId="0" applyFill="1" applyBorder="1" applyAlignment="1">
      <alignment horizontal="center" vertical="center"/>
    </xf>
    <xf numFmtId="0" fontId="0" fillId="7" borderId="4" xfId="0" applyFill="1" applyBorder="1" applyAlignment="1">
      <alignment horizontal="center"/>
    </xf>
    <xf numFmtId="0" fontId="0" fillId="6" borderId="33" xfId="0" applyFill="1" applyBorder="1" applyAlignment="1">
      <alignment horizontal="center"/>
    </xf>
    <xf numFmtId="0" fontId="0" fillId="6" borderId="33" xfId="0" applyFill="1" applyBorder="1" applyAlignment="1">
      <alignment horizontal="center" vertical="center"/>
    </xf>
    <xf numFmtId="0" fontId="0" fillId="7" borderId="33" xfId="0" applyFill="1" applyBorder="1" applyAlignment="1">
      <alignment horizontal="center"/>
    </xf>
    <xf numFmtId="0" fontId="0" fillId="7" borderId="33" xfId="0" applyFill="1" applyBorder="1" applyAlignment="1">
      <alignment horizontal="center" vertical="center" wrapText="1"/>
    </xf>
    <xf numFmtId="0" fontId="0" fillId="7" borderId="11" xfId="0" applyFill="1" applyBorder="1" applyAlignment="1">
      <alignment horizontal="center" vertical="center" wrapText="1"/>
    </xf>
    <xf numFmtId="0" fontId="0" fillId="7" borderId="34" xfId="0" applyFill="1" applyBorder="1" applyAlignment="1">
      <alignment horizontal="center" vertical="center" wrapText="1"/>
    </xf>
    <xf numFmtId="0" fontId="0" fillId="7" borderId="14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 wrapText="1"/>
    </xf>
    <xf numFmtId="0" fontId="0" fillId="7" borderId="56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 wrapText="1"/>
    </xf>
    <xf numFmtId="0" fontId="0" fillId="7" borderId="43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4" fontId="0" fillId="0" borderId="22" xfId="0" applyNumberFormat="1" applyBorder="1" applyAlignment="1">
      <alignment horizontal="center" vertical="center"/>
    </xf>
    <xf numFmtId="4" fontId="0" fillId="0" borderId="56" xfId="0" applyNumberFormat="1" applyBorder="1" applyAlignment="1">
      <alignment horizontal="center" vertical="center"/>
    </xf>
    <xf numFmtId="0" fontId="0" fillId="0" borderId="51" xfId="0" applyBorder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7" borderId="35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49" fontId="5" fillId="5" borderId="7" xfId="0" applyNumberFormat="1" applyFont="1" applyFill="1" applyBorder="1" applyAlignment="1">
      <alignment horizontal="center" vertical="center"/>
    </xf>
    <xf numFmtId="49" fontId="5" fillId="5" borderId="0" xfId="0" applyNumberFormat="1" applyFont="1" applyFill="1" applyAlignment="1">
      <alignment horizontal="center" vertical="center"/>
    </xf>
    <xf numFmtId="164" fontId="5" fillId="5" borderId="18" xfId="0" applyNumberFormat="1" applyFont="1" applyFill="1" applyBorder="1" applyAlignment="1">
      <alignment horizontal="center" vertical="center" wrapText="1"/>
    </xf>
    <xf numFmtId="164" fontId="5" fillId="5" borderId="17" xfId="0" applyNumberFormat="1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0" xfId="0" applyFont="1" applyFill="1" applyAlignment="1">
      <alignment horizontal="center" vertical="center" wrapText="1"/>
    </xf>
    <xf numFmtId="164" fontId="0" fillId="0" borderId="38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164" fontId="0" fillId="0" borderId="40" xfId="0" applyNumberFormat="1" applyBorder="1" applyAlignment="1">
      <alignment horizontal="center" vertical="center"/>
    </xf>
    <xf numFmtId="164" fontId="0" fillId="0" borderId="58" xfId="0" applyNumberFormat="1" applyBorder="1" applyAlignment="1">
      <alignment horizontal="center" vertical="center"/>
    </xf>
    <xf numFmtId="164" fontId="0" fillId="0" borderId="57" xfId="0" applyNumberFormat="1" applyBorder="1" applyAlignment="1">
      <alignment horizontal="center" vertical="center"/>
    </xf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8" fillId="0" borderId="56" xfId="0" applyFont="1" applyBorder="1" applyAlignment="1">
      <alignment horizontal="center"/>
    </xf>
    <xf numFmtId="0" fontId="5" fillId="5" borderId="46" xfId="0" applyFont="1" applyFill="1" applyBorder="1" applyAlignment="1">
      <alignment horizontal="center" vertical="center"/>
    </xf>
    <xf numFmtId="0" fontId="5" fillId="5" borderId="51" xfId="0" applyFont="1" applyFill="1" applyBorder="1" applyAlignment="1">
      <alignment horizontal="center" vertical="center"/>
    </xf>
    <xf numFmtId="0" fontId="5" fillId="5" borderId="36" xfId="0" applyFont="1" applyFill="1" applyBorder="1" applyAlignment="1">
      <alignment horizontal="center" vertical="center"/>
    </xf>
    <xf numFmtId="0" fontId="0" fillId="7" borderId="46" xfId="0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7" borderId="51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21" fillId="5" borderId="46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55" xfId="0" applyFont="1" applyFill="1" applyBorder="1" applyAlignment="1">
      <alignment horizontal="center" vertical="center" wrapText="1"/>
    </xf>
    <xf numFmtId="0" fontId="21" fillId="5" borderId="36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0" fontId="5" fillId="5" borderId="47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164" fontId="5" fillId="5" borderId="21" xfId="0" applyNumberFormat="1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/>
    </xf>
    <xf numFmtId="0" fontId="5" fillId="5" borderId="53" xfId="0" applyFont="1" applyFill="1" applyBorder="1" applyAlignment="1">
      <alignment horizontal="center" vertical="center"/>
    </xf>
    <xf numFmtId="49" fontId="5" fillId="5" borderId="24" xfId="0" applyNumberFormat="1" applyFont="1" applyFill="1" applyBorder="1" applyAlignment="1">
      <alignment horizontal="center" vertical="center"/>
    </xf>
    <xf numFmtId="49" fontId="5" fillId="5" borderId="25" xfId="0" applyNumberFormat="1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4" xfId="0" applyNumberFormat="1" applyBorder="1" applyAlignment="1">
      <alignment horizontal="center" vertical="center"/>
    </xf>
    <xf numFmtId="164" fontId="0" fillId="0" borderId="38" xfId="1" applyNumberFormat="1" applyFont="1" applyBorder="1" applyAlignment="1">
      <alignment horizontal="center" vertical="center"/>
    </xf>
    <xf numFmtId="164" fontId="0" fillId="0" borderId="39" xfId="1" applyNumberFormat="1" applyFont="1" applyBorder="1" applyAlignment="1">
      <alignment horizontal="center" vertical="center"/>
    </xf>
    <xf numFmtId="164" fontId="0" fillId="0" borderId="57" xfId="1" applyNumberFormat="1" applyFont="1" applyBorder="1" applyAlignment="1">
      <alignment horizontal="center" vertical="center"/>
    </xf>
    <xf numFmtId="164" fontId="0" fillId="0" borderId="40" xfId="1" applyNumberFormat="1" applyFont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3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  <xf numFmtId="0" fontId="0" fillId="7" borderId="23" xfId="0" applyFill="1" applyBorder="1" applyAlignment="1">
      <alignment horizontal="center" vertical="center" wrapText="1"/>
    </xf>
    <xf numFmtId="0" fontId="0" fillId="7" borderId="17" xfId="0" applyFill="1" applyBorder="1" applyAlignment="1">
      <alignment horizontal="center" vertical="center"/>
    </xf>
    <xf numFmtId="164" fontId="0" fillId="0" borderId="55" xfId="0" applyNumberFormat="1" applyBorder="1" applyAlignment="1">
      <alignment horizontal="center" vertical="center"/>
    </xf>
    <xf numFmtId="164" fontId="0" fillId="0" borderId="59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23" xfId="0" applyNumberFormat="1" applyBorder="1" applyAlignment="1">
      <alignment horizontal="center" vertical="center"/>
    </xf>
    <xf numFmtId="164" fontId="0" fillId="0" borderId="33" xfId="0" applyNumberFormat="1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zoomScale="95" zoomScaleNormal="95" workbookViewId="0">
      <pane ySplit="1275" activePane="bottomLeft"/>
      <selection activeCell="H1" sqref="H1:H65536"/>
      <selection pane="bottomLeft" activeCell="F3" sqref="F3"/>
    </sheetView>
  </sheetViews>
  <sheetFormatPr defaultRowHeight="11.25" x14ac:dyDescent="0.2"/>
  <cols>
    <col min="1" max="1" width="5" style="9" customWidth="1"/>
    <col min="2" max="2" width="11.5703125" style="4" customWidth="1"/>
    <col min="3" max="3" width="15.7109375" style="7" customWidth="1"/>
    <col min="4" max="4" width="13" style="7" customWidth="1"/>
    <col min="5" max="5" width="8.5703125" style="7" customWidth="1"/>
    <col min="6" max="6" width="11.85546875" style="4" customWidth="1"/>
    <col min="7" max="7" width="6.5703125" style="4" customWidth="1"/>
    <col min="8" max="8" width="10.140625" style="4" customWidth="1"/>
    <col min="9" max="9" width="18.7109375" style="4" customWidth="1"/>
    <col min="10" max="10" width="16" style="4" customWidth="1"/>
    <col min="11" max="11" width="14.140625" style="4" customWidth="1"/>
    <col min="12" max="12" width="6.42578125" style="4" customWidth="1"/>
    <col min="13" max="13" width="9.140625" style="20"/>
    <col min="14" max="16384" width="9.140625" style="4"/>
  </cols>
  <sheetData>
    <row r="1" spans="1:13" x14ac:dyDescent="0.2">
      <c r="E1" s="198" t="s">
        <v>0</v>
      </c>
      <c r="F1" s="199"/>
    </row>
    <row r="2" spans="1:13" ht="33.75" x14ac:dyDescent="0.2">
      <c r="A2" s="10" t="s">
        <v>6</v>
      </c>
      <c r="B2" s="3" t="s">
        <v>11</v>
      </c>
      <c r="C2" s="3" t="s">
        <v>10</v>
      </c>
      <c r="D2" s="3" t="s">
        <v>14</v>
      </c>
      <c r="E2" s="5" t="s">
        <v>1</v>
      </c>
      <c r="F2" s="4" t="s">
        <v>31</v>
      </c>
      <c r="G2" s="1" t="s">
        <v>4</v>
      </c>
      <c r="H2" s="1" t="s">
        <v>7</v>
      </c>
      <c r="I2" s="1" t="s">
        <v>8</v>
      </c>
      <c r="J2" s="1" t="s">
        <v>9</v>
      </c>
      <c r="K2" s="15" t="s">
        <v>179</v>
      </c>
      <c r="L2" s="15" t="s">
        <v>5</v>
      </c>
      <c r="M2" s="6" t="s">
        <v>134</v>
      </c>
    </row>
    <row r="3" spans="1:13" ht="58.5" x14ac:dyDescent="0.2">
      <c r="A3" s="28">
        <v>1</v>
      </c>
      <c r="B3" s="3" t="s">
        <v>12</v>
      </c>
      <c r="C3" s="5" t="s">
        <v>13</v>
      </c>
      <c r="D3" s="5" t="s">
        <v>15</v>
      </c>
      <c r="E3" s="3" t="s">
        <v>20</v>
      </c>
      <c r="F3" s="8" t="s">
        <v>32</v>
      </c>
      <c r="G3" s="3" t="s">
        <v>16</v>
      </c>
      <c r="H3" s="3" t="s">
        <v>17</v>
      </c>
      <c r="I3" s="3" t="s">
        <v>18</v>
      </c>
      <c r="J3" s="3" t="s">
        <v>19</v>
      </c>
      <c r="K3" s="16"/>
      <c r="L3" s="16" t="s">
        <v>19</v>
      </c>
      <c r="M3" s="6"/>
    </row>
    <row r="4" spans="1:13" ht="48.75" x14ac:dyDescent="0.2">
      <c r="A4" s="28">
        <v>2</v>
      </c>
      <c r="B4" s="3" t="s">
        <v>22</v>
      </c>
      <c r="C4" s="5" t="s">
        <v>2</v>
      </c>
      <c r="D4" s="5" t="s">
        <v>23</v>
      </c>
      <c r="E4" s="3" t="s">
        <v>33</v>
      </c>
      <c r="F4" s="8" t="s">
        <v>34</v>
      </c>
      <c r="G4" s="3" t="s">
        <v>16</v>
      </c>
      <c r="H4" s="3" t="s">
        <v>16</v>
      </c>
      <c r="I4" s="3" t="s">
        <v>24</v>
      </c>
      <c r="J4" s="3" t="s">
        <v>25</v>
      </c>
      <c r="K4" s="16"/>
      <c r="L4" s="16" t="s">
        <v>19</v>
      </c>
      <c r="M4" s="6"/>
    </row>
    <row r="5" spans="1:13" ht="56.25" x14ac:dyDescent="0.2">
      <c r="A5" s="28">
        <v>3</v>
      </c>
      <c r="B5" s="3" t="s">
        <v>26</v>
      </c>
      <c r="C5" s="5" t="s">
        <v>27</v>
      </c>
      <c r="D5" s="5" t="s">
        <v>28</v>
      </c>
      <c r="E5" s="3" t="s">
        <v>35</v>
      </c>
      <c r="F5" s="8" t="s">
        <v>36</v>
      </c>
      <c r="G5" s="3" t="s">
        <v>16</v>
      </c>
      <c r="H5" s="3" t="s">
        <v>16</v>
      </c>
      <c r="I5" s="3" t="s">
        <v>29</v>
      </c>
      <c r="J5" s="3" t="s">
        <v>30</v>
      </c>
      <c r="K5" s="16"/>
      <c r="L5" s="16"/>
      <c r="M5" s="6"/>
    </row>
    <row r="6" spans="1:13" ht="48.75" x14ac:dyDescent="0.2">
      <c r="A6" s="28">
        <v>4</v>
      </c>
      <c r="B6" s="3" t="s">
        <v>37</v>
      </c>
      <c r="C6" s="5" t="s">
        <v>38</v>
      </c>
      <c r="D6" s="5" t="s">
        <v>39</v>
      </c>
      <c r="E6" s="5" t="s">
        <v>40</v>
      </c>
      <c r="F6" s="3" t="s">
        <v>16</v>
      </c>
      <c r="G6" s="3" t="s">
        <v>16</v>
      </c>
      <c r="H6" s="3" t="s">
        <v>16</v>
      </c>
      <c r="I6" s="3" t="s">
        <v>46</v>
      </c>
      <c r="J6" s="3" t="s">
        <v>19</v>
      </c>
      <c r="K6" s="16"/>
      <c r="L6" s="16" t="s">
        <v>19</v>
      </c>
      <c r="M6" s="6"/>
    </row>
    <row r="7" spans="1:13" ht="48.75" x14ac:dyDescent="0.2">
      <c r="A7" s="11">
        <v>5</v>
      </c>
      <c r="B7" s="3" t="s">
        <v>41</v>
      </c>
      <c r="C7" s="5" t="s">
        <v>42</v>
      </c>
      <c r="D7" s="5" t="s">
        <v>43</v>
      </c>
      <c r="E7" s="5" t="s">
        <v>41</v>
      </c>
      <c r="F7" s="3" t="s">
        <v>44</v>
      </c>
      <c r="G7" s="3"/>
      <c r="H7" s="3"/>
      <c r="I7" s="3" t="s">
        <v>45</v>
      </c>
      <c r="J7" s="3"/>
      <c r="K7" s="16"/>
      <c r="L7" s="16"/>
      <c r="M7" s="6"/>
    </row>
    <row r="8" spans="1:13" ht="45" x14ac:dyDescent="0.2">
      <c r="A8" s="11">
        <v>6</v>
      </c>
      <c r="B8" s="3" t="s">
        <v>47</v>
      </c>
      <c r="C8" s="5" t="s">
        <v>42</v>
      </c>
      <c r="D8" s="5" t="s">
        <v>48</v>
      </c>
      <c r="E8" s="5" t="s">
        <v>41</v>
      </c>
      <c r="F8" s="3" t="s">
        <v>44</v>
      </c>
      <c r="G8" s="3"/>
      <c r="H8" s="3"/>
      <c r="I8" s="3" t="s">
        <v>49</v>
      </c>
      <c r="J8" s="3"/>
      <c r="K8" s="16"/>
      <c r="L8" s="16"/>
      <c r="M8" s="6"/>
    </row>
    <row r="9" spans="1:13" ht="48.75" x14ac:dyDescent="0.2">
      <c r="A9" s="28">
        <v>7</v>
      </c>
      <c r="B9" s="3" t="s">
        <v>50</v>
      </c>
      <c r="C9" s="5" t="s">
        <v>51</v>
      </c>
      <c r="D9" s="5" t="s">
        <v>52</v>
      </c>
      <c r="E9" s="5" t="s">
        <v>53</v>
      </c>
      <c r="F9" s="8" t="s">
        <v>54</v>
      </c>
      <c r="G9" s="3">
        <v>1</v>
      </c>
      <c r="H9" s="3" t="s">
        <v>55</v>
      </c>
      <c r="I9" s="3" t="s">
        <v>56</v>
      </c>
      <c r="J9" s="3"/>
      <c r="K9" s="16"/>
      <c r="L9" s="16"/>
      <c r="M9" s="6"/>
    </row>
    <row r="10" spans="1:13" ht="46.5" customHeight="1" x14ac:dyDescent="0.2">
      <c r="A10" s="28">
        <v>8</v>
      </c>
      <c r="B10" s="3" t="s">
        <v>57</v>
      </c>
      <c r="C10" s="5" t="s">
        <v>61</v>
      </c>
      <c r="D10" s="5" t="s">
        <v>58</v>
      </c>
      <c r="E10" s="5" t="s">
        <v>255</v>
      </c>
      <c r="F10" s="8" t="s">
        <v>253</v>
      </c>
      <c r="G10" s="3">
        <v>1</v>
      </c>
      <c r="H10" s="3" t="s">
        <v>59</v>
      </c>
      <c r="I10" s="3" t="s">
        <v>60</v>
      </c>
      <c r="J10" s="5" t="s">
        <v>70</v>
      </c>
      <c r="K10" s="18"/>
      <c r="L10" s="16"/>
      <c r="M10" s="6" t="s">
        <v>256</v>
      </c>
    </row>
    <row r="11" spans="1:13" ht="48.75" x14ac:dyDescent="0.2">
      <c r="A11" s="28">
        <v>9</v>
      </c>
      <c r="B11" s="3" t="s">
        <v>62</v>
      </c>
      <c r="C11" s="5" t="s">
        <v>291</v>
      </c>
      <c r="D11" s="5" t="s">
        <v>63</v>
      </c>
      <c r="E11" s="5" t="s">
        <v>255</v>
      </c>
      <c r="F11" s="8" t="s">
        <v>254</v>
      </c>
      <c r="G11" s="3">
        <v>1</v>
      </c>
      <c r="H11" s="3" t="s">
        <v>55</v>
      </c>
      <c r="I11" s="3" t="s">
        <v>64</v>
      </c>
      <c r="J11" s="5" t="s">
        <v>69</v>
      </c>
      <c r="K11" s="18"/>
      <c r="L11" s="16"/>
      <c r="M11" s="6" t="s">
        <v>256</v>
      </c>
    </row>
    <row r="12" spans="1:13" ht="74.25" x14ac:dyDescent="0.2">
      <c r="A12" s="28">
        <v>10</v>
      </c>
      <c r="B12" s="3" t="s">
        <v>65</v>
      </c>
      <c r="C12" s="3" t="s">
        <v>144</v>
      </c>
      <c r="D12" s="5" t="s">
        <v>66</v>
      </c>
      <c r="E12" s="5" t="s">
        <v>145</v>
      </c>
      <c r="F12" s="12" t="s">
        <v>147</v>
      </c>
      <c r="G12" s="3"/>
      <c r="I12" s="3" t="s">
        <v>67</v>
      </c>
      <c r="J12" s="5" t="s">
        <v>68</v>
      </c>
      <c r="K12" s="18"/>
      <c r="L12" s="17" t="s">
        <v>133</v>
      </c>
      <c r="M12" s="21" t="s">
        <v>263</v>
      </c>
    </row>
    <row r="13" spans="1:13" ht="45" x14ac:dyDescent="0.2">
      <c r="A13" s="28">
        <v>11</v>
      </c>
      <c r="B13" s="3" t="s">
        <v>71</v>
      </c>
      <c r="C13" s="3" t="s">
        <v>135</v>
      </c>
      <c r="D13" s="5" t="s">
        <v>73</v>
      </c>
      <c r="E13" s="5" t="s">
        <v>75</v>
      </c>
      <c r="F13" s="12" t="s">
        <v>77</v>
      </c>
      <c r="G13" s="3">
        <v>4</v>
      </c>
      <c r="H13" s="3" t="s">
        <v>76</v>
      </c>
      <c r="I13" s="3" t="s">
        <v>74</v>
      </c>
      <c r="J13" s="5" t="s">
        <v>72</v>
      </c>
      <c r="K13" s="5"/>
      <c r="M13" s="21" t="s">
        <v>263</v>
      </c>
    </row>
    <row r="14" spans="1:13" ht="33.75" x14ac:dyDescent="0.2">
      <c r="A14" s="28">
        <v>12</v>
      </c>
      <c r="B14" s="3" t="s">
        <v>78</v>
      </c>
      <c r="C14" s="5" t="s">
        <v>79</v>
      </c>
      <c r="D14" s="5" t="s">
        <v>80</v>
      </c>
      <c r="E14" s="5" t="s">
        <v>81</v>
      </c>
      <c r="F14" s="12" t="s">
        <v>82</v>
      </c>
      <c r="G14" s="3" t="s">
        <v>16</v>
      </c>
      <c r="H14" s="3" t="s">
        <v>16</v>
      </c>
      <c r="I14" s="3" t="s">
        <v>16</v>
      </c>
      <c r="J14" s="3" t="s">
        <v>16</v>
      </c>
      <c r="K14" s="16"/>
      <c r="L14" s="16" t="s">
        <v>16</v>
      </c>
      <c r="M14" s="6" t="s">
        <v>137</v>
      </c>
    </row>
    <row r="15" spans="1:13" ht="19.5" x14ac:dyDescent="0.2">
      <c r="A15" s="28">
        <v>13</v>
      </c>
      <c r="B15" s="3" t="s">
        <v>53</v>
      </c>
      <c r="C15" s="5" t="s">
        <v>83</v>
      </c>
      <c r="D15" s="5" t="s">
        <v>84</v>
      </c>
      <c r="E15" s="5" t="s">
        <v>101</v>
      </c>
      <c r="F15" s="3"/>
      <c r="G15" s="3"/>
      <c r="H15" s="3"/>
      <c r="I15" s="3"/>
      <c r="J15" s="3"/>
      <c r="K15" s="16"/>
      <c r="L15" s="16"/>
      <c r="M15" s="6"/>
    </row>
    <row r="16" spans="1:13" ht="78.75" x14ac:dyDescent="0.2">
      <c r="A16" s="29">
        <v>14</v>
      </c>
      <c r="B16" s="21" t="s">
        <v>85</v>
      </c>
      <c r="C16" s="12" t="s">
        <v>156</v>
      </c>
      <c r="D16" s="14" t="s">
        <v>88</v>
      </c>
      <c r="E16" s="5" t="s">
        <v>130</v>
      </c>
      <c r="F16" s="3" t="s">
        <v>87</v>
      </c>
      <c r="G16" s="13" t="s">
        <v>89</v>
      </c>
      <c r="H16" s="21" t="s">
        <v>90</v>
      </c>
      <c r="I16" s="21" t="s">
        <v>91</v>
      </c>
      <c r="J16" s="14" t="s">
        <v>92</v>
      </c>
      <c r="K16" s="23"/>
      <c r="L16" s="22"/>
      <c r="M16" s="21" t="s">
        <v>263</v>
      </c>
    </row>
    <row r="17" spans="1:13" ht="78.75" x14ac:dyDescent="0.2">
      <c r="A17" s="29">
        <v>15</v>
      </c>
      <c r="B17" s="21" t="s">
        <v>93</v>
      </c>
      <c r="C17" s="12" t="s">
        <v>102</v>
      </c>
      <c r="D17" s="14" t="s">
        <v>94</v>
      </c>
      <c r="E17" s="5" t="s">
        <v>181</v>
      </c>
      <c r="F17" s="3" t="s">
        <v>182</v>
      </c>
      <c r="G17" s="13" t="s">
        <v>183</v>
      </c>
      <c r="H17" s="21" t="s">
        <v>184</v>
      </c>
      <c r="I17" s="21" t="s">
        <v>100</v>
      </c>
      <c r="J17" s="21" t="s">
        <v>185</v>
      </c>
      <c r="K17" s="22"/>
      <c r="L17" s="22"/>
      <c r="M17" s="21" t="s">
        <v>263</v>
      </c>
    </row>
    <row r="18" spans="1:13" s="2" customFormat="1" ht="22.5" x14ac:dyDescent="0.2">
      <c r="A18" s="28">
        <v>16</v>
      </c>
      <c r="B18" s="3" t="s">
        <v>95</v>
      </c>
      <c r="C18" s="5" t="s">
        <v>21</v>
      </c>
      <c r="D18" s="5" t="s">
        <v>96</v>
      </c>
      <c r="E18" s="5" t="s">
        <v>98</v>
      </c>
      <c r="F18" s="5"/>
      <c r="G18" s="5" t="s">
        <v>98</v>
      </c>
      <c r="H18" s="5" t="s">
        <v>98</v>
      </c>
      <c r="I18" s="5" t="s">
        <v>98</v>
      </c>
      <c r="J18" s="3" t="s">
        <v>97</v>
      </c>
      <c r="K18" s="16"/>
      <c r="L18" s="16"/>
      <c r="M18" s="6"/>
    </row>
    <row r="19" spans="1:13" ht="60.75" customHeight="1" x14ac:dyDescent="0.2">
      <c r="A19" s="29">
        <v>17</v>
      </c>
      <c r="B19" s="21" t="s">
        <v>99</v>
      </c>
      <c r="C19" s="12" t="s">
        <v>104</v>
      </c>
      <c r="D19" s="14" t="s">
        <v>154</v>
      </c>
      <c r="E19" s="5" t="s">
        <v>157</v>
      </c>
      <c r="F19" s="3" t="s">
        <v>158</v>
      </c>
      <c r="G19" s="13" t="s">
        <v>159</v>
      </c>
      <c r="H19" s="3" t="s">
        <v>155</v>
      </c>
      <c r="I19" s="21" t="s">
        <v>103</v>
      </c>
      <c r="J19" s="26" t="s">
        <v>237</v>
      </c>
      <c r="K19" s="26" t="s">
        <v>180</v>
      </c>
      <c r="L19" s="16"/>
      <c r="M19" s="21" t="s">
        <v>263</v>
      </c>
    </row>
    <row r="20" spans="1:13" ht="25.5" customHeight="1" x14ac:dyDescent="0.2">
      <c r="A20" s="28">
        <v>18</v>
      </c>
      <c r="B20" s="3" t="s">
        <v>105</v>
      </c>
      <c r="C20" s="12" t="s">
        <v>114</v>
      </c>
      <c r="D20" s="5" t="s">
        <v>106</v>
      </c>
      <c r="E20" s="5" t="s">
        <v>98</v>
      </c>
      <c r="F20" s="3"/>
      <c r="G20" s="5" t="s">
        <v>98</v>
      </c>
      <c r="H20" s="5" t="s">
        <v>98</v>
      </c>
      <c r="I20" s="5" t="s">
        <v>98</v>
      </c>
      <c r="J20" s="5" t="s">
        <v>98</v>
      </c>
      <c r="K20" s="27"/>
      <c r="L20" s="18" t="s">
        <v>98</v>
      </c>
      <c r="M20" s="6"/>
    </row>
    <row r="21" spans="1:13" ht="28.5" customHeight="1" x14ac:dyDescent="0.2">
      <c r="A21" s="28">
        <v>19</v>
      </c>
      <c r="B21" s="3" t="s">
        <v>107</v>
      </c>
      <c r="C21" s="12" t="s">
        <v>115</v>
      </c>
      <c r="D21" s="5" t="s">
        <v>108</v>
      </c>
      <c r="E21" s="5"/>
      <c r="F21" s="3"/>
      <c r="G21" s="3"/>
      <c r="H21" s="3"/>
      <c r="I21" s="3" t="s">
        <v>109</v>
      </c>
      <c r="J21" s="3" t="s">
        <v>132</v>
      </c>
      <c r="K21" s="27" t="s">
        <v>194</v>
      </c>
      <c r="L21" s="16"/>
      <c r="M21" s="19" t="s">
        <v>143</v>
      </c>
    </row>
    <row r="22" spans="1:13" ht="56.25" x14ac:dyDescent="0.2">
      <c r="A22" s="29">
        <v>20</v>
      </c>
      <c r="B22" s="21" t="s">
        <v>110</v>
      </c>
      <c r="C22" s="12" t="s">
        <v>113</v>
      </c>
      <c r="D22" s="14" t="s">
        <v>111</v>
      </c>
      <c r="E22" s="5" t="s">
        <v>160</v>
      </c>
      <c r="F22" s="3" t="s">
        <v>162</v>
      </c>
      <c r="G22" s="13" t="s">
        <v>161</v>
      </c>
      <c r="H22" s="3"/>
      <c r="I22" s="21" t="s">
        <v>112</v>
      </c>
      <c r="J22" s="26" t="s">
        <v>238</v>
      </c>
      <c r="K22" s="26" t="s">
        <v>180</v>
      </c>
      <c r="L22" s="16"/>
      <c r="M22" s="21" t="s">
        <v>263</v>
      </c>
    </row>
    <row r="23" spans="1:13" ht="45" x14ac:dyDescent="0.2">
      <c r="A23" s="29">
        <v>21</v>
      </c>
      <c r="B23" s="21" t="s">
        <v>110</v>
      </c>
      <c r="C23" s="12" t="s">
        <v>116</v>
      </c>
      <c r="D23" s="14" t="s">
        <v>117</v>
      </c>
      <c r="E23" s="5" t="s">
        <v>243</v>
      </c>
      <c r="F23" s="3" t="s">
        <v>244</v>
      </c>
      <c r="G23" s="13" t="s">
        <v>241</v>
      </c>
      <c r="H23" s="3"/>
      <c r="I23" s="21" t="s">
        <v>118</v>
      </c>
      <c r="J23" s="3"/>
      <c r="K23" s="27"/>
      <c r="L23" s="16"/>
      <c r="M23" s="21" t="s">
        <v>263</v>
      </c>
    </row>
    <row r="24" spans="1:13" ht="56.25" x14ac:dyDescent="0.2">
      <c r="A24" s="29">
        <v>22</v>
      </c>
      <c r="B24" s="21" t="s">
        <v>86</v>
      </c>
      <c r="C24" s="12" t="s">
        <v>119</v>
      </c>
      <c r="D24" s="14" t="s">
        <v>120</v>
      </c>
      <c r="E24" s="5" t="s">
        <v>160</v>
      </c>
      <c r="F24" s="3" t="s">
        <v>239</v>
      </c>
      <c r="G24" s="13" t="s">
        <v>163</v>
      </c>
      <c r="H24" s="3"/>
      <c r="I24" s="21" t="s">
        <v>121</v>
      </c>
      <c r="J24" s="26" t="s">
        <v>240</v>
      </c>
      <c r="K24" s="26" t="s">
        <v>180</v>
      </c>
      <c r="L24" s="16"/>
      <c r="M24" s="21" t="s">
        <v>263</v>
      </c>
    </row>
    <row r="25" spans="1:13" ht="45" x14ac:dyDescent="0.2">
      <c r="A25" s="28">
        <v>23</v>
      </c>
      <c r="B25" s="3" t="s">
        <v>122</v>
      </c>
      <c r="C25" s="12" t="s">
        <v>123</v>
      </c>
      <c r="D25" s="5" t="s">
        <v>232</v>
      </c>
      <c r="E25" s="5"/>
      <c r="F25" s="3"/>
      <c r="G25" s="3"/>
      <c r="H25" s="3"/>
      <c r="I25" s="3" t="s">
        <v>150</v>
      </c>
      <c r="J25" s="3" t="s">
        <v>124</v>
      </c>
      <c r="K25" s="16"/>
      <c r="L25" s="16"/>
      <c r="M25" s="6" t="s">
        <v>136</v>
      </c>
    </row>
    <row r="26" spans="1:13" ht="19.5" x14ac:dyDescent="0.2">
      <c r="A26" s="28">
        <v>24</v>
      </c>
      <c r="B26" s="3" t="s">
        <v>122</v>
      </c>
      <c r="C26" s="5" t="s">
        <v>21</v>
      </c>
      <c r="D26" s="5" t="s">
        <v>96</v>
      </c>
      <c r="E26" s="5"/>
      <c r="F26" s="3"/>
      <c r="G26" s="3"/>
      <c r="H26" s="3"/>
      <c r="I26" s="3"/>
      <c r="J26" s="3" t="s">
        <v>125</v>
      </c>
      <c r="K26" s="16"/>
      <c r="L26" s="16"/>
      <c r="M26" s="6"/>
    </row>
    <row r="27" spans="1:13" ht="48.75" x14ac:dyDescent="0.2">
      <c r="A27" s="11">
        <v>25</v>
      </c>
      <c r="B27" s="3" t="s">
        <v>3</v>
      </c>
      <c r="C27" s="5" t="s">
        <v>222</v>
      </c>
      <c r="D27" s="5" t="s">
        <v>126</v>
      </c>
      <c r="E27" s="5"/>
      <c r="F27" s="3"/>
      <c r="G27" s="3"/>
      <c r="H27" s="3"/>
      <c r="I27" s="3" t="s">
        <v>151</v>
      </c>
      <c r="J27" s="3"/>
      <c r="K27" s="16"/>
      <c r="L27" s="16"/>
      <c r="M27" s="21" t="s">
        <v>263</v>
      </c>
    </row>
    <row r="28" spans="1:13" ht="45" x14ac:dyDescent="0.2">
      <c r="A28" s="11">
        <v>26</v>
      </c>
      <c r="B28" s="3" t="s">
        <v>127</v>
      </c>
      <c r="C28" s="5" t="s">
        <v>128</v>
      </c>
      <c r="D28" s="5" t="s">
        <v>129</v>
      </c>
      <c r="E28" s="5"/>
      <c r="F28" s="3"/>
      <c r="G28" s="3"/>
      <c r="H28" s="3"/>
      <c r="I28" s="3" t="s">
        <v>152</v>
      </c>
      <c r="J28" s="3"/>
      <c r="K28" s="16"/>
      <c r="L28" s="16"/>
      <c r="M28" s="6"/>
    </row>
    <row r="29" spans="1:13" ht="58.5" x14ac:dyDescent="0.2">
      <c r="A29" s="11">
        <v>27</v>
      </c>
      <c r="B29" s="3" t="s">
        <v>130</v>
      </c>
      <c r="C29" s="5" t="s">
        <v>131</v>
      </c>
      <c r="D29" s="5" t="s">
        <v>15</v>
      </c>
      <c r="E29" s="5"/>
      <c r="F29" s="3"/>
      <c r="G29" s="3"/>
      <c r="H29" s="3"/>
      <c r="I29" s="3" t="s">
        <v>153</v>
      </c>
      <c r="J29" s="3"/>
      <c r="K29" s="16"/>
      <c r="L29" s="16"/>
      <c r="M29" s="21" t="s">
        <v>263</v>
      </c>
    </row>
    <row r="30" spans="1:13" ht="33.75" x14ac:dyDescent="0.2">
      <c r="A30" s="28">
        <v>28</v>
      </c>
      <c r="B30" s="3" t="s">
        <v>138</v>
      </c>
      <c r="C30" s="5" t="s">
        <v>139</v>
      </c>
      <c r="D30" s="5" t="s">
        <v>140</v>
      </c>
      <c r="E30" s="5" t="s">
        <v>141</v>
      </c>
      <c r="F30" s="3" t="s">
        <v>142</v>
      </c>
      <c r="G30" s="3"/>
      <c r="H30" s="3"/>
      <c r="I30" s="3" t="s">
        <v>103</v>
      </c>
      <c r="J30" s="11" t="s">
        <v>192</v>
      </c>
      <c r="K30" s="16" t="s">
        <v>193</v>
      </c>
      <c r="L30" s="16"/>
      <c r="M30" s="6"/>
    </row>
    <row r="31" spans="1:13" ht="22.5" x14ac:dyDescent="0.2">
      <c r="A31" s="28">
        <v>29</v>
      </c>
      <c r="B31" s="3" t="s">
        <v>145</v>
      </c>
      <c r="C31" s="12" t="s">
        <v>21</v>
      </c>
      <c r="D31" s="5" t="s">
        <v>146</v>
      </c>
      <c r="E31" s="5" t="s">
        <v>145</v>
      </c>
      <c r="F31" s="12" t="s">
        <v>147</v>
      </c>
      <c r="G31" s="3"/>
      <c r="H31" s="3" t="s">
        <v>148</v>
      </c>
      <c r="I31" s="3" t="s">
        <v>67</v>
      </c>
      <c r="J31" s="3"/>
      <c r="K31" s="16"/>
      <c r="L31" s="16"/>
      <c r="M31" s="6"/>
    </row>
    <row r="32" spans="1:13" ht="56.25" x14ac:dyDescent="0.2">
      <c r="A32" s="11">
        <v>30</v>
      </c>
      <c r="B32" s="3" t="s">
        <v>149</v>
      </c>
      <c r="C32" s="5" t="s">
        <v>164</v>
      </c>
      <c r="D32" s="5" t="s">
        <v>165</v>
      </c>
      <c r="E32" s="5"/>
      <c r="F32" s="3"/>
      <c r="G32" s="3"/>
      <c r="H32" s="3"/>
      <c r="I32" s="3"/>
      <c r="J32" s="3" t="s">
        <v>30</v>
      </c>
      <c r="K32" s="16"/>
      <c r="L32" s="21" t="s">
        <v>263</v>
      </c>
      <c r="M32" s="6" t="s">
        <v>173</v>
      </c>
    </row>
    <row r="33" spans="1:13" ht="56.25" customHeight="1" x14ac:dyDescent="0.2">
      <c r="A33" s="11">
        <v>31</v>
      </c>
      <c r="B33" s="3" t="s">
        <v>166</v>
      </c>
      <c r="C33" s="5" t="s">
        <v>167</v>
      </c>
      <c r="D33" s="5" t="s">
        <v>168</v>
      </c>
      <c r="E33" s="5"/>
      <c r="F33" s="3"/>
      <c r="G33" s="3"/>
      <c r="H33" s="3"/>
      <c r="I33" s="3"/>
      <c r="J33" s="3" t="s">
        <v>30</v>
      </c>
      <c r="K33" s="16"/>
      <c r="L33" s="21" t="s">
        <v>263</v>
      </c>
      <c r="M33" s="6" t="s">
        <v>174</v>
      </c>
    </row>
    <row r="34" spans="1:13" ht="43.5" customHeight="1" x14ac:dyDescent="0.2">
      <c r="A34" s="28">
        <v>32</v>
      </c>
      <c r="B34" s="3" t="s">
        <v>169</v>
      </c>
      <c r="C34" s="5" t="s">
        <v>170</v>
      </c>
      <c r="D34" s="5" t="s">
        <v>171</v>
      </c>
      <c r="E34" s="5" t="s">
        <v>195</v>
      </c>
      <c r="F34" s="12" t="s">
        <v>196</v>
      </c>
      <c r="G34" s="3"/>
      <c r="H34" s="3"/>
      <c r="I34" s="3"/>
      <c r="J34" s="3" t="s">
        <v>175</v>
      </c>
      <c r="K34" s="16"/>
      <c r="L34" s="16"/>
      <c r="M34" s="6"/>
    </row>
    <row r="35" spans="1:13" ht="45" x14ac:dyDescent="0.2">
      <c r="A35" s="11">
        <v>33</v>
      </c>
      <c r="B35" s="3" t="s">
        <v>176</v>
      </c>
      <c r="C35" s="5" t="s">
        <v>177</v>
      </c>
      <c r="D35" s="5" t="s">
        <v>178</v>
      </c>
      <c r="E35" s="5"/>
      <c r="F35" s="3"/>
      <c r="G35" s="3"/>
      <c r="H35" s="3"/>
      <c r="I35" s="3"/>
      <c r="J35" s="3" t="s">
        <v>175</v>
      </c>
      <c r="K35" s="16"/>
      <c r="L35" s="16"/>
      <c r="M35" s="6" t="s">
        <v>172</v>
      </c>
    </row>
    <row r="36" spans="1:13" ht="39" customHeight="1" x14ac:dyDescent="0.2">
      <c r="A36" s="28">
        <v>34</v>
      </c>
      <c r="B36" s="3" t="s">
        <v>187</v>
      </c>
      <c r="C36" s="25" t="s">
        <v>21</v>
      </c>
      <c r="D36" s="200" t="s">
        <v>186</v>
      </c>
      <c r="E36" s="201"/>
      <c r="F36" s="201"/>
      <c r="G36" s="201"/>
      <c r="H36" s="201"/>
      <c r="I36" s="201"/>
      <c r="J36" s="202"/>
      <c r="K36" s="16" t="s">
        <v>188</v>
      </c>
      <c r="L36" s="16"/>
      <c r="M36" s="6" t="s">
        <v>191</v>
      </c>
    </row>
    <row r="37" spans="1:13" ht="40.5" customHeight="1" x14ac:dyDescent="0.2">
      <c r="A37" s="11">
        <v>35</v>
      </c>
      <c r="B37" s="3" t="s">
        <v>75</v>
      </c>
      <c r="C37" s="5" t="s">
        <v>189</v>
      </c>
      <c r="D37" s="5" t="s">
        <v>190</v>
      </c>
      <c r="E37" s="5"/>
      <c r="F37" s="12" t="s">
        <v>197</v>
      </c>
      <c r="G37" s="3">
        <v>1</v>
      </c>
      <c r="H37" s="3" t="s">
        <v>198</v>
      </c>
      <c r="I37" s="3" t="s">
        <v>199</v>
      </c>
      <c r="J37" s="3" t="s">
        <v>200</v>
      </c>
      <c r="K37" s="16"/>
      <c r="L37" s="16"/>
      <c r="M37" s="6" t="s">
        <v>245</v>
      </c>
    </row>
    <row r="38" spans="1:13" ht="56.25" x14ac:dyDescent="0.2">
      <c r="A38" s="11">
        <v>36</v>
      </c>
      <c r="B38" s="3" t="s">
        <v>201</v>
      </c>
      <c r="C38" s="12" t="s">
        <v>202</v>
      </c>
      <c r="D38" s="5" t="s">
        <v>282</v>
      </c>
      <c r="E38" s="5" t="s">
        <v>277</v>
      </c>
      <c r="F38" s="3" t="s">
        <v>278</v>
      </c>
      <c r="G38" s="3" t="s">
        <v>283</v>
      </c>
      <c r="H38" s="3"/>
      <c r="I38" s="3" t="s">
        <v>203</v>
      </c>
      <c r="J38" s="3" t="s">
        <v>280</v>
      </c>
      <c r="K38" s="3" t="s">
        <v>204</v>
      </c>
      <c r="L38" s="16"/>
      <c r="M38" s="6"/>
    </row>
    <row r="39" spans="1:13" ht="58.5" x14ac:dyDescent="0.2">
      <c r="A39" s="28">
        <v>37</v>
      </c>
      <c r="B39" s="3" t="s">
        <v>209</v>
      </c>
      <c r="C39" s="3" t="s">
        <v>213</v>
      </c>
      <c r="D39" s="5" t="s">
        <v>207</v>
      </c>
      <c r="E39" s="7" t="s">
        <v>214</v>
      </c>
      <c r="F39" s="24" t="s">
        <v>206</v>
      </c>
      <c r="G39" s="3"/>
      <c r="H39" s="3"/>
      <c r="I39" s="3" t="s">
        <v>208</v>
      </c>
      <c r="J39" s="3" t="s">
        <v>210</v>
      </c>
      <c r="K39" s="3" t="s">
        <v>215</v>
      </c>
      <c r="L39" s="16"/>
      <c r="M39" s="6"/>
    </row>
    <row r="40" spans="1:13" ht="78.75" x14ac:dyDescent="0.2">
      <c r="A40" s="28">
        <v>38</v>
      </c>
      <c r="B40" s="3" t="s">
        <v>205</v>
      </c>
      <c r="C40" s="5" t="s">
        <v>211</v>
      </c>
      <c r="D40" s="5" t="s">
        <v>212</v>
      </c>
      <c r="E40" s="5" t="s">
        <v>214</v>
      </c>
      <c r="F40" s="24" t="s">
        <v>216</v>
      </c>
      <c r="G40" s="3"/>
      <c r="H40" s="3"/>
      <c r="I40" s="3" t="s">
        <v>217</v>
      </c>
      <c r="J40" s="3" t="s">
        <v>218</v>
      </c>
      <c r="K40" s="16"/>
      <c r="L40" s="16"/>
      <c r="M40" s="6" t="s">
        <v>236</v>
      </c>
    </row>
    <row r="41" spans="1:13" ht="30.75" customHeight="1" x14ac:dyDescent="0.2">
      <c r="A41" s="11">
        <v>39</v>
      </c>
      <c r="B41" s="3" t="s">
        <v>219</v>
      </c>
      <c r="C41" s="5" t="s">
        <v>220</v>
      </c>
      <c r="D41" s="5" t="s">
        <v>221</v>
      </c>
      <c r="E41" s="5"/>
      <c r="F41" s="3"/>
      <c r="G41" s="3"/>
      <c r="H41" s="3"/>
      <c r="I41" s="3"/>
      <c r="J41" s="3"/>
      <c r="K41" s="16"/>
      <c r="L41" s="16"/>
      <c r="M41" s="6"/>
    </row>
    <row r="42" spans="1:13" ht="54.75" customHeight="1" x14ac:dyDescent="0.2">
      <c r="A42" s="11">
        <v>40</v>
      </c>
      <c r="B42" s="3" t="s">
        <v>223</v>
      </c>
      <c r="C42" s="5" t="s">
        <v>224</v>
      </c>
      <c r="D42" s="5" t="s">
        <v>225</v>
      </c>
      <c r="E42" s="5"/>
      <c r="F42" s="3"/>
      <c r="G42" s="3" t="s">
        <v>227</v>
      </c>
      <c r="H42" s="3" t="s">
        <v>228</v>
      </c>
      <c r="I42" s="3" t="s">
        <v>226</v>
      </c>
      <c r="J42" s="3" t="s">
        <v>30</v>
      </c>
      <c r="K42" s="16" t="s">
        <v>242</v>
      </c>
      <c r="L42" s="16"/>
      <c r="M42" s="6"/>
    </row>
    <row r="43" spans="1:13" ht="45" x14ac:dyDescent="0.2">
      <c r="A43" s="28">
        <v>41</v>
      </c>
      <c r="B43" s="3" t="s">
        <v>229</v>
      </c>
      <c r="C43" s="12" t="s">
        <v>230</v>
      </c>
      <c r="D43" s="5" t="s">
        <v>231</v>
      </c>
      <c r="E43" s="5"/>
      <c r="F43" s="3"/>
      <c r="G43" s="3"/>
      <c r="H43" s="3"/>
      <c r="I43" s="3" t="s">
        <v>150</v>
      </c>
      <c r="J43" s="3" t="s">
        <v>124</v>
      </c>
      <c r="K43" s="16"/>
      <c r="L43" s="16"/>
      <c r="M43" s="6"/>
    </row>
    <row r="44" spans="1:13" ht="29.25" x14ac:dyDescent="0.2">
      <c r="A44" s="11">
        <v>42</v>
      </c>
      <c r="B44" s="3" t="s">
        <v>233</v>
      </c>
      <c r="C44" s="5" t="s">
        <v>234</v>
      </c>
      <c r="D44" s="5" t="s">
        <v>225</v>
      </c>
      <c r="E44" s="5"/>
      <c r="F44" s="3"/>
      <c r="G44" s="3"/>
      <c r="H44" s="3"/>
      <c r="I44" s="3" t="s">
        <v>235</v>
      </c>
      <c r="J44" s="3"/>
      <c r="K44" s="16"/>
      <c r="L44" s="16"/>
      <c r="M44" s="6"/>
    </row>
    <row r="45" spans="1:13" ht="33.75" x14ac:dyDescent="0.2">
      <c r="A45" s="11">
        <v>43</v>
      </c>
      <c r="B45" s="3" t="s">
        <v>246</v>
      </c>
      <c r="C45" s="5" t="s">
        <v>247</v>
      </c>
      <c r="D45" s="5" t="s">
        <v>248</v>
      </c>
      <c r="E45" s="5"/>
      <c r="F45" s="3"/>
      <c r="G45" s="3">
        <v>12</v>
      </c>
      <c r="H45" s="3" t="s">
        <v>249</v>
      </c>
      <c r="I45" s="3" t="s">
        <v>250</v>
      </c>
      <c r="J45" s="3" t="s">
        <v>251</v>
      </c>
      <c r="K45" s="17" t="s">
        <v>252</v>
      </c>
      <c r="L45" s="16"/>
      <c r="M45" s="21" t="s">
        <v>263</v>
      </c>
    </row>
    <row r="46" spans="1:13" ht="48.75" x14ac:dyDescent="0.2">
      <c r="A46" s="11">
        <v>44</v>
      </c>
      <c r="B46" s="3" t="s">
        <v>257</v>
      </c>
      <c r="C46" s="3" t="s">
        <v>258</v>
      </c>
      <c r="D46" s="5" t="s">
        <v>259</v>
      </c>
      <c r="E46" s="5" t="s">
        <v>260</v>
      </c>
      <c r="F46" s="3"/>
      <c r="G46" s="3"/>
      <c r="H46" s="3"/>
      <c r="I46" s="3" t="s">
        <v>261</v>
      </c>
      <c r="J46" s="3"/>
      <c r="K46" s="3"/>
      <c r="L46" s="3"/>
      <c r="M46" s="6" t="s">
        <v>262</v>
      </c>
    </row>
    <row r="47" spans="1:13" ht="22.5" x14ac:dyDescent="0.2">
      <c r="A47" s="28">
        <v>45</v>
      </c>
      <c r="B47" s="3" t="s">
        <v>264</v>
      </c>
      <c r="C47" s="5" t="s">
        <v>265</v>
      </c>
      <c r="D47" s="5" t="s">
        <v>266</v>
      </c>
      <c r="E47" s="5" t="s">
        <v>260</v>
      </c>
      <c r="F47" s="3"/>
      <c r="G47" s="3">
        <v>1</v>
      </c>
      <c r="H47" s="3" t="s">
        <v>267</v>
      </c>
      <c r="I47" s="3" t="s">
        <v>268</v>
      </c>
      <c r="J47" s="3"/>
      <c r="K47" s="3"/>
      <c r="L47" s="3"/>
      <c r="M47" s="6"/>
    </row>
    <row r="48" spans="1:13" ht="22.5" x14ac:dyDescent="0.2">
      <c r="A48" s="11">
        <v>46</v>
      </c>
      <c r="B48" s="3" t="s">
        <v>269</v>
      </c>
      <c r="C48" s="5" t="s">
        <v>270</v>
      </c>
      <c r="D48" s="5" t="s">
        <v>271</v>
      </c>
      <c r="E48" s="5"/>
      <c r="F48" s="3"/>
      <c r="G48" s="3"/>
      <c r="H48" s="3" t="s">
        <v>272</v>
      </c>
      <c r="I48" s="3" t="s">
        <v>273</v>
      </c>
      <c r="J48" s="3"/>
      <c r="K48" s="3"/>
      <c r="L48" s="3"/>
      <c r="M48" s="6" t="s">
        <v>274</v>
      </c>
    </row>
    <row r="49" spans="1:13" ht="56.25" x14ac:dyDescent="0.2">
      <c r="A49" s="11">
        <v>47</v>
      </c>
      <c r="B49" s="3" t="s">
        <v>255</v>
      </c>
      <c r="C49" s="5" t="s">
        <v>275</v>
      </c>
      <c r="D49" s="5" t="s">
        <v>276</v>
      </c>
      <c r="E49" s="5" t="s">
        <v>277</v>
      </c>
      <c r="F49" s="3" t="s">
        <v>278</v>
      </c>
      <c r="G49" s="3">
        <v>207</v>
      </c>
      <c r="H49" s="3" t="s">
        <v>279</v>
      </c>
      <c r="I49" s="3" t="s">
        <v>203</v>
      </c>
      <c r="J49" s="3" t="s">
        <v>280</v>
      </c>
      <c r="K49" s="8" t="s">
        <v>281</v>
      </c>
      <c r="L49" s="3"/>
      <c r="M49" s="6"/>
    </row>
    <row r="50" spans="1:13" ht="33.75" x14ac:dyDescent="0.2">
      <c r="A50" s="11">
        <v>48</v>
      </c>
      <c r="B50" s="3" t="s">
        <v>246</v>
      </c>
      <c r="C50" s="5" t="s">
        <v>286</v>
      </c>
      <c r="D50" s="5" t="s">
        <v>287</v>
      </c>
      <c r="E50" s="5" t="s">
        <v>285</v>
      </c>
      <c r="F50" s="3" t="s">
        <v>3</v>
      </c>
      <c r="G50" s="3">
        <v>1</v>
      </c>
      <c r="H50" s="3" t="s">
        <v>288</v>
      </c>
      <c r="I50" s="3" t="s">
        <v>289</v>
      </c>
      <c r="J50" s="3" t="s">
        <v>290</v>
      </c>
      <c r="K50" s="3"/>
      <c r="L50" s="3"/>
      <c r="M50" s="6"/>
    </row>
    <row r="51" spans="1:13" ht="19.5" x14ac:dyDescent="0.2">
      <c r="A51" s="11">
        <v>49</v>
      </c>
      <c r="B51" s="3"/>
      <c r="C51" s="5" t="s">
        <v>21</v>
      </c>
      <c r="D51" s="5" t="s">
        <v>398</v>
      </c>
      <c r="E51" s="5"/>
      <c r="F51" s="3"/>
      <c r="G51" s="3"/>
      <c r="H51" s="3"/>
      <c r="I51" s="3" t="s">
        <v>399</v>
      </c>
      <c r="J51" s="3"/>
      <c r="K51" s="3"/>
      <c r="L51" s="3"/>
      <c r="M51" s="6"/>
    </row>
    <row r="52" spans="1:13" ht="45" x14ac:dyDescent="0.2">
      <c r="A52" s="11">
        <v>50</v>
      </c>
      <c r="B52" s="3" t="s">
        <v>284</v>
      </c>
      <c r="C52" s="5" t="s">
        <v>404</v>
      </c>
      <c r="D52" s="5" t="s">
        <v>405</v>
      </c>
      <c r="E52" s="5"/>
      <c r="F52" s="3"/>
      <c r="G52" s="3">
        <v>1</v>
      </c>
      <c r="H52" s="3" t="s">
        <v>267</v>
      </c>
      <c r="I52" s="3" t="s">
        <v>406</v>
      </c>
      <c r="J52" s="3" t="s">
        <v>407</v>
      </c>
      <c r="K52" s="3"/>
      <c r="L52" s="3"/>
      <c r="M52" s="6" t="s">
        <v>408</v>
      </c>
    </row>
    <row r="58" spans="1:13" x14ac:dyDescent="0.2">
      <c r="C58" s="7" t="s">
        <v>400</v>
      </c>
      <c r="D58" s="7" t="s">
        <v>401</v>
      </c>
    </row>
    <row r="59" spans="1:13" x14ac:dyDescent="0.2">
      <c r="C59" s="7" t="s">
        <v>402</v>
      </c>
      <c r="D59" s="7" t="s">
        <v>403</v>
      </c>
    </row>
    <row r="62" spans="1:13" x14ac:dyDescent="0.2">
      <c r="C62" s="7" t="s">
        <v>402</v>
      </c>
      <c r="D62" s="34">
        <f>1.1/(2*3.14)</f>
        <v>0.17515923566878983</v>
      </c>
    </row>
  </sheetData>
  <mergeCells count="2">
    <mergeCell ref="E1:F1"/>
    <mergeCell ref="D36:J36"/>
  </mergeCells>
  <pageMargins left="0.42" right="0.28999999999999998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23"/>
  <sheetViews>
    <sheetView tabSelected="1" topLeftCell="A103" zoomScaleNormal="100" workbookViewId="0">
      <selection activeCell="J129" sqref="J129"/>
    </sheetView>
  </sheetViews>
  <sheetFormatPr defaultRowHeight="12.75" x14ac:dyDescent="0.2"/>
  <cols>
    <col min="1" max="1" width="9.42578125" style="31" customWidth="1"/>
    <col min="2" max="2" width="21.7109375" style="31" customWidth="1"/>
    <col min="3" max="3" width="25.85546875" style="30" customWidth="1"/>
    <col min="4" max="4" width="78.5703125" style="32" hidden="1" customWidth="1"/>
    <col min="5" max="5" width="23.85546875" style="31" customWidth="1"/>
    <col min="6" max="6" width="18.42578125" style="31" customWidth="1"/>
    <col min="7" max="7" width="13.42578125" style="31" customWidth="1"/>
    <col min="8" max="8" width="11.85546875" style="31" hidden="1" customWidth="1"/>
    <col min="9" max="9" width="14.140625" style="30" customWidth="1"/>
    <col min="10" max="10" width="22.28515625" style="36" customWidth="1"/>
    <col min="11" max="11" width="18.5703125" customWidth="1"/>
  </cols>
  <sheetData>
    <row r="1" spans="1:10" ht="13.5" thickBot="1" x14ac:dyDescent="0.25"/>
    <row r="2" spans="1:10" ht="20.25" customHeight="1" x14ac:dyDescent="0.2">
      <c r="A2" s="237" t="s">
        <v>581</v>
      </c>
      <c r="B2" s="238"/>
      <c r="C2" s="238"/>
      <c r="D2" s="238"/>
      <c r="E2" s="238"/>
      <c r="F2" s="238"/>
      <c r="G2" s="238"/>
      <c r="H2" s="238"/>
      <c r="I2" s="238"/>
      <c r="J2" s="239"/>
    </row>
    <row r="3" spans="1:10" ht="2.25" customHeight="1" thickBot="1" x14ac:dyDescent="0.25">
      <c r="A3" s="240"/>
      <c r="B3" s="241"/>
      <c r="C3" s="241"/>
      <c r="D3" s="241"/>
      <c r="E3" s="241"/>
      <c r="F3" s="241"/>
      <c r="G3" s="241"/>
      <c r="H3" s="241"/>
      <c r="I3" s="241"/>
      <c r="J3" s="242"/>
    </row>
    <row r="4" spans="1:10" ht="12.75" customHeight="1" x14ac:dyDescent="0.2">
      <c r="A4" s="251" t="s">
        <v>292</v>
      </c>
      <c r="B4" s="246" t="s">
        <v>466</v>
      </c>
      <c r="C4" s="243" t="s">
        <v>549</v>
      </c>
      <c r="D4" s="248" t="s">
        <v>293</v>
      </c>
      <c r="E4" s="205" t="s">
        <v>394</v>
      </c>
      <c r="F4" s="207" t="s">
        <v>575</v>
      </c>
      <c r="G4" s="207" t="s">
        <v>542</v>
      </c>
      <c r="H4" s="213" t="s">
        <v>543</v>
      </c>
      <c r="I4" s="207" t="s">
        <v>545</v>
      </c>
      <c r="J4" s="211" t="s">
        <v>395</v>
      </c>
    </row>
    <row r="5" spans="1:10" ht="48" customHeight="1" thickBot="1" x14ac:dyDescent="0.25">
      <c r="A5" s="252"/>
      <c r="B5" s="247"/>
      <c r="C5" s="244"/>
      <c r="D5" s="249"/>
      <c r="E5" s="228"/>
      <c r="F5" s="250"/>
      <c r="G5" s="208"/>
      <c r="H5" s="214"/>
      <c r="I5" s="250"/>
      <c r="J5" s="245"/>
    </row>
    <row r="6" spans="1:10" x14ac:dyDescent="0.2">
      <c r="A6" s="223" t="s">
        <v>454</v>
      </c>
      <c r="B6" s="232" t="s">
        <v>295</v>
      </c>
      <c r="C6" s="102" t="s">
        <v>296</v>
      </c>
      <c r="D6" s="84" t="s">
        <v>527</v>
      </c>
      <c r="E6" s="102"/>
      <c r="F6" s="50" t="s">
        <v>539</v>
      </c>
      <c r="G6" s="163">
        <v>69</v>
      </c>
      <c r="H6" s="59">
        <v>32</v>
      </c>
      <c r="I6" s="226">
        <v>26914</v>
      </c>
      <c r="J6" s="215">
        <v>4.2300000000000004</v>
      </c>
    </row>
    <row r="7" spans="1:10" x14ac:dyDescent="0.2">
      <c r="A7" s="224"/>
      <c r="B7" s="233"/>
      <c r="C7" s="43" t="s">
        <v>294</v>
      </c>
      <c r="D7" s="74" t="s">
        <v>467</v>
      </c>
      <c r="E7" s="111" t="s">
        <v>487</v>
      </c>
      <c r="F7" s="112"/>
      <c r="G7" s="111"/>
      <c r="H7" s="128"/>
      <c r="I7" s="235"/>
      <c r="J7" s="216"/>
    </row>
    <row r="8" spans="1:10" ht="13.5" thickBot="1" x14ac:dyDescent="0.25">
      <c r="A8" s="225"/>
      <c r="B8" s="234"/>
      <c r="C8" s="41" t="s">
        <v>297</v>
      </c>
      <c r="D8" s="76" t="s">
        <v>468</v>
      </c>
      <c r="E8" s="41"/>
      <c r="F8" s="51"/>
      <c r="G8" s="55"/>
      <c r="H8" s="58"/>
      <c r="I8" s="236"/>
      <c r="J8" s="217"/>
    </row>
    <row r="9" spans="1:10" ht="33" customHeight="1" thickBot="1" x14ac:dyDescent="0.25">
      <c r="A9" s="155" t="s">
        <v>461</v>
      </c>
      <c r="B9" s="104" t="s">
        <v>298</v>
      </c>
      <c r="C9" s="53" t="s">
        <v>297</v>
      </c>
      <c r="D9" s="136" t="s">
        <v>488</v>
      </c>
      <c r="E9" s="53"/>
      <c r="F9" s="137"/>
      <c r="G9" s="78"/>
      <c r="H9" s="133"/>
      <c r="I9" s="166">
        <v>16080</v>
      </c>
      <c r="J9" s="154">
        <v>2.8639999999999999</v>
      </c>
    </row>
    <row r="10" spans="1:10" x14ac:dyDescent="0.2">
      <c r="A10" s="205" t="s">
        <v>455</v>
      </c>
      <c r="B10" s="232" t="s">
        <v>301</v>
      </c>
      <c r="C10" s="40" t="s">
        <v>302</v>
      </c>
      <c r="D10" s="85" t="s">
        <v>303</v>
      </c>
      <c r="E10" s="40"/>
      <c r="F10" s="114"/>
      <c r="G10" s="77"/>
      <c r="H10" s="129"/>
      <c r="I10" s="226">
        <v>58400</v>
      </c>
      <c r="J10" s="215">
        <v>11.997</v>
      </c>
    </row>
    <row r="11" spans="1:10" x14ac:dyDescent="0.2">
      <c r="A11" s="206"/>
      <c r="B11" s="233"/>
      <c r="C11" s="43" t="s">
        <v>297</v>
      </c>
      <c r="D11" s="74" t="s">
        <v>428</v>
      </c>
      <c r="E11" s="43"/>
      <c r="F11" s="115"/>
      <c r="G11" s="43"/>
      <c r="H11" s="130"/>
      <c r="I11" s="235"/>
      <c r="J11" s="216"/>
    </row>
    <row r="12" spans="1:10" x14ac:dyDescent="0.2">
      <c r="A12" s="206"/>
      <c r="B12" s="233"/>
      <c r="C12" s="55" t="s">
        <v>304</v>
      </c>
      <c r="D12" s="75" t="s">
        <v>305</v>
      </c>
      <c r="E12" s="55"/>
      <c r="F12" s="115"/>
      <c r="G12" s="43"/>
      <c r="H12" s="130"/>
      <c r="I12" s="235"/>
      <c r="J12" s="216"/>
    </row>
    <row r="13" spans="1:10" x14ac:dyDescent="0.2">
      <c r="A13" s="206"/>
      <c r="B13" s="233"/>
      <c r="C13" s="55" t="s">
        <v>300</v>
      </c>
      <c r="D13" s="75" t="s">
        <v>469</v>
      </c>
      <c r="E13" s="43" t="s">
        <v>413</v>
      </c>
      <c r="F13" s="115"/>
      <c r="G13" s="43"/>
      <c r="H13" s="130"/>
      <c r="I13" s="235"/>
      <c r="J13" s="216"/>
    </row>
    <row r="14" spans="1:10" ht="13.5" thickBot="1" x14ac:dyDescent="0.25">
      <c r="A14" s="228"/>
      <c r="B14" s="234"/>
      <c r="C14" s="41" t="s">
        <v>299</v>
      </c>
      <c r="D14" s="76">
        <v>812</v>
      </c>
      <c r="E14" s="103"/>
      <c r="F14" s="116"/>
      <c r="G14" s="55"/>
      <c r="H14" s="138"/>
      <c r="I14" s="236"/>
      <c r="J14" s="217"/>
    </row>
    <row r="15" spans="1:10" ht="13.5" thickBot="1" x14ac:dyDescent="0.25">
      <c r="A15" s="156" t="s">
        <v>456</v>
      </c>
      <c r="B15" s="54" t="s">
        <v>396</v>
      </c>
      <c r="C15" s="53" t="s">
        <v>300</v>
      </c>
      <c r="D15" s="91" t="s">
        <v>489</v>
      </c>
      <c r="E15" s="123" t="s">
        <v>381</v>
      </c>
      <c r="F15" s="137"/>
      <c r="G15" s="78"/>
      <c r="H15" s="133"/>
      <c r="I15" s="168">
        <v>5086</v>
      </c>
      <c r="J15" s="154">
        <v>1.5640000000000001</v>
      </c>
    </row>
    <row r="16" spans="1:10" ht="12.75" customHeight="1" x14ac:dyDescent="0.2">
      <c r="A16" s="205" t="s">
        <v>440</v>
      </c>
      <c r="B16" s="232" t="s">
        <v>306</v>
      </c>
      <c r="C16" s="40" t="s">
        <v>307</v>
      </c>
      <c r="D16" s="87" t="s">
        <v>470</v>
      </c>
      <c r="E16" s="117" t="s">
        <v>415</v>
      </c>
      <c r="F16" s="50"/>
      <c r="G16" s="40"/>
      <c r="H16" s="59"/>
      <c r="I16" s="226">
        <v>59893</v>
      </c>
      <c r="J16" s="215">
        <v>7.3869999999999996</v>
      </c>
    </row>
    <row r="17" spans="1:10" x14ac:dyDescent="0.2">
      <c r="A17" s="206"/>
      <c r="B17" s="233"/>
      <c r="C17" s="43" t="s">
        <v>471</v>
      </c>
      <c r="E17" s="118" t="s">
        <v>410</v>
      </c>
      <c r="F17" s="119"/>
      <c r="G17" s="43"/>
      <c r="H17" s="57"/>
      <c r="I17" s="235"/>
      <c r="J17" s="216"/>
    </row>
    <row r="18" spans="1:10" x14ac:dyDescent="0.2">
      <c r="A18" s="206"/>
      <c r="B18" s="233"/>
      <c r="C18" s="43" t="s">
        <v>304</v>
      </c>
      <c r="D18" s="88" t="s">
        <v>490</v>
      </c>
      <c r="E18" s="120"/>
      <c r="F18" s="115"/>
      <c r="G18" s="43"/>
      <c r="H18" s="130"/>
      <c r="I18" s="235"/>
      <c r="J18" s="216"/>
    </row>
    <row r="19" spans="1:10" ht="13.5" thickBot="1" x14ac:dyDescent="0.25">
      <c r="A19" s="228"/>
      <c r="B19" s="234"/>
      <c r="C19" s="41" t="s">
        <v>300</v>
      </c>
      <c r="D19" s="89" t="s">
        <v>491</v>
      </c>
      <c r="E19" s="121" t="s">
        <v>383</v>
      </c>
      <c r="F19" s="51" t="s">
        <v>535</v>
      </c>
      <c r="G19" s="165">
        <v>782</v>
      </c>
      <c r="H19" s="58"/>
      <c r="I19" s="236"/>
      <c r="J19" s="217"/>
    </row>
    <row r="20" spans="1:10" ht="12.75" customHeight="1" x14ac:dyDescent="0.2">
      <c r="A20" s="205" t="s">
        <v>435</v>
      </c>
      <c r="B20" s="232" t="s">
        <v>308</v>
      </c>
      <c r="C20" s="40" t="s">
        <v>550</v>
      </c>
      <c r="D20" s="85">
        <v>562</v>
      </c>
      <c r="E20" s="40"/>
      <c r="F20" s="50"/>
      <c r="G20" s="77"/>
      <c r="H20" s="59"/>
      <c r="I20" s="171">
        <v>71094</v>
      </c>
      <c r="J20" s="255">
        <v>22.634</v>
      </c>
    </row>
    <row r="21" spans="1:10" x14ac:dyDescent="0.2">
      <c r="A21" s="206"/>
      <c r="B21" s="233"/>
      <c r="C21" s="43" t="s">
        <v>309</v>
      </c>
      <c r="D21" s="74" t="s">
        <v>310</v>
      </c>
      <c r="E21" s="43"/>
      <c r="F21" s="119" t="s">
        <v>536</v>
      </c>
      <c r="G21" s="164">
        <f>1344+1216</f>
        <v>2560</v>
      </c>
      <c r="H21" s="57"/>
      <c r="I21" s="172">
        <f>12451-1216</f>
        <v>11235</v>
      </c>
      <c r="J21" s="256"/>
    </row>
    <row r="22" spans="1:10" x14ac:dyDescent="0.2">
      <c r="A22" s="206"/>
      <c r="B22" s="233"/>
      <c r="C22" s="43" t="s">
        <v>548</v>
      </c>
      <c r="D22" s="74" t="s">
        <v>460</v>
      </c>
      <c r="E22" s="43"/>
      <c r="F22" s="119"/>
      <c r="G22" s="43"/>
      <c r="H22" s="57"/>
      <c r="I22" s="172">
        <v>115891</v>
      </c>
      <c r="J22" s="256"/>
    </row>
    <row r="23" spans="1:10" x14ac:dyDescent="0.2">
      <c r="A23" s="206"/>
      <c r="B23" s="233"/>
      <c r="C23" s="43" t="s">
        <v>313</v>
      </c>
      <c r="D23" s="74" t="s">
        <v>472</v>
      </c>
      <c r="E23" s="43"/>
      <c r="F23" s="119" t="s">
        <v>535</v>
      </c>
      <c r="G23" s="164">
        <v>490</v>
      </c>
      <c r="H23" s="57"/>
      <c r="I23" s="172">
        <v>6562</v>
      </c>
      <c r="J23" s="256"/>
    </row>
    <row r="24" spans="1:10" x14ac:dyDescent="0.2">
      <c r="A24" s="206"/>
      <c r="B24" s="233"/>
      <c r="C24" s="43" t="s">
        <v>547</v>
      </c>
      <c r="D24" s="74"/>
      <c r="E24" s="43"/>
      <c r="F24" s="119"/>
      <c r="G24" s="43"/>
      <c r="H24" s="57"/>
      <c r="I24" s="172">
        <v>33221</v>
      </c>
      <c r="J24" s="256"/>
    </row>
    <row r="25" spans="1:10" x14ac:dyDescent="0.2">
      <c r="A25" s="206"/>
      <c r="B25" s="233"/>
      <c r="C25" s="43" t="s">
        <v>314</v>
      </c>
      <c r="D25" s="74" t="s">
        <v>315</v>
      </c>
      <c r="E25" s="43" t="s">
        <v>382</v>
      </c>
      <c r="F25" s="119" t="s">
        <v>537</v>
      </c>
      <c r="G25" s="164">
        <v>6057</v>
      </c>
      <c r="H25" s="57">
        <v>2532</v>
      </c>
      <c r="I25" s="172">
        <v>23795</v>
      </c>
      <c r="J25" s="256"/>
    </row>
    <row r="26" spans="1:10" x14ac:dyDescent="0.2">
      <c r="A26" s="206"/>
      <c r="B26" s="233"/>
      <c r="C26" s="55" t="s">
        <v>546</v>
      </c>
      <c r="D26" s="75"/>
      <c r="E26" s="55"/>
      <c r="F26" s="122"/>
      <c r="G26" s="55"/>
      <c r="H26" s="132"/>
      <c r="I26" s="174">
        <v>8017</v>
      </c>
      <c r="J26" s="257"/>
    </row>
    <row r="27" spans="1:10" x14ac:dyDescent="0.2">
      <c r="A27" s="206"/>
      <c r="B27" s="233"/>
      <c r="C27" s="55" t="s">
        <v>316</v>
      </c>
      <c r="D27" s="75"/>
      <c r="E27" s="55" t="s">
        <v>384</v>
      </c>
      <c r="F27" s="122" t="s">
        <v>537</v>
      </c>
      <c r="G27" s="173">
        <f>4408+223</f>
        <v>4631</v>
      </c>
      <c r="H27" s="132">
        <v>370</v>
      </c>
      <c r="I27" s="174">
        <f>18908-223</f>
        <v>18685</v>
      </c>
      <c r="J27" s="257"/>
    </row>
    <row r="28" spans="1:10" ht="13.5" thickBot="1" x14ac:dyDescent="0.25">
      <c r="A28" s="228"/>
      <c r="B28" s="234"/>
      <c r="C28" s="41" t="s">
        <v>576</v>
      </c>
      <c r="D28" s="76" t="s">
        <v>492</v>
      </c>
      <c r="E28" s="41"/>
      <c r="F28" s="51"/>
      <c r="G28" s="41"/>
      <c r="H28" s="58"/>
      <c r="I28" s="175">
        <v>7555</v>
      </c>
      <c r="J28" s="258"/>
    </row>
    <row r="29" spans="1:10" ht="13.5" thickBot="1" x14ac:dyDescent="0.25">
      <c r="A29" s="156" t="s">
        <v>462</v>
      </c>
      <c r="B29" s="54" t="s">
        <v>317</v>
      </c>
      <c r="C29" s="53" t="s">
        <v>311</v>
      </c>
      <c r="D29" s="91" t="s">
        <v>493</v>
      </c>
      <c r="E29" s="123"/>
      <c r="F29" s="137" t="s">
        <v>535</v>
      </c>
      <c r="G29" s="176">
        <v>1131</v>
      </c>
      <c r="H29" s="133"/>
      <c r="I29" s="168">
        <v>9395</v>
      </c>
      <c r="J29" s="100">
        <v>1.4019999999999999</v>
      </c>
    </row>
    <row r="30" spans="1:10" x14ac:dyDescent="0.2">
      <c r="A30" s="205" t="s">
        <v>438</v>
      </c>
      <c r="B30" s="230" t="s">
        <v>318</v>
      </c>
      <c r="C30" s="40" t="s">
        <v>311</v>
      </c>
      <c r="D30" s="87" t="s">
        <v>473</v>
      </c>
      <c r="E30" s="117"/>
      <c r="F30" s="50"/>
      <c r="G30" s="40"/>
      <c r="H30" s="59"/>
      <c r="I30" s="171">
        <v>4868</v>
      </c>
      <c r="J30" s="215">
        <v>4.2320000000000002</v>
      </c>
    </row>
    <row r="31" spans="1:10" x14ac:dyDescent="0.2">
      <c r="A31" s="206"/>
      <c r="B31" s="229"/>
      <c r="C31" s="77" t="s">
        <v>551</v>
      </c>
      <c r="D31" s="92"/>
      <c r="E31" s="124"/>
      <c r="F31" s="98"/>
      <c r="G31" s="77"/>
      <c r="H31" s="131"/>
      <c r="I31" s="177">
        <v>12328</v>
      </c>
      <c r="J31" s="218"/>
    </row>
    <row r="32" spans="1:10" x14ac:dyDescent="0.2">
      <c r="A32" s="206"/>
      <c r="B32" s="229"/>
      <c r="C32" s="43" t="s">
        <v>312</v>
      </c>
      <c r="D32" s="88" t="s">
        <v>474</v>
      </c>
      <c r="E32" s="118" t="s">
        <v>385</v>
      </c>
      <c r="F32" s="119"/>
      <c r="G32" s="43"/>
      <c r="H32" s="57"/>
      <c r="I32" s="172">
        <v>4712</v>
      </c>
      <c r="J32" s="216"/>
    </row>
    <row r="33" spans="1:10" x14ac:dyDescent="0.2">
      <c r="A33" s="206"/>
      <c r="B33" s="229"/>
      <c r="C33" s="55" t="s">
        <v>552</v>
      </c>
      <c r="D33" s="93"/>
      <c r="E33" s="37"/>
      <c r="F33" s="122"/>
      <c r="G33" s="55"/>
      <c r="H33" s="132"/>
      <c r="I33" s="174">
        <v>15930</v>
      </c>
      <c r="J33" s="219"/>
    </row>
    <row r="34" spans="1:10" ht="13.5" thickBot="1" x14ac:dyDescent="0.25">
      <c r="A34" s="228"/>
      <c r="B34" s="231"/>
      <c r="C34" s="41" t="s">
        <v>313</v>
      </c>
      <c r="D34" s="89" t="s">
        <v>475</v>
      </c>
      <c r="E34" s="121"/>
      <c r="F34" s="51" t="s">
        <v>537</v>
      </c>
      <c r="G34" s="165">
        <v>1426</v>
      </c>
      <c r="H34" s="58"/>
      <c r="I34" s="175">
        <v>2778</v>
      </c>
      <c r="J34" s="217"/>
    </row>
    <row r="35" spans="1:10" ht="13.5" thickBot="1" x14ac:dyDescent="0.25">
      <c r="A35" s="155" t="s">
        <v>434</v>
      </c>
      <c r="B35" s="53" t="s">
        <v>319</v>
      </c>
      <c r="C35" s="53" t="s">
        <v>320</v>
      </c>
      <c r="D35" s="91" t="s">
        <v>494</v>
      </c>
      <c r="E35" s="123"/>
      <c r="F35" s="137" t="s">
        <v>539</v>
      </c>
      <c r="G35" s="167">
        <f>1239+801</f>
        <v>2040</v>
      </c>
      <c r="H35" s="133"/>
      <c r="I35" s="168">
        <f>10433-801</f>
        <v>9632</v>
      </c>
      <c r="J35" s="100">
        <v>1.1990000000000001</v>
      </c>
    </row>
    <row r="36" spans="1:10" ht="11.25" customHeight="1" x14ac:dyDescent="0.2">
      <c r="A36" s="205" t="s">
        <v>439</v>
      </c>
      <c r="B36" s="232" t="s">
        <v>322</v>
      </c>
      <c r="C36" s="40" t="s">
        <v>557</v>
      </c>
      <c r="D36" s="87" t="s">
        <v>495</v>
      </c>
      <c r="E36" s="117"/>
      <c r="F36" s="50"/>
      <c r="G36" s="259">
        <v>1854</v>
      </c>
      <c r="H36" s="59"/>
      <c r="I36" s="171">
        <v>7831</v>
      </c>
      <c r="J36" s="215">
        <v>7.7519999999999998</v>
      </c>
    </row>
    <row r="37" spans="1:10" ht="11.25" customHeight="1" x14ac:dyDescent="0.2">
      <c r="A37" s="206"/>
      <c r="B37" s="233"/>
      <c r="C37" s="77" t="s">
        <v>556</v>
      </c>
      <c r="D37" s="92"/>
      <c r="E37" s="124" t="s">
        <v>538</v>
      </c>
      <c r="F37" s="98" t="s">
        <v>537</v>
      </c>
      <c r="G37" s="260"/>
      <c r="H37" s="131"/>
      <c r="I37" s="177">
        <v>3560</v>
      </c>
      <c r="J37" s="218"/>
    </row>
    <row r="38" spans="1:10" ht="13.5" customHeight="1" x14ac:dyDescent="0.2">
      <c r="A38" s="206"/>
      <c r="B38" s="233"/>
      <c r="C38" s="43" t="s">
        <v>555</v>
      </c>
      <c r="D38" s="88" t="s">
        <v>476</v>
      </c>
      <c r="E38" s="118"/>
      <c r="F38" s="119"/>
      <c r="G38" s="43"/>
      <c r="H38" s="57"/>
      <c r="I38" s="172">
        <v>8289</v>
      </c>
      <c r="J38" s="216"/>
    </row>
    <row r="39" spans="1:10" ht="12.75" customHeight="1" x14ac:dyDescent="0.2">
      <c r="A39" s="206"/>
      <c r="B39" s="233"/>
      <c r="C39" s="43" t="s">
        <v>427</v>
      </c>
      <c r="D39" s="88" t="s">
        <v>477</v>
      </c>
      <c r="E39" s="118" t="s">
        <v>386</v>
      </c>
      <c r="F39" s="119"/>
      <c r="G39" s="43"/>
      <c r="H39" s="57"/>
      <c r="I39" s="172">
        <v>4430</v>
      </c>
      <c r="J39" s="216"/>
    </row>
    <row r="40" spans="1:10" x14ac:dyDescent="0.2">
      <c r="A40" s="206"/>
      <c r="B40" s="233"/>
      <c r="C40" s="43" t="s">
        <v>554</v>
      </c>
      <c r="E40" s="30"/>
      <c r="F40" s="119"/>
      <c r="G40" s="43"/>
      <c r="H40" s="57"/>
      <c r="I40" s="172">
        <v>8706</v>
      </c>
      <c r="J40" s="216"/>
    </row>
    <row r="41" spans="1:10" x14ac:dyDescent="0.2">
      <c r="A41" s="206"/>
      <c r="B41" s="233"/>
      <c r="C41" s="43" t="s">
        <v>320</v>
      </c>
      <c r="D41" s="94" t="s">
        <v>496</v>
      </c>
      <c r="E41" s="118" t="s">
        <v>431</v>
      </c>
      <c r="F41" s="119"/>
      <c r="G41" s="164">
        <v>492</v>
      </c>
      <c r="H41" s="57"/>
      <c r="I41" s="172">
        <f>17296-492</f>
        <v>16804</v>
      </c>
      <c r="J41" s="216"/>
    </row>
    <row r="42" spans="1:10" ht="13.5" thickBot="1" x14ac:dyDescent="0.25">
      <c r="A42" s="206"/>
      <c r="B42" s="233"/>
      <c r="C42" s="55" t="s">
        <v>553</v>
      </c>
      <c r="D42" s="95"/>
      <c r="E42" s="37"/>
      <c r="F42" s="122"/>
      <c r="G42" s="41"/>
      <c r="H42" s="132"/>
      <c r="I42" s="174">
        <v>3417</v>
      </c>
      <c r="J42" s="219"/>
    </row>
    <row r="43" spans="1:10" ht="26.25" thickBot="1" x14ac:dyDescent="0.25">
      <c r="A43" s="228"/>
      <c r="B43" s="234"/>
      <c r="C43" s="41" t="s">
        <v>314</v>
      </c>
      <c r="D43" s="89" t="s">
        <v>497</v>
      </c>
      <c r="E43" s="125" t="s">
        <v>414</v>
      </c>
      <c r="F43" s="61" t="s">
        <v>558</v>
      </c>
      <c r="G43" s="189">
        <f>2522+614</f>
        <v>3136</v>
      </c>
      <c r="H43" s="134">
        <v>400</v>
      </c>
      <c r="I43" s="186">
        <f>8397-900-1735-614</f>
        <v>5148</v>
      </c>
      <c r="J43" s="217"/>
    </row>
    <row r="44" spans="1:10" ht="13.5" thickBot="1" x14ac:dyDescent="0.25">
      <c r="A44" s="156" t="s">
        <v>447</v>
      </c>
      <c r="B44" s="54" t="s">
        <v>323</v>
      </c>
      <c r="C44" s="53" t="s">
        <v>312</v>
      </c>
      <c r="D44" s="91" t="s">
        <v>478</v>
      </c>
      <c r="E44" s="123" t="s">
        <v>387</v>
      </c>
      <c r="F44" s="137"/>
      <c r="G44" s="78"/>
      <c r="H44" s="133"/>
      <c r="I44" s="168">
        <v>12354</v>
      </c>
      <c r="J44" s="100">
        <v>1.2290000000000001</v>
      </c>
    </row>
    <row r="45" spans="1:10" x14ac:dyDescent="0.2">
      <c r="A45" s="223" t="s">
        <v>458</v>
      </c>
      <c r="B45" s="232" t="s">
        <v>324</v>
      </c>
      <c r="C45" s="40" t="s">
        <v>561</v>
      </c>
      <c r="D45" s="85"/>
      <c r="E45" s="40"/>
      <c r="F45" s="46"/>
      <c r="G45" s="261">
        <v>3374</v>
      </c>
      <c r="H45" s="59"/>
      <c r="I45" s="171">
        <v>11178</v>
      </c>
      <c r="J45" s="264">
        <v>6.806</v>
      </c>
    </row>
    <row r="46" spans="1:10" ht="12.75" customHeight="1" thickBot="1" x14ac:dyDescent="0.25">
      <c r="A46" s="224"/>
      <c r="B46" s="233"/>
      <c r="C46" s="77" t="s">
        <v>325</v>
      </c>
      <c r="D46" s="73" t="s">
        <v>479</v>
      </c>
      <c r="E46" s="77" t="s">
        <v>388</v>
      </c>
      <c r="F46" s="52" t="s">
        <v>577</v>
      </c>
      <c r="G46" s="262"/>
      <c r="H46" s="135"/>
      <c r="I46" s="188">
        <v>9558</v>
      </c>
      <c r="J46" s="265"/>
    </row>
    <row r="47" spans="1:10" ht="15.75" customHeight="1" x14ac:dyDescent="0.2">
      <c r="A47" s="224"/>
      <c r="B47" s="233"/>
      <c r="C47" s="77" t="s">
        <v>560</v>
      </c>
      <c r="D47" s="73"/>
      <c r="E47" s="77"/>
      <c r="F47" s="52"/>
      <c r="G47" s="146"/>
      <c r="H47" s="135"/>
      <c r="I47" s="188">
        <v>11201</v>
      </c>
      <c r="J47" s="265"/>
    </row>
    <row r="48" spans="1:10" ht="12.75" customHeight="1" x14ac:dyDescent="0.2">
      <c r="A48" s="224"/>
      <c r="B48" s="233"/>
      <c r="C48" s="43" t="s">
        <v>411</v>
      </c>
      <c r="D48" s="74" t="s">
        <v>417</v>
      </c>
      <c r="E48" s="43"/>
      <c r="F48" s="47" t="s">
        <v>541</v>
      </c>
      <c r="G48" s="164">
        <v>161</v>
      </c>
      <c r="H48" s="57">
        <v>135</v>
      </c>
      <c r="I48" s="172">
        <v>2542</v>
      </c>
      <c r="J48" s="265"/>
    </row>
    <row r="49" spans="1:10" ht="12.75" customHeight="1" x14ac:dyDescent="0.2">
      <c r="A49" s="224"/>
      <c r="B49" s="233"/>
      <c r="C49" s="55" t="s">
        <v>559</v>
      </c>
      <c r="D49" s="75"/>
      <c r="E49" s="55"/>
      <c r="F49" s="56"/>
      <c r="G49" s="55"/>
      <c r="H49" s="132"/>
      <c r="I49" s="174">
        <v>15744</v>
      </c>
      <c r="J49" s="265"/>
    </row>
    <row r="50" spans="1:10" ht="13.5" thickBot="1" x14ac:dyDescent="0.25">
      <c r="A50" s="225"/>
      <c r="B50" s="234"/>
      <c r="C50" s="41" t="s">
        <v>321</v>
      </c>
      <c r="D50" s="76" t="s">
        <v>498</v>
      </c>
      <c r="E50" s="41" t="s">
        <v>381</v>
      </c>
      <c r="F50" s="48" t="s">
        <v>535</v>
      </c>
      <c r="G50" s="165">
        <v>1238</v>
      </c>
      <c r="H50" s="58">
        <v>730</v>
      </c>
      <c r="I50" s="175">
        <v>3300</v>
      </c>
      <c r="J50" s="266"/>
    </row>
    <row r="51" spans="1:10" ht="26.25" thickBot="1" x14ac:dyDescent="0.25">
      <c r="A51" s="157" t="s">
        <v>452</v>
      </c>
      <c r="B51" s="110" t="s">
        <v>326</v>
      </c>
      <c r="C51" s="78" t="s">
        <v>327</v>
      </c>
      <c r="D51" s="86" t="s">
        <v>328</v>
      </c>
      <c r="E51" s="126" t="s">
        <v>382</v>
      </c>
      <c r="F51" s="113" t="s">
        <v>583</v>
      </c>
      <c r="G51" s="167">
        <v>7499</v>
      </c>
      <c r="H51" s="190">
        <v>1075</v>
      </c>
      <c r="I51" s="191">
        <v>15387</v>
      </c>
      <c r="J51" s="99">
        <v>2.3690000000000002</v>
      </c>
    </row>
    <row r="52" spans="1:10" ht="13.5" thickBot="1" x14ac:dyDescent="0.25">
      <c r="A52" s="158" t="s">
        <v>463</v>
      </c>
      <c r="B52" s="78" t="s">
        <v>329</v>
      </c>
      <c r="C52" s="78" t="s">
        <v>314</v>
      </c>
      <c r="D52" s="86" t="s">
        <v>499</v>
      </c>
      <c r="E52" s="126"/>
      <c r="F52" s="113"/>
      <c r="G52" s="78"/>
      <c r="H52" s="127"/>
      <c r="I52" s="191">
        <v>46922</v>
      </c>
      <c r="J52" s="99">
        <v>3.931</v>
      </c>
    </row>
    <row r="53" spans="1:10" x14ac:dyDescent="0.2">
      <c r="A53" s="156" t="s">
        <v>445</v>
      </c>
      <c r="B53" s="229" t="s">
        <v>330</v>
      </c>
      <c r="C53" s="77" t="s">
        <v>331</v>
      </c>
      <c r="D53" s="139" t="s">
        <v>500</v>
      </c>
      <c r="E53" s="140" t="s">
        <v>528</v>
      </c>
      <c r="F53" s="141" t="s">
        <v>536</v>
      </c>
      <c r="G53" s="192">
        <v>4621</v>
      </c>
      <c r="H53" s="135">
        <v>1790</v>
      </c>
      <c r="I53" s="188">
        <v>6151</v>
      </c>
      <c r="J53" s="267">
        <v>2.516</v>
      </c>
    </row>
    <row r="54" spans="1:10" ht="15" customHeight="1" thickBot="1" x14ac:dyDescent="0.25">
      <c r="A54" s="156"/>
      <c r="B54" s="229"/>
      <c r="C54" s="55" t="s">
        <v>316</v>
      </c>
      <c r="D54" s="93" t="s">
        <v>332</v>
      </c>
      <c r="E54" s="37" t="s">
        <v>389</v>
      </c>
      <c r="F54" s="122" t="s">
        <v>536</v>
      </c>
      <c r="G54" s="173">
        <v>1549</v>
      </c>
      <c r="H54" s="132">
        <v>430</v>
      </c>
      <c r="I54" s="174">
        <v>5155</v>
      </c>
      <c r="J54" s="269"/>
    </row>
    <row r="55" spans="1:10" ht="15" customHeight="1" x14ac:dyDescent="0.2">
      <c r="A55" s="205" t="s">
        <v>436</v>
      </c>
      <c r="B55" s="230" t="s">
        <v>333</v>
      </c>
      <c r="C55" s="102" t="s">
        <v>314</v>
      </c>
      <c r="D55" s="142" t="s">
        <v>480</v>
      </c>
      <c r="E55" s="143" t="s">
        <v>390</v>
      </c>
      <c r="F55" s="50" t="s">
        <v>536</v>
      </c>
      <c r="G55" s="163">
        <v>1523</v>
      </c>
      <c r="H55" s="59">
        <v>230</v>
      </c>
      <c r="I55" s="169">
        <v>5617</v>
      </c>
      <c r="J55" s="253">
        <v>4.2560000000000002</v>
      </c>
    </row>
    <row r="56" spans="1:10" ht="13.5" customHeight="1" thickBot="1" x14ac:dyDescent="0.25">
      <c r="A56" s="228"/>
      <c r="B56" s="231"/>
      <c r="C56" s="41" t="s">
        <v>562</v>
      </c>
      <c r="D56" s="96" t="s">
        <v>433</v>
      </c>
      <c r="E56" s="97"/>
      <c r="F56" s="51"/>
      <c r="G56" s="41"/>
      <c r="H56" s="58"/>
      <c r="I56" s="193">
        <v>29358</v>
      </c>
      <c r="J56" s="254"/>
    </row>
    <row r="57" spans="1:10" x14ac:dyDescent="0.2">
      <c r="A57" s="156" t="s">
        <v>449</v>
      </c>
      <c r="B57" s="229" t="s">
        <v>337</v>
      </c>
      <c r="C57" s="77" t="s">
        <v>335</v>
      </c>
      <c r="D57" s="92" t="s">
        <v>334</v>
      </c>
      <c r="E57" s="124" t="s">
        <v>391</v>
      </c>
      <c r="F57" s="98" t="s">
        <v>539</v>
      </c>
      <c r="G57" s="263">
        <v>3353</v>
      </c>
      <c r="H57" s="131"/>
      <c r="I57" s="194">
        <v>3662</v>
      </c>
      <c r="J57" s="218">
        <v>1.754</v>
      </c>
    </row>
    <row r="58" spans="1:10" ht="13.5" thickBot="1" x14ac:dyDescent="0.25">
      <c r="A58" s="156"/>
      <c r="B58" s="229"/>
      <c r="C58" s="55" t="s">
        <v>336</v>
      </c>
      <c r="D58" s="93" t="s">
        <v>501</v>
      </c>
      <c r="E58" s="37"/>
      <c r="F58" s="122" t="s">
        <v>535</v>
      </c>
      <c r="G58" s="204"/>
      <c r="H58" s="132">
        <v>615</v>
      </c>
      <c r="I58" s="166">
        <v>7280</v>
      </c>
      <c r="J58" s="219"/>
    </row>
    <row r="59" spans="1:10" ht="17.25" customHeight="1" x14ac:dyDescent="0.2">
      <c r="A59" s="159" t="s">
        <v>459</v>
      </c>
      <c r="B59" s="230" t="s">
        <v>338</v>
      </c>
      <c r="C59" s="40" t="s">
        <v>335</v>
      </c>
      <c r="D59" s="87" t="s">
        <v>502</v>
      </c>
      <c r="E59" s="117" t="s">
        <v>409</v>
      </c>
      <c r="F59" s="50" t="s">
        <v>539</v>
      </c>
      <c r="G59" s="163">
        <v>1601</v>
      </c>
      <c r="H59" s="59">
        <v>1140</v>
      </c>
      <c r="I59" s="171">
        <v>18081</v>
      </c>
      <c r="J59" s="253">
        <v>2.5979999999999999</v>
      </c>
    </row>
    <row r="60" spans="1:10" ht="13.5" thickBot="1" x14ac:dyDescent="0.25">
      <c r="A60" s="160"/>
      <c r="B60" s="231"/>
      <c r="C60" s="41" t="s">
        <v>339</v>
      </c>
      <c r="D60" s="89" t="s">
        <v>503</v>
      </c>
      <c r="E60" s="121"/>
      <c r="F60" s="51" t="s">
        <v>536</v>
      </c>
      <c r="G60" s="165">
        <f>1906+412</f>
        <v>2318</v>
      </c>
      <c r="H60" s="58">
        <v>760</v>
      </c>
      <c r="I60" s="175">
        <f>10868-412</f>
        <v>10456</v>
      </c>
      <c r="J60" s="254"/>
    </row>
    <row r="61" spans="1:10" ht="12.75" customHeight="1" x14ac:dyDescent="0.2">
      <c r="A61" s="224" t="s">
        <v>446</v>
      </c>
      <c r="B61" s="233" t="s">
        <v>340</v>
      </c>
      <c r="C61" s="77" t="s">
        <v>335</v>
      </c>
      <c r="D61" s="92" t="s">
        <v>504</v>
      </c>
      <c r="E61" s="124" t="s">
        <v>392</v>
      </c>
      <c r="F61" s="98" t="s">
        <v>536</v>
      </c>
      <c r="G61" s="170">
        <v>1757</v>
      </c>
      <c r="H61" s="131">
        <v>300</v>
      </c>
      <c r="I61" s="177">
        <v>4757</v>
      </c>
      <c r="J61" s="267">
        <v>9.4239999999999995</v>
      </c>
    </row>
    <row r="62" spans="1:10" x14ac:dyDescent="0.2">
      <c r="A62" s="224"/>
      <c r="B62" s="233"/>
      <c r="C62" s="43" t="s">
        <v>563</v>
      </c>
      <c r="D62" s="88" t="s">
        <v>341</v>
      </c>
      <c r="E62" s="118"/>
      <c r="F62" s="98"/>
      <c r="G62" s="43"/>
      <c r="H62" s="57"/>
      <c r="I62" s="172">
        <v>20855</v>
      </c>
      <c r="J62" s="268"/>
    </row>
    <row r="63" spans="1:10" x14ac:dyDescent="0.2">
      <c r="A63" s="224"/>
      <c r="B63" s="233"/>
      <c r="C63" s="43" t="s">
        <v>564</v>
      </c>
      <c r="D63" s="88" t="s">
        <v>481</v>
      </c>
      <c r="E63" s="118"/>
      <c r="F63" s="119"/>
      <c r="G63" s="43"/>
      <c r="H63" s="57"/>
      <c r="I63" s="172">
        <v>22491</v>
      </c>
      <c r="J63" s="268"/>
    </row>
    <row r="64" spans="1:10" x14ac:dyDescent="0.2">
      <c r="A64" s="224"/>
      <c r="B64" s="233"/>
      <c r="C64" s="43" t="s">
        <v>343</v>
      </c>
      <c r="D64" s="88" t="s">
        <v>505</v>
      </c>
      <c r="E64" s="118"/>
      <c r="F64" s="119"/>
      <c r="G64" s="164">
        <v>993</v>
      </c>
      <c r="H64" s="57"/>
      <c r="I64" s="172">
        <v>16897</v>
      </c>
      <c r="J64" s="268"/>
    </row>
    <row r="65" spans="1:10" x14ac:dyDescent="0.2">
      <c r="A65" s="224"/>
      <c r="B65" s="233"/>
      <c r="C65" s="43" t="s">
        <v>565</v>
      </c>
      <c r="D65" s="88"/>
      <c r="E65" s="118"/>
      <c r="F65" s="119"/>
      <c r="G65" s="43"/>
      <c r="H65" s="57"/>
      <c r="I65" s="172">
        <v>4471</v>
      </c>
      <c r="J65" s="268"/>
    </row>
    <row r="66" spans="1:10" x14ac:dyDescent="0.2">
      <c r="A66" s="224"/>
      <c r="B66" s="233"/>
      <c r="C66" s="43" t="s">
        <v>344</v>
      </c>
      <c r="D66" s="94" t="s">
        <v>506</v>
      </c>
      <c r="E66" s="118"/>
      <c r="F66" s="119" t="s">
        <v>536</v>
      </c>
      <c r="G66" s="164">
        <v>3223</v>
      </c>
      <c r="H66" s="57">
        <v>1859</v>
      </c>
      <c r="I66" s="172">
        <v>12940</v>
      </c>
      <c r="J66" s="268"/>
    </row>
    <row r="67" spans="1:10" ht="13.5" thickBot="1" x14ac:dyDescent="0.25">
      <c r="A67" s="224"/>
      <c r="B67" s="233"/>
      <c r="C67" s="55" t="s">
        <v>345</v>
      </c>
      <c r="D67" s="93" t="s">
        <v>507</v>
      </c>
      <c r="E67" s="37"/>
      <c r="F67" s="122" t="s">
        <v>536</v>
      </c>
      <c r="G67" s="173">
        <v>2393</v>
      </c>
      <c r="H67" s="132">
        <v>810</v>
      </c>
      <c r="I67" s="174">
        <v>1636</v>
      </c>
      <c r="J67" s="269"/>
    </row>
    <row r="68" spans="1:10" ht="26.25" thickBot="1" x14ac:dyDescent="0.25">
      <c r="A68" s="157" t="s">
        <v>464</v>
      </c>
      <c r="B68" s="110" t="s">
        <v>346</v>
      </c>
      <c r="C68" s="78" t="s">
        <v>347</v>
      </c>
      <c r="D68" s="86" t="s">
        <v>348</v>
      </c>
      <c r="E68" s="126"/>
      <c r="F68" s="126"/>
      <c r="G68" s="102"/>
      <c r="H68" s="127"/>
      <c r="I68" s="191">
        <v>11555</v>
      </c>
      <c r="J68" s="99">
        <v>0.89200000000000002</v>
      </c>
    </row>
    <row r="69" spans="1:10" x14ac:dyDescent="0.2">
      <c r="A69" s="223" t="s">
        <v>437</v>
      </c>
      <c r="B69" s="230" t="s">
        <v>349</v>
      </c>
      <c r="C69" s="40" t="s">
        <v>342</v>
      </c>
      <c r="D69" s="87" t="s">
        <v>482</v>
      </c>
      <c r="E69" s="117"/>
      <c r="F69" s="50"/>
      <c r="G69" s="40"/>
      <c r="H69" s="59"/>
      <c r="I69" s="171">
        <v>7784</v>
      </c>
      <c r="J69" s="253">
        <v>2.82</v>
      </c>
    </row>
    <row r="70" spans="1:10" ht="35.25" customHeight="1" thickBot="1" x14ac:dyDescent="0.25">
      <c r="A70" s="225"/>
      <c r="B70" s="231"/>
      <c r="C70" s="41" t="s">
        <v>350</v>
      </c>
      <c r="D70" s="96" t="s">
        <v>483</v>
      </c>
      <c r="E70" s="121" t="s">
        <v>393</v>
      </c>
      <c r="F70" s="61" t="s">
        <v>540</v>
      </c>
      <c r="G70" s="187">
        <f>4308+1491+1167</f>
        <v>6966</v>
      </c>
      <c r="H70" s="134">
        <v>1155</v>
      </c>
      <c r="I70" s="186">
        <f>11008-1491-1167</f>
        <v>8350</v>
      </c>
      <c r="J70" s="254"/>
    </row>
    <row r="71" spans="1:10" ht="12.75" customHeight="1" x14ac:dyDescent="0.2">
      <c r="A71" s="223" t="s">
        <v>441</v>
      </c>
      <c r="B71" s="232" t="s">
        <v>351</v>
      </c>
      <c r="C71" s="82" t="s">
        <v>352</v>
      </c>
      <c r="D71" s="62" t="s">
        <v>353</v>
      </c>
      <c r="E71" s="40"/>
      <c r="F71" s="50" t="s">
        <v>539</v>
      </c>
      <c r="G71" s="170">
        <v>432</v>
      </c>
      <c r="H71" s="59">
        <v>180</v>
      </c>
      <c r="I71" s="226">
        <v>18749</v>
      </c>
      <c r="J71" s="215">
        <v>8.8040000000000003</v>
      </c>
    </row>
    <row r="72" spans="1:10" x14ac:dyDescent="0.2">
      <c r="A72" s="224"/>
      <c r="B72" s="233"/>
      <c r="C72" s="80" t="s">
        <v>354</v>
      </c>
      <c r="D72" s="63" t="s">
        <v>355</v>
      </c>
      <c r="E72" s="43"/>
      <c r="F72" s="119"/>
      <c r="G72" s="164">
        <v>518</v>
      </c>
      <c r="H72" s="57"/>
      <c r="I72" s="227"/>
      <c r="J72" s="216"/>
    </row>
    <row r="73" spans="1:10" ht="14.25" customHeight="1" x14ac:dyDescent="0.2">
      <c r="A73" s="224"/>
      <c r="B73" s="233"/>
      <c r="C73" s="80" t="s">
        <v>342</v>
      </c>
      <c r="D73" s="63" t="s">
        <v>508</v>
      </c>
      <c r="E73" s="43"/>
      <c r="F73" s="119" t="s">
        <v>537</v>
      </c>
      <c r="G73" s="164">
        <v>720</v>
      </c>
      <c r="H73" s="57">
        <v>140</v>
      </c>
      <c r="I73" s="172">
        <v>22063</v>
      </c>
      <c r="J73" s="216"/>
    </row>
    <row r="74" spans="1:10" ht="14.25" customHeight="1" x14ac:dyDescent="0.2">
      <c r="A74" s="224"/>
      <c r="B74" s="233"/>
      <c r="C74" s="80" t="s">
        <v>566</v>
      </c>
      <c r="D74" s="63"/>
      <c r="E74" s="43"/>
      <c r="F74" s="119"/>
      <c r="G74" s="43"/>
      <c r="H74" s="57"/>
      <c r="I74" s="172">
        <v>17750</v>
      </c>
      <c r="J74" s="216"/>
    </row>
    <row r="75" spans="1:10" x14ac:dyDescent="0.2">
      <c r="A75" s="224"/>
      <c r="B75" s="233"/>
      <c r="C75" s="80" t="s">
        <v>347</v>
      </c>
      <c r="D75" s="63" t="s">
        <v>509</v>
      </c>
      <c r="E75" s="43"/>
      <c r="F75" s="119"/>
      <c r="G75" s="43"/>
      <c r="H75" s="57"/>
      <c r="I75" s="172">
        <v>8519</v>
      </c>
      <c r="J75" s="216"/>
    </row>
    <row r="76" spans="1:10" ht="13.5" thickBot="1" x14ac:dyDescent="0.25">
      <c r="A76" s="225"/>
      <c r="B76" s="234"/>
      <c r="C76" s="83" t="s">
        <v>356</v>
      </c>
      <c r="D76" s="121" t="s">
        <v>484</v>
      </c>
      <c r="E76" s="41"/>
      <c r="F76" s="51"/>
      <c r="G76" s="41"/>
      <c r="H76" s="58"/>
      <c r="I76" s="175">
        <v>23413</v>
      </c>
      <c r="J76" s="217"/>
    </row>
    <row r="77" spans="1:10" ht="12.75" customHeight="1" x14ac:dyDescent="0.2">
      <c r="A77" s="223" t="s">
        <v>444</v>
      </c>
      <c r="B77" s="232" t="s">
        <v>357</v>
      </c>
      <c r="C77" s="82" t="s">
        <v>343</v>
      </c>
      <c r="D77" s="144" t="s">
        <v>510</v>
      </c>
      <c r="E77" s="40"/>
      <c r="F77" s="50" t="s">
        <v>536</v>
      </c>
      <c r="G77" s="170">
        <v>1181</v>
      </c>
      <c r="H77" s="59">
        <v>650</v>
      </c>
      <c r="I77" s="171">
        <v>3054</v>
      </c>
      <c r="J77" s="215">
        <v>9.3379999999999992</v>
      </c>
    </row>
    <row r="78" spans="1:10" ht="12.75" customHeight="1" x14ac:dyDescent="0.2">
      <c r="A78" s="224"/>
      <c r="B78" s="233"/>
      <c r="C78" s="79" t="s">
        <v>567</v>
      </c>
      <c r="D78" s="64"/>
      <c r="E78" s="77"/>
      <c r="F78" s="98"/>
      <c r="G78" s="77"/>
      <c r="H78" s="131"/>
      <c r="I78" s="177">
        <v>26445</v>
      </c>
      <c r="J78" s="218"/>
    </row>
    <row r="79" spans="1:10" x14ac:dyDescent="0.2">
      <c r="A79" s="224"/>
      <c r="B79" s="233"/>
      <c r="C79" s="80" t="s">
        <v>356</v>
      </c>
      <c r="D79" s="65" t="s">
        <v>511</v>
      </c>
      <c r="E79" s="43"/>
      <c r="F79" s="119"/>
      <c r="G79" s="164">
        <v>780</v>
      </c>
      <c r="H79" s="57">
        <v>400</v>
      </c>
      <c r="I79" s="172">
        <v>4019</v>
      </c>
      <c r="J79" s="216"/>
    </row>
    <row r="80" spans="1:10" x14ac:dyDescent="0.2">
      <c r="A80" s="224"/>
      <c r="B80" s="233"/>
      <c r="C80" s="80" t="s">
        <v>568</v>
      </c>
      <c r="D80" s="65"/>
      <c r="E80" s="43"/>
      <c r="F80" s="119"/>
      <c r="G80" s="43"/>
      <c r="H80" s="57"/>
      <c r="I80" s="172">
        <v>19725</v>
      </c>
      <c r="J80" s="216"/>
    </row>
    <row r="81" spans="1:10" x14ac:dyDescent="0.2">
      <c r="A81" s="224"/>
      <c r="B81" s="233"/>
      <c r="C81" s="80" t="s">
        <v>358</v>
      </c>
      <c r="D81" s="63" t="s">
        <v>485</v>
      </c>
      <c r="E81" s="43"/>
      <c r="F81" s="119" t="s">
        <v>535</v>
      </c>
      <c r="G81" s="164">
        <v>150</v>
      </c>
      <c r="H81" s="57">
        <v>120</v>
      </c>
      <c r="I81" s="172">
        <v>5331</v>
      </c>
      <c r="J81" s="216"/>
    </row>
    <row r="82" spans="1:10" x14ac:dyDescent="0.2">
      <c r="A82" s="224"/>
      <c r="B82" s="233"/>
      <c r="C82" s="80" t="s">
        <v>569</v>
      </c>
      <c r="D82" s="63"/>
      <c r="E82" s="43"/>
      <c r="F82" s="119"/>
      <c r="G82" s="43"/>
      <c r="H82" s="57"/>
      <c r="I82" s="172">
        <v>9439</v>
      </c>
      <c r="J82" s="216"/>
    </row>
    <row r="83" spans="1:10" x14ac:dyDescent="0.2">
      <c r="A83" s="224"/>
      <c r="B83" s="233"/>
      <c r="C83" s="80" t="s">
        <v>359</v>
      </c>
      <c r="D83" s="63" t="s">
        <v>416</v>
      </c>
      <c r="E83" s="43"/>
      <c r="F83" s="119" t="s">
        <v>539</v>
      </c>
      <c r="G83" s="164">
        <v>277</v>
      </c>
      <c r="H83" s="57"/>
      <c r="I83" s="172">
        <v>17010</v>
      </c>
      <c r="J83" s="216"/>
    </row>
    <row r="84" spans="1:10" x14ac:dyDescent="0.2">
      <c r="A84" s="224"/>
      <c r="B84" s="233"/>
      <c r="C84" s="81" t="s">
        <v>570</v>
      </c>
      <c r="D84" s="66"/>
      <c r="E84" s="55"/>
      <c r="F84" s="122"/>
      <c r="G84" s="55"/>
      <c r="H84" s="132"/>
      <c r="I84" s="174">
        <v>17213</v>
      </c>
      <c r="J84" s="219"/>
    </row>
    <row r="85" spans="1:10" ht="13.5" thickBot="1" x14ac:dyDescent="0.25">
      <c r="A85" s="225"/>
      <c r="B85" s="234"/>
      <c r="C85" s="83" t="s">
        <v>360</v>
      </c>
      <c r="D85" s="68" t="s">
        <v>512</v>
      </c>
      <c r="E85" s="41"/>
      <c r="F85" s="51" t="s">
        <v>539</v>
      </c>
      <c r="G85" s="173">
        <v>468</v>
      </c>
      <c r="H85" s="58">
        <v>300</v>
      </c>
      <c r="I85" s="175">
        <v>11765</v>
      </c>
      <c r="J85" s="217"/>
    </row>
    <row r="86" spans="1:10" x14ac:dyDescent="0.2">
      <c r="A86" s="223" t="s">
        <v>450</v>
      </c>
      <c r="B86" s="230" t="s">
        <v>361</v>
      </c>
      <c r="C86" s="82" t="s">
        <v>362</v>
      </c>
      <c r="D86" s="62" t="s">
        <v>363</v>
      </c>
      <c r="E86" s="40"/>
      <c r="F86" s="50" t="s">
        <v>539</v>
      </c>
      <c r="G86" s="163">
        <v>2146</v>
      </c>
      <c r="H86" s="59"/>
      <c r="I86" s="171">
        <v>10224</v>
      </c>
      <c r="J86" s="215">
        <v>1.3660000000000001</v>
      </c>
    </row>
    <row r="87" spans="1:10" ht="13.5" thickBot="1" x14ac:dyDescent="0.25">
      <c r="A87" s="225"/>
      <c r="B87" s="231"/>
      <c r="C87" s="60" t="s">
        <v>344</v>
      </c>
      <c r="D87" s="67" t="s">
        <v>513</v>
      </c>
      <c r="E87" s="103"/>
      <c r="F87" s="51"/>
      <c r="G87" s="165">
        <v>735</v>
      </c>
      <c r="H87" s="58"/>
      <c r="I87" s="175">
        <v>3024</v>
      </c>
      <c r="J87" s="217"/>
    </row>
    <row r="88" spans="1:10" ht="11.25" customHeight="1" x14ac:dyDescent="0.2">
      <c r="A88" s="223" t="s">
        <v>451</v>
      </c>
      <c r="B88" s="232" t="s">
        <v>364</v>
      </c>
      <c r="C88" s="82" t="s">
        <v>352</v>
      </c>
      <c r="D88" s="62" t="s">
        <v>365</v>
      </c>
      <c r="E88" s="40"/>
      <c r="F88" s="50"/>
      <c r="G88" s="40"/>
      <c r="H88" s="59"/>
      <c r="I88" s="171">
        <v>12238</v>
      </c>
      <c r="J88" s="215">
        <v>2.8439999999999999</v>
      </c>
    </row>
    <row r="89" spans="1:10" ht="16.5" customHeight="1" thickBot="1" x14ac:dyDescent="0.25">
      <c r="A89" s="225"/>
      <c r="B89" s="234"/>
      <c r="C89" s="83" t="s">
        <v>362</v>
      </c>
      <c r="D89" s="68" t="s">
        <v>366</v>
      </c>
      <c r="E89" s="41"/>
      <c r="F89" s="51" t="s">
        <v>535</v>
      </c>
      <c r="G89" s="165">
        <v>784</v>
      </c>
      <c r="H89" s="58">
        <v>550</v>
      </c>
      <c r="I89" s="175">
        <v>7524</v>
      </c>
      <c r="J89" s="217"/>
    </row>
    <row r="90" spans="1:10" x14ac:dyDescent="0.2">
      <c r="A90" s="224" t="s">
        <v>448</v>
      </c>
      <c r="B90" s="233" t="s">
        <v>367</v>
      </c>
      <c r="C90" s="79" t="s">
        <v>368</v>
      </c>
      <c r="D90" s="69" t="s">
        <v>429</v>
      </c>
      <c r="E90" s="77"/>
      <c r="F90" s="98" t="s">
        <v>539</v>
      </c>
      <c r="G90" s="163">
        <v>866</v>
      </c>
      <c r="H90" s="131">
        <v>220</v>
      </c>
      <c r="I90" s="177">
        <v>9787</v>
      </c>
      <c r="J90" s="218">
        <v>7.101</v>
      </c>
    </row>
    <row r="91" spans="1:10" x14ac:dyDescent="0.2">
      <c r="A91" s="224"/>
      <c r="B91" s="233"/>
      <c r="C91" s="79" t="s">
        <v>571</v>
      </c>
      <c r="D91" s="69"/>
      <c r="E91" s="77"/>
      <c r="F91" s="98"/>
      <c r="G91" s="77"/>
      <c r="H91" s="131"/>
      <c r="I91" s="177">
        <v>4424</v>
      </c>
      <c r="J91" s="218"/>
    </row>
    <row r="92" spans="1:10" x14ac:dyDescent="0.2">
      <c r="A92" s="224"/>
      <c r="B92" s="233"/>
      <c r="C92" s="80" t="s">
        <v>369</v>
      </c>
      <c r="D92" s="63" t="s">
        <v>486</v>
      </c>
      <c r="E92" s="43"/>
      <c r="F92" s="119"/>
      <c r="G92" s="164">
        <v>150</v>
      </c>
      <c r="H92" s="57"/>
      <c r="I92" s="172">
        <v>19000</v>
      </c>
      <c r="J92" s="216"/>
    </row>
    <row r="93" spans="1:10" x14ac:dyDescent="0.2">
      <c r="A93" s="224"/>
      <c r="B93" s="233"/>
      <c r="C93" s="80" t="s">
        <v>572</v>
      </c>
      <c r="D93" s="63"/>
      <c r="E93" s="43"/>
      <c r="F93" s="119"/>
      <c r="G93" s="43"/>
      <c r="H93" s="57"/>
      <c r="I93" s="172">
        <v>6493</v>
      </c>
      <c r="J93" s="216"/>
    </row>
    <row r="94" spans="1:10" x14ac:dyDescent="0.2">
      <c r="A94" s="224"/>
      <c r="B94" s="233"/>
      <c r="C94" s="80" t="s">
        <v>370</v>
      </c>
      <c r="D94" s="63" t="s">
        <v>432</v>
      </c>
      <c r="E94" s="43"/>
      <c r="F94" s="119"/>
      <c r="G94" s="164">
        <v>201</v>
      </c>
      <c r="H94" s="57"/>
      <c r="I94" s="172">
        <v>5068</v>
      </c>
      <c r="J94" s="216"/>
    </row>
    <row r="95" spans="1:10" x14ac:dyDescent="0.2">
      <c r="A95" s="224"/>
      <c r="B95" s="233"/>
      <c r="C95" s="80" t="s">
        <v>573</v>
      </c>
      <c r="D95" s="63"/>
      <c r="E95" s="43"/>
      <c r="F95" s="119"/>
      <c r="G95" s="43"/>
      <c r="H95" s="57"/>
      <c r="I95" s="172">
        <v>11570</v>
      </c>
      <c r="J95" s="216"/>
    </row>
    <row r="96" spans="1:10" x14ac:dyDescent="0.2">
      <c r="A96" s="224"/>
      <c r="B96" s="233"/>
      <c r="C96" s="80" t="s">
        <v>371</v>
      </c>
      <c r="D96" s="63" t="s">
        <v>514</v>
      </c>
      <c r="E96" s="43"/>
      <c r="F96" s="119"/>
      <c r="G96" s="203">
        <f>34+101+829+2852</f>
        <v>3816</v>
      </c>
      <c r="H96" s="57"/>
      <c r="I96" s="203">
        <f>10391+6751-829-2852</f>
        <v>13461</v>
      </c>
      <c r="J96" s="216"/>
    </row>
    <row r="97" spans="1:13" ht="13.5" thickBot="1" x14ac:dyDescent="0.25">
      <c r="A97" s="224"/>
      <c r="B97" s="233"/>
      <c r="C97" s="81" t="s">
        <v>582</v>
      </c>
      <c r="D97" s="66" t="s">
        <v>372</v>
      </c>
      <c r="E97" s="55"/>
      <c r="F97" s="122"/>
      <c r="G97" s="204"/>
      <c r="H97" s="132"/>
      <c r="I97" s="204"/>
      <c r="J97" s="219"/>
    </row>
    <row r="98" spans="1:13" x14ac:dyDescent="0.2">
      <c r="A98" s="223" t="s">
        <v>457</v>
      </c>
      <c r="B98" s="232" t="s">
        <v>373</v>
      </c>
      <c r="C98" s="82" t="s">
        <v>374</v>
      </c>
      <c r="D98" s="62" t="s">
        <v>515</v>
      </c>
      <c r="E98" s="40"/>
      <c r="F98" s="50"/>
      <c r="G98" s="170">
        <v>109</v>
      </c>
      <c r="H98" s="59"/>
      <c r="I98" s="171">
        <v>8613</v>
      </c>
      <c r="J98" s="215">
        <v>4.8380000000000001</v>
      </c>
    </row>
    <row r="99" spans="1:13" x14ac:dyDescent="0.2">
      <c r="A99" s="224"/>
      <c r="B99" s="233"/>
      <c r="C99" s="80" t="s">
        <v>375</v>
      </c>
      <c r="D99" s="63" t="s">
        <v>516</v>
      </c>
      <c r="E99" s="43"/>
      <c r="F99" s="119"/>
      <c r="G99" s="43"/>
      <c r="H99" s="57"/>
      <c r="I99" s="172">
        <v>25567</v>
      </c>
      <c r="J99" s="216"/>
    </row>
    <row r="100" spans="1:13" ht="13.5" thickBot="1" x14ac:dyDescent="0.25">
      <c r="A100" s="225"/>
      <c r="B100" s="234"/>
      <c r="C100" s="83" t="s">
        <v>360</v>
      </c>
      <c r="D100" s="145" t="s">
        <v>517</v>
      </c>
      <c r="E100" s="41"/>
      <c r="F100" s="51" t="s">
        <v>539</v>
      </c>
      <c r="G100" s="173">
        <v>1026</v>
      </c>
      <c r="H100" s="58">
        <v>470</v>
      </c>
      <c r="I100" s="175">
        <v>5672</v>
      </c>
      <c r="J100" s="217"/>
    </row>
    <row r="101" spans="1:13" x14ac:dyDescent="0.2">
      <c r="A101" s="224" t="s">
        <v>465</v>
      </c>
      <c r="B101" s="233" t="s">
        <v>376</v>
      </c>
      <c r="C101" s="79" t="s">
        <v>377</v>
      </c>
      <c r="D101" s="69" t="s">
        <v>518</v>
      </c>
      <c r="E101" s="77"/>
      <c r="F101" s="98"/>
      <c r="G101" s="40"/>
      <c r="H101" s="131"/>
      <c r="I101" s="177">
        <v>41127</v>
      </c>
      <c r="J101" s="218">
        <v>5.1669999999999998</v>
      </c>
    </row>
    <row r="102" spans="1:13" ht="13.5" thickBot="1" x14ac:dyDescent="0.25">
      <c r="A102" s="224"/>
      <c r="B102" s="233"/>
      <c r="C102" s="81" t="s">
        <v>374</v>
      </c>
      <c r="D102" s="66" t="s">
        <v>519</v>
      </c>
      <c r="E102" s="55"/>
      <c r="F102" s="122"/>
      <c r="G102" s="165">
        <v>293</v>
      </c>
      <c r="H102" s="132">
        <v>93</v>
      </c>
      <c r="I102" s="174">
        <v>18698</v>
      </c>
      <c r="J102" s="219"/>
    </row>
    <row r="103" spans="1:13" x14ac:dyDescent="0.2">
      <c r="A103" s="223" t="s">
        <v>453</v>
      </c>
      <c r="B103" s="232" t="s">
        <v>378</v>
      </c>
      <c r="C103" s="59" t="s">
        <v>344</v>
      </c>
      <c r="D103" s="70" t="s">
        <v>442</v>
      </c>
      <c r="E103" s="40"/>
      <c r="F103" s="50"/>
      <c r="G103" s="77"/>
      <c r="H103" s="59"/>
      <c r="I103" s="171">
        <v>8958</v>
      </c>
      <c r="J103" s="215">
        <v>3.9239999999999999</v>
      </c>
    </row>
    <row r="104" spans="1:13" x14ac:dyDescent="0.2">
      <c r="A104" s="224"/>
      <c r="B104" s="233"/>
      <c r="C104" s="57" t="s">
        <v>379</v>
      </c>
      <c r="D104" s="71" t="s">
        <v>520</v>
      </c>
      <c r="E104" s="43"/>
      <c r="F104" s="119"/>
      <c r="G104" s="43"/>
      <c r="H104" s="57"/>
      <c r="I104" s="172">
        <v>19930</v>
      </c>
      <c r="J104" s="216"/>
    </row>
    <row r="105" spans="1:13" ht="13.5" thickBot="1" x14ac:dyDescent="0.25">
      <c r="A105" s="225"/>
      <c r="B105" s="234"/>
      <c r="C105" s="58" t="s">
        <v>359</v>
      </c>
      <c r="D105" s="72" t="s">
        <v>380</v>
      </c>
      <c r="E105" s="41"/>
      <c r="F105" s="51"/>
      <c r="G105" s="41"/>
      <c r="H105" s="58"/>
      <c r="I105" s="175">
        <v>6914</v>
      </c>
      <c r="J105" s="217"/>
    </row>
    <row r="106" spans="1:13" ht="13.5" thickBot="1" x14ac:dyDescent="0.25">
      <c r="E106" s="30"/>
      <c r="F106" s="113" t="s">
        <v>397</v>
      </c>
      <c r="G106" s="195">
        <f>SUM(G6:G105)</f>
        <v>81889</v>
      </c>
      <c r="H106" s="195">
        <f>SUM(H6:H105)</f>
        <v>17486</v>
      </c>
      <c r="I106" s="196">
        <f>SUM(I6:I105)</f>
        <v>1348725</v>
      </c>
      <c r="J106" s="152">
        <f>SUM(J6:J105)</f>
        <v>147.238</v>
      </c>
      <c r="L106" s="162"/>
      <c r="M106" s="162"/>
    </row>
    <row r="107" spans="1:13" ht="13.5" thickBot="1" x14ac:dyDescent="0.25">
      <c r="E107" s="30"/>
      <c r="F107" s="30"/>
      <c r="G107" s="30"/>
      <c r="H107" s="30"/>
      <c r="J107" s="35"/>
    </row>
    <row r="108" spans="1:13" ht="21" thickBot="1" x14ac:dyDescent="0.35">
      <c r="A108" s="220" t="s">
        <v>578</v>
      </c>
      <c r="B108" s="221"/>
      <c r="C108" s="221"/>
      <c r="D108" s="221"/>
      <c r="E108" s="221"/>
      <c r="F108" s="221"/>
      <c r="G108" s="221"/>
      <c r="H108" s="221"/>
      <c r="I108" s="221"/>
      <c r="J108" s="222"/>
    </row>
    <row r="109" spans="1:13" x14ac:dyDescent="0.2">
      <c r="A109" s="205" t="s">
        <v>292</v>
      </c>
      <c r="B109" s="207" t="s">
        <v>466</v>
      </c>
      <c r="C109" s="205" t="s">
        <v>549</v>
      </c>
      <c r="D109" s="209" t="s">
        <v>293</v>
      </c>
      <c r="E109" s="205" t="s">
        <v>394</v>
      </c>
      <c r="F109" s="207" t="s">
        <v>575</v>
      </c>
      <c r="G109" s="207" t="s">
        <v>542</v>
      </c>
      <c r="H109" s="213" t="s">
        <v>543</v>
      </c>
      <c r="I109" s="207" t="s">
        <v>545</v>
      </c>
      <c r="J109" s="211" t="s">
        <v>395</v>
      </c>
    </row>
    <row r="110" spans="1:13" x14ac:dyDescent="0.2">
      <c r="A110" s="206"/>
      <c r="B110" s="208"/>
      <c r="C110" s="206"/>
      <c r="D110" s="210"/>
      <c r="E110" s="206"/>
      <c r="F110" s="208"/>
      <c r="G110" s="208"/>
      <c r="H110" s="214"/>
      <c r="I110" s="208"/>
      <c r="J110" s="212"/>
    </row>
    <row r="111" spans="1:13" x14ac:dyDescent="0.2">
      <c r="A111" s="148" t="s">
        <v>440</v>
      </c>
      <c r="B111" s="43" t="s">
        <v>579</v>
      </c>
      <c r="C111" s="43" t="s">
        <v>412</v>
      </c>
      <c r="D111" s="74"/>
      <c r="E111" s="43"/>
      <c r="F111" s="44" t="s">
        <v>580</v>
      </c>
      <c r="G111" s="185">
        <v>250</v>
      </c>
      <c r="H111" s="150" t="s">
        <v>574</v>
      </c>
      <c r="I111" s="151"/>
      <c r="J111" s="153">
        <v>0.13900000000000001</v>
      </c>
    </row>
    <row r="112" spans="1:13" ht="25.5" x14ac:dyDescent="0.2">
      <c r="A112" s="148" t="s">
        <v>458</v>
      </c>
      <c r="B112" s="107" t="s">
        <v>426</v>
      </c>
      <c r="C112" s="43" t="s">
        <v>412</v>
      </c>
      <c r="D112" s="90" t="s">
        <v>443</v>
      </c>
      <c r="E112" s="39"/>
      <c r="F112" s="39" t="s">
        <v>537</v>
      </c>
      <c r="G112" s="182">
        <v>4000</v>
      </c>
      <c r="H112" s="49">
        <v>1593</v>
      </c>
      <c r="I112" s="183">
        <v>7324</v>
      </c>
      <c r="J112" s="105">
        <v>0.90800000000000003</v>
      </c>
    </row>
    <row r="113" spans="1:13" x14ac:dyDescent="0.2">
      <c r="A113" s="148" t="s">
        <v>452</v>
      </c>
      <c r="B113" s="39" t="s">
        <v>418</v>
      </c>
      <c r="C113" s="43" t="s">
        <v>412</v>
      </c>
      <c r="D113" s="90" t="s">
        <v>430</v>
      </c>
      <c r="E113" s="39"/>
      <c r="F113" s="39" t="s">
        <v>537</v>
      </c>
      <c r="G113" s="182">
        <v>4321</v>
      </c>
      <c r="H113" s="49">
        <v>2118</v>
      </c>
      <c r="I113" s="183">
        <v>3159</v>
      </c>
      <c r="J113" s="105">
        <v>1.0589999999999999</v>
      </c>
    </row>
    <row r="114" spans="1:13" x14ac:dyDescent="0.2">
      <c r="A114" s="148" t="s">
        <v>452</v>
      </c>
      <c r="B114" s="39" t="s">
        <v>425</v>
      </c>
      <c r="C114" s="43" t="s">
        <v>412</v>
      </c>
      <c r="D114" s="90" t="s">
        <v>521</v>
      </c>
      <c r="E114" s="39"/>
      <c r="F114" s="39" t="s">
        <v>537</v>
      </c>
      <c r="G114" s="182">
        <v>4225</v>
      </c>
      <c r="H114" s="49">
        <v>1587</v>
      </c>
      <c r="I114" s="183">
        <v>2343</v>
      </c>
      <c r="J114" s="105">
        <v>1.016</v>
      </c>
    </row>
    <row r="115" spans="1:13" ht="25.5" x14ac:dyDescent="0.2">
      <c r="A115" s="108" t="s">
        <v>529</v>
      </c>
      <c r="B115" s="44" t="s">
        <v>419</v>
      </c>
      <c r="C115" s="43" t="s">
        <v>412</v>
      </c>
      <c r="D115" s="90" t="s">
        <v>544</v>
      </c>
      <c r="E115" s="39"/>
      <c r="F115" s="43" t="s">
        <v>537</v>
      </c>
      <c r="G115" s="164">
        <v>633</v>
      </c>
      <c r="H115" s="172">
        <v>440</v>
      </c>
      <c r="I115" s="164">
        <v>415</v>
      </c>
      <c r="J115" s="105">
        <v>0.27600000000000002</v>
      </c>
    </row>
    <row r="116" spans="1:13" x14ac:dyDescent="0.2">
      <c r="A116" s="108" t="s">
        <v>530</v>
      </c>
      <c r="B116" s="44" t="s">
        <v>420</v>
      </c>
      <c r="C116" s="43" t="s">
        <v>412</v>
      </c>
      <c r="D116" s="90" t="s">
        <v>522</v>
      </c>
      <c r="E116" s="39"/>
      <c r="F116" s="39" t="s">
        <v>537</v>
      </c>
      <c r="G116" s="184">
        <v>685</v>
      </c>
      <c r="H116" s="181">
        <v>227</v>
      </c>
      <c r="I116" s="164">
        <v>53</v>
      </c>
      <c r="J116" s="105">
        <v>0.158</v>
      </c>
    </row>
    <row r="117" spans="1:13" x14ac:dyDescent="0.2">
      <c r="A117" s="108" t="s">
        <v>531</v>
      </c>
      <c r="B117" s="44" t="s">
        <v>421</v>
      </c>
      <c r="C117" s="43" t="s">
        <v>412</v>
      </c>
      <c r="D117" s="90" t="s">
        <v>523</v>
      </c>
      <c r="E117" s="39"/>
      <c r="F117" s="39" t="s">
        <v>537</v>
      </c>
      <c r="G117" s="184">
        <v>2853</v>
      </c>
      <c r="H117" s="181">
        <v>928</v>
      </c>
      <c r="I117" s="164">
        <v>2278</v>
      </c>
      <c r="J117" s="105">
        <v>0.55500000000000005</v>
      </c>
    </row>
    <row r="118" spans="1:13" x14ac:dyDescent="0.2">
      <c r="A118" s="108" t="s">
        <v>532</v>
      </c>
      <c r="B118" s="44" t="s">
        <v>422</v>
      </c>
      <c r="C118" s="43" t="s">
        <v>412</v>
      </c>
      <c r="D118" s="90" t="s">
        <v>524</v>
      </c>
      <c r="E118" s="39"/>
      <c r="F118" s="39" t="s">
        <v>537</v>
      </c>
      <c r="G118" s="184">
        <v>1832</v>
      </c>
      <c r="H118" s="181">
        <v>1197</v>
      </c>
      <c r="I118" s="164">
        <v>1386</v>
      </c>
      <c r="J118" s="105">
        <v>0.64900000000000002</v>
      </c>
    </row>
    <row r="119" spans="1:13" x14ac:dyDescent="0.2">
      <c r="A119" s="108" t="s">
        <v>533</v>
      </c>
      <c r="B119" s="44" t="s">
        <v>423</v>
      </c>
      <c r="C119" s="43" t="s">
        <v>412</v>
      </c>
      <c r="D119" s="90" t="s">
        <v>525</v>
      </c>
      <c r="E119" s="39"/>
      <c r="F119" s="39" t="s">
        <v>537</v>
      </c>
      <c r="G119" s="184">
        <v>320</v>
      </c>
      <c r="H119" s="181">
        <v>208</v>
      </c>
      <c r="I119" s="164">
        <v>1183</v>
      </c>
      <c r="J119" s="105">
        <v>0.22500000000000001</v>
      </c>
    </row>
    <row r="120" spans="1:13" ht="13.5" thickBot="1" x14ac:dyDescent="0.25">
      <c r="A120" s="109" t="s">
        <v>534</v>
      </c>
      <c r="B120" s="42" t="s">
        <v>424</v>
      </c>
      <c r="C120" s="41" t="s">
        <v>412</v>
      </c>
      <c r="D120" s="149" t="s">
        <v>526</v>
      </c>
      <c r="E120" s="38"/>
      <c r="F120" s="38" t="s">
        <v>537</v>
      </c>
      <c r="G120" s="178">
        <v>14145</v>
      </c>
      <c r="H120" s="179">
        <v>4542</v>
      </c>
      <c r="I120" s="180">
        <v>26459</v>
      </c>
      <c r="J120" s="106">
        <v>2.798</v>
      </c>
    </row>
    <row r="121" spans="1:13" ht="13.5" thickBot="1" x14ac:dyDescent="0.25">
      <c r="F121" s="45" t="s">
        <v>397</v>
      </c>
      <c r="G121" s="147">
        <f>SUM(G111:G120)</f>
        <v>33264</v>
      </c>
      <c r="H121" s="147">
        <f t="shared" ref="H121:I121" si="0">SUM(H111:H120)</f>
        <v>12840</v>
      </c>
      <c r="I121" s="147">
        <f t="shared" si="0"/>
        <v>44600</v>
      </c>
      <c r="J121" s="101">
        <f>SUM(J111:J120)</f>
        <v>7.7829999999999995</v>
      </c>
      <c r="K121" s="197"/>
      <c r="L121" s="161"/>
      <c r="M121" s="161"/>
    </row>
    <row r="122" spans="1:13" ht="7.5" customHeight="1" x14ac:dyDescent="0.2"/>
    <row r="123" spans="1:13" ht="15" customHeight="1" x14ac:dyDescent="0.2">
      <c r="A123" s="33"/>
    </row>
  </sheetData>
  <autoFilter ref="A109:J121" xr:uid="{00000000-0009-0000-0000-000001000000}"/>
  <mergeCells count="91">
    <mergeCell ref="G36:G37"/>
    <mergeCell ref="G45:G46"/>
    <mergeCell ref="G57:G58"/>
    <mergeCell ref="J59:J60"/>
    <mergeCell ref="J45:J50"/>
    <mergeCell ref="J36:J43"/>
    <mergeCell ref="J53:J54"/>
    <mergeCell ref="J90:J97"/>
    <mergeCell ref="J20:J28"/>
    <mergeCell ref="J30:J34"/>
    <mergeCell ref="J69:J70"/>
    <mergeCell ref="J103:J105"/>
    <mergeCell ref="J71:J76"/>
    <mergeCell ref="J77:J85"/>
    <mergeCell ref="J61:J67"/>
    <mergeCell ref="A77:A85"/>
    <mergeCell ref="A86:A87"/>
    <mergeCell ref="A88:A89"/>
    <mergeCell ref="B59:B60"/>
    <mergeCell ref="B90:B97"/>
    <mergeCell ref="B77:B85"/>
    <mergeCell ref="B86:B87"/>
    <mergeCell ref="B88:B89"/>
    <mergeCell ref="A30:A34"/>
    <mergeCell ref="A36:A43"/>
    <mergeCell ref="A10:A14"/>
    <mergeCell ref="J4:J5"/>
    <mergeCell ref="B4:B5"/>
    <mergeCell ref="B10:B14"/>
    <mergeCell ref="B16:B19"/>
    <mergeCell ref="B20:B28"/>
    <mergeCell ref="D4:D5"/>
    <mergeCell ref="J6:J8"/>
    <mergeCell ref="J10:J14"/>
    <mergeCell ref="H4:H5"/>
    <mergeCell ref="F4:F5"/>
    <mergeCell ref="G4:G5"/>
    <mergeCell ref="I4:I5"/>
    <mergeCell ref="A4:A5"/>
    <mergeCell ref="A20:A28"/>
    <mergeCell ref="C4:C5"/>
    <mergeCell ref="A6:A8"/>
    <mergeCell ref="B6:B8"/>
    <mergeCell ref="A16:A19"/>
    <mergeCell ref="I6:I8"/>
    <mergeCell ref="I10:I14"/>
    <mergeCell ref="I16:I19"/>
    <mergeCell ref="J16:J19"/>
    <mergeCell ref="A2:J3"/>
    <mergeCell ref="E4:E5"/>
    <mergeCell ref="B53:B54"/>
    <mergeCell ref="B55:B56"/>
    <mergeCell ref="B45:B50"/>
    <mergeCell ref="B57:B58"/>
    <mergeCell ref="B30:B34"/>
    <mergeCell ref="B36:B43"/>
    <mergeCell ref="J98:J100"/>
    <mergeCell ref="J101:J102"/>
    <mergeCell ref="A108:J108"/>
    <mergeCell ref="A45:A50"/>
    <mergeCell ref="I71:I72"/>
    <mergeCell ref="B61:B67"/>
    <mergeCell ref="A61:A67"/>
    <mergeCell ref="B69:B70"/>
    <mergeCell ref="A69:A70"/>
    <mergeCell ref="B71:B76"/>
    <mergeCell ref="A71:A76"/>
    <mergeCell ref="J55:J56"/>
    <mergeCell ref="J57:J58"/>
    <mergeCell ref="J86:J87"/>
    <mergeCell ref="J88:J89"/>
    <mergeCell ref="A55:A56"/>
    <mergeCell ref="J109:J110"/>
    <mergeCell ref="F109:F110"/>
    <mergeCell ref="G109:G110"/>
    <mergeCell ref="H109:H110"/>
    <mergeCell ref="I109:I110"/>
    <mergeCell ref="G96:G97"/>
    <mergeCell ref="I96:I97"/>
    <mergeCell ref="A109:A110"/>
    <mergeCell ref="B109:B110"/>
    <mergeCell ref="C109:C110"/>
    <mergeCell ref="D109:D110"/>
    <mergeCell ref="E109:E110"/>
    <mergeCell ref="A103:A105"/>
    <mergeCell ref="B103:B105"/>
    <mergeCell ref="A90:A97"/>
    <mergeCell ref="A98:A100"/>
    <mergeCell ref="B98:B100"/>
    <mergeCell ref="B101:B102"/>
    <mergeCell ref="A101:A102"/>
  </mergeCells>
  <printOptions horizontalCentered="1"/>
  <pageMargins left="0.23622047244094491" right="0.23622047244094491" top="0.15748031496062992" bottom="0.15748031496062992" header="0.31496062992125984" footer="0.31496062992125984"/>
  <pageSetup paperSize="8" scale="78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5445 drzewa</vt:lpstr>
      <vt:lpstr>odpady</vt:lpstr>
      <vt:lpstr>Arkusz1</vt:lpstr>
    </vt:vector>
  </TitlesOfParts>
  <Company>Starostwo Powiatowe w Policach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Siek</dc:creator>
  <cp:lastModifiedBy>Bogumiła Kopocińska</cp:lastModifiedBy>
  <cp:lastPrinted>2022-01-11T08:13:16Z</cp:lastPrinted>
  <dcterms:created xsi:type="dcterms:W3CDTF">2008-08-07T05:49:37Z</dcterms:created>
  <dcterms:modified xsi:type="dcterms:W3CDTF">2024-01-16T07:27:14Z</dcterms:modified>
</cp:coreProperties>
</file>