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 uproszczony" sheetId="1" r:id="rId1"/>
  </sheets>
  <definedNames>
    <definedName name="_xlnm.Print_Area" localSheetId="0">'Kosztorys uproszczony'!$B$2:$H$58</definedName>
    <definedName name="_xlnm.Print_Titles" localSheetId="0">'Kosztorys uproszczony'!$2:$6</definedName>
  </definedNames>
  <calcPr fullCalcOnLoad="1"/>
</workbook>
</file>

<file path=xl/sharedStrings.xml><?xml version="1.0" encoding="utf-8"?>
<sst xmlns="http://schemas.openxmlformats.org/spreadsheetml/2006/main" count="134" uniqueCount="92">
  <si>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</si>
  <si>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</si>
  <si>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</si>
  <si>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</si>
  <si>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</si>
  <si>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</si>
  <si>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</si>
  <si>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</si>
  <si>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</si>
  <si>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</si>
  <si>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</si>
  <si>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BUDOWLANE</t>
  </si>
  <si>
    <t>m3</t>
  </si>
  <si>
    <t>szt.</t>
  </si>
  <si>
    <t>6</t>
  </si>
  <si>
    <t>7</t>
  </si>
  <si>
    <t>m2</t>
  </si>
  <si>
    <t>kpl.</t>
  </si>
  <si>
    <t>m</t>
  </si>
  <si>
    <t xml:space="preserve">  </t>
  </si>
  <si>
    <t>szt</t>
  </si>
  <si>
    <t>WIATY</t>
  </si>
  <si>
    <t xml:space="preserve">KNR-W 2-25 0204/01  </t>
  </si>
  <si>
    <t>ZAGOSPODAROWANIE TERENU</t>
  </si>
  <si>
    <t>NAWIERZCHNIE</t>
  </si>
  <si>
    <t xml:space="preserve">KNR-W 2-01 0114/01  </t>
  </si>
  <si>
    <t>Roboty pomiarowe przy powierzchniowych robotach ziemnych - niwelacja terenu pod obiekty przemysłowe</t>
  </si>
  <si>
    <t>ha</t>
  </si>
  <si>
    <t xml:space="preserve">KNR 2-31 0101/01  </t>
  </si>
  <si>
    <t>Mechaniczne wykonanie koryta na całej szerokości jezdni i chodników w gruncie kat. I-IV głębokości 20 cm</t>
  </si>
  <si>
    <t xml:space="preserve">KNR 2-31 0101/02  </t>
  </si>
  <si>
    <t>Mechaniczne wykonanie koryta na całej szerokości jezdni i chodników w gruncie kat. I-IV - za każde dalsze 5 cm głębokości</t>
  </si>
  <si>
    <t xml:space="preserve">KNR 2-31 0103/04  </t>
  </si>
  <si>
    <t>Mechaniczne profilowanie i zagęszczenie podłoża pod warstwy konstrukcyjne nawierzchni w gruncie kat. I-IV</t>
  </si>
  <si>
    <t xml:space="preserve">KNR 2-31 0114/01 + KNR 2 31 0114-02 </t>
  </si>
  <si>
    <t>Podbudowa z kruszywa naturalnego - warstwa dolna o grubości po zagęszczeniu 15 cm</t>
  </si>
  <si>
    <t xml:space="preserve">KNR 2-31 0114/05 + KNR 2 31 0114-06 </t>
  </si>
  <si>
    <t>Podbudowa z kruszywa łamanego - warstwa dolna o grubości po zagęszczeniu 10 cm</t>
  </si>
  <si>
    <t xml:space="preserve">KNR 2-31 0114/07 + KNR 2 31 0114-08 </t>
  </si>
  <si>
    <t>Podbudowa z kruszywa łamanego - warstwa górna o grubości po zagęszczeniu 2 cm</t>
  </si>
  <si>
    <t xml:space="preserve">KNR 2-21 0218/01  </t>
  </si>
  <si>
    <t xml:space="preserve">KNR 2-21 0401/02  </t>
  </si>
  <si>
    <t xml:space="preserve">KNR 2-31 0202/05  </t>
  </si>
  <si>
    <t>Nawierzchnia mineralno żywiczna</t>
  </si>
  <si>
    <t xml:space="preserve">KNR 2-21 0606/07  </t>
  </si>
  <si>
    <t xml:space="preserve">KNR AT-04 0101/01  </t>
  </si>
  <si>
    <t>Warstwa wzmacniająca grunt pod warstwy technologiczne z geotkaniny</t>
  </si>
  <si>
    <t xml:space="preserve">KNNR 6 0404/05  </t>
  </si>
  <si>
    <t>Obrzeża betonowe o wymiarach 30x8 cm na podsypce cementowo-piaskowej, spoiny wypełnione zaprawą cementową</t>
  </si>
  <si>
    <t>ZIELEŃ</t>
  </si>
  <si>
    <t xml:space="preserve">KNR 2-21 0207/02  </t>
  </si>
  <si>
    <t xml:space="preserve">KNR 2-21 0213/01  </t>
  </si>
  <si>
    <t>Ręczne rozrzucenie ziemi żyznej lub kompostowej na terenie płaskim grubość warstwy 10 cm</t>
  </si>
  <si>
    <t>Pielęgnacja krzewów liściastych w okresie gwarancyjnym</t>
  </si>
  <si>
    <t>Ręczna pielęgnacja trawników dywanowych na terenie płaskim w okresie gwarancyjnym</t>
  </si>
  <si>
    <t>MAŁA ARCHITEKTURA i WYPOSAŻENIE PLACU ZABAW</t>
  </si>
  <si>
    <t xml:space="preserve">KNR-W 2-02 1220/01  </t>
  </si>
  <si>
    <t>Popielniczki wolnostojące</t>
  </si>
  <si>
    <t xml:space="preserve">KNR 2-14 0704/01  </t>
  </si>
  <si>
    <t>Śmietnik 120l z obudową gabionową</t>
  </si>
  <si>
    <t>STOJAK ROWEROWY typu U z poprzeczką - elementy stalowe ocynkowane ogniowo i malowane proszkowo na kolor RAL 7024 wraz z wykonaniem fundamentu</t>
  </si>
  <si>
    <t>Stół gabionowy</t>
  </si>
  <si>
    <t>Ławy gabionowe</t>
  </si>
  <si>
    <t>Gril gabionowy</t>
  </si>
  <si>
    <t>Dostawa i montaż huśtawek łańuchowych</t>
  </si>
  <si>
    <t>Dostawa i montaż huśtawki sprężynowej</t>
  </si>
  <si>
    <t>Dostawa i montaż siatki do wspinaczki</t>
  </si>
  <si>
    <t>Dostawa i montaż drabinki łańcuchwej</t>
  </si>
  <si>
    <t>CZYNNOŚCI DODATKOWE</t>
  </si>
  <si>
    <t xml:space="preserve">KNNR 1 0112/02  </t>
  </si>
  <si>
    <t>Roboty pomiarowe - Obsługa geodezyjna</t>
  </si>
  <si>
    <t>Sporządzenie dokumentacji powykonawczej</t>
  </si>
  <si>
    <t>usł.</t>
  </si>
  <si>
    <t>Cena</t>
  </si>
  <si>
    <t>Wartość</t>
  </si>
  <si>
    <t>Razem k.b.</t>
  </si>
  <si>
    <t>Ogółem</t>
  </si>
  <si>
    <t>Podatek VAT 23%</t>
  </si>
  <si>
    <t>Wiaty drewniane - zakup i montaż</t>
  </si>
  <si>
    <t>Rozścielenie mieszanki żwiru i ziemi urodzajnej</t>
  </si>
  <si>
    <t>Wykonanie trawników dywanowych siewem na gruncie kat. III</t>
  </si>
  <si>
    <t>Nawierzchnia placu zabaw - wypełnienie piaskiem</t>
  </si>
  <si>
    <t>Zakup i montaż gumowej nakładki na obrzeża (plac zabaw)</t>
  </si>
  <si>
    <t xml:space="preserve">Nasadzenie - grab pospolity w formie krzewiastej (sadzonki 1-1,2 m wysokości) </t>
  </si>
  <si>
    <t>GABLOTA INFORMACYJNA  - Gablota - rama ze stali ocynkowanej, drzwi wykonane są z profili aluminiowych oraz szkła bezpiecznego o grubości 6 mm, wewnątrz - tablica w formie podwójnego panelu  ze szkła akrylowego typu pleksiglas o grubości 4 mm, wraz z wykonaniem fundamentu</t>
  </si>
  <si>
    <t xml:space="preserve">KNR 2-21 0702/01  </t>
  </si>
  <si>
    <t xml:space="preserve">KNR 2-21 0701/01 </t>
  </si>
  <si>
    <r>
      <t>Wycinka wraz z karczowaniem drzew (10szt.) oraz krzewów (ok. 250m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</si>
  <si>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Zakres rzeczowo - finansowy</t>
  </si>
  <si>
    <t>ROBOTY ROZBIÓRKOWE</t>
  </si>
  <si>
    <t>Rozbiórka starego budynku stacji hydrologicznej (pow. ok. 10 m2) wraz z sąsiadującą studnią</t>
  </si>
  <si>
    <t>Załącznik nr 6.4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</si>
</sst>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\ &quot;zł&quot;"/>
    <numFmt numFmtId="175" formatCode="#,##0.00\ _z_ł"/>
    <numFmt numFmtId="176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5" fillId="36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39" fontId="1" fillId="0" borderId="13" xfId="0" applyNumberFormat="1" applyFont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39" fontId="5" fillId="34" borderId="12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39" fontId="5" fillId="33" borderId="15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39" fontId="1" fillId="33" borderId="12" xfId="0" applyNumberFormat="1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right" vertical="top" wrapText="1"/>
    </xf>
    <xf numFmtId="39" fontId="5" fillId="33" borderId="10" xfId="0" applyNumberFormat="1" applyFont="1" applyFill="1" applyBorder="1" applyAlignment="1">
      <alignment horizontal="right" vertical="top" wrapText="1"/>
    </xf>
    <xf numFmtId="39" fontId="1" fillId="0" borderId="17" xfId="0" applyNumberFormat="1" applyFont="1" applyBorder="1" applyAlignment="1">
      <alignment horizontal="right" vertical="top" wrapText="1"/>
    </xf>
    <xf numFmtId="0" fontId="1" fillId="0" borderId="18" xfId="0" applyNumberFormat="1" applyFont="1" applyBorder="1" applyAlignment="1">
      <alignment horizontal="center" vertical="top" wrapText="1"/>
    </xf>
    <xf numFmtId="39" fontId="1" fillId="0" borderId="18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175" fontId="1" fillId="0" borderId="11" xfId="0" applyNumberFormat="1" applyFont="1" applyBorder="1" applyAlignment="1">
      <alignment vertical="top" wrapText="1"/>
    </xf>
    <xf numFmtId="175" fontId="1" fillId="0" borderId="12" xfId="0" applyNumberFormat="1" applyFont="1" applyBorder="1" applyAlignment="1">
      <alignment vertical="top" wrapText="1"/>
    </xf>
    <xf numFmtId="175" fontId="1" fillId="0" borderId="18" xfId="0" applyNumberFormat="1" applyFont="1" applyBorder="1" applyAlignment="1">
      <alignment horizontal="right" vertical="top" wrapText="1"/>
    </xf>
    <xf numFmtId="175" fontId="1" fillId="0" borderId="18" xfId="0" applyNumberFormat="1" applyFont="1" applyBorder="1" applyAlignment="1">
      <alignment vertical="top" wrapText="1"/>
    </xf>
    <xf numFmtId="0" fontId="1" fillId="17" borderId="13" xfId="0" applyNumberFormat="1" applyFont="1" applyFill="1" applyBorder="1" applyAlignment="1">
      <alignment vertical="top" wrapText="1"/>
    </xf>
    <xf numFmtId="39" fontId="5" fillId="17" borderId="17" xfId="0" applyNumberFormat="1" applyFont="1" applyFill="1" applyBorder="1" applyAlignment="1">
      <alignment horizontal="right" vertical="top" wrapText="1"/>
    </xf>
    <xf numFmtId="0" fontId="1" fillId="17" borderId="13" xfId="0" applyNumberFormat="1" applyFont="1" applyFill="1" applyBorder="1" applyAlignment="1">
      <alignment horizontal="right" vertical="center" wrapText="1"/>
    </xf>
    <xf numFmtId="0" fontId="1" fillId="34" borderId="18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horizontal="right" vertical="top" wrapText="1"/>
    </xf>
    <xf numFmtId="39" fontId="5" fillId="34" borderId="18" xfId="0" applyNumberFormat="1" applyFont="1" applyFill="1" applyBorder="1" applyAlignment="1">
      <alignment horizontal="right" vertical="top" wrapText="1"/>
    </xf>
    <xf numFmtId="0" fontId="1" fillId="17" borderId="11" xfId="0" applyNumberFormat="1" applyFont="1" applyFill="1" applyBorder="1" applyAlignment="1">
      <alignment vertical="top" wrapText="1"/>
    </xf>
    <xf numFmtId="0" fontId="1" fillId="17" borderId="11" xfId="0" applyNumberFormat="1" applyFont="1" applyFill="1" applyBorder="1" applyAlignment="1">
      <alignment horizontal="right" vertical="top" wrapText="1"/>
    </xf>
    <xf numFmtId="39" fontId="5" fillId="17" borderId="12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175" fontId="1" fillId="0" borderId="18" xfId="0" applyNumberFormat="1" applyFont="1" applyBorder="1" applyAlignment="1">
      <alignment horizontal="right" vertical="top" wrapText="1"/>
    </xf>
    <xf numFmtId="175" fontId="1" fillId="0" borderId="18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top" wrapText="1"/>
    </xf>
    <xf numFmtId="0" fontId="1" fillId="17" borderId="11" xfId="0" applyNumberFormat="1" applyFont="1" applyFill="1" applyBorder="1" applyAlignment="1">
      <alignment horizontal="center" vertical="top" wrapText="1"/>
    </xf>
    <xf numFmtId="167" fontId="1" fillId="0" borderId="18" xfId="0" applyNumberFormat="1" applyFont="1" applyBorder="1" applyAlignment="1">
      <alignment horizontal="center" vertical="top" wrapText="1"/>
    </xf>
    <xf numFmtId="166" fontId="1" fillId="0" borderId="18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8" xfId="0" applyNumberFormat="1" applyFont="1" applyFill="1" applyBorder="1" applyAlignment="1">
      <alignment horizontal="center" vertical="top" wrapText="1"/>
    </xf>
    <xf numFmtId="0" fontId="1" fillId="17" borderId="13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75" fontId="1" fillId="0" borderId="18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NumberFormat="1" applyFont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vertical="top" wrapText="1"/>
    </xf>
    <xf numFmtId="39" fontId="5" fillId="34" borderId="17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9" fontId="1" fillId="0" borderId="18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center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top" wrapText="1"/>
    </xf>
    <xf numFmtId="0" fontId="24" fillId="0" borderId="0" xfId="0" applyNumberFormat="1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00390625" style="1" customWidth="1"/>
    <col min="6" max="6" width="8.57421875" style="63" customWidth="1"/>
    <col min="7" max="7" width="10.00390625" style="1" customWidth="1"/>
    <col min="8" max="8" width="12.8515625" style="1" customWidth="1"/>
  </cols>
  <sheetData>
    <row r="1" spans="6:8" ht="17.25" customHeight="1">
      <c r="F1" s="85" t="s">
        <v>91</v>
      </c>
      <c r="G1" s="84"/>
      <c r="H1" s="84"/>
    </row>
    <row r="2" spans="2:8" ht="12.75">
      <c r="B2" s="80"/>
      <c r="C2" s="80"/>
      <c r="D2" s="80"/>
      <c r="E2" s="80"/>
      <c r="F2" s="80"/>
      <c r="G2" s="80"/>
      <c r="H2" s="80"/>
    </row>
    <row r="3" spans="2:8" ht="18">
      <c r="B3" s="81" t="s">
        <v>88</v>
      </c>
      <c r="C3" s="82"/>
      <c r="D3" s="82"/>
      <c r="E3" s="82"/>
      <c r="F3" s="82"/>
      <c r="G3" s="82"/>
      <c r="H3" s="82"/>
    </row>
    <row r="4" spans="2:8" ht="12.75">
      <c r="B4" s="83" t="s">
        <v>0</v>
      </c>
      <c r="C4" s="83"/>
      <c r="D4" s="83"/>
      <c r="E4" s="83"/>
      <c r="F4" s="83"/>
      <c r="G4" s="83"/>
      <c r="H4" s="83"/>
    </row>
    <row r="5" spans="2:8" s="2" customFormat="1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73</v>
      </c>
      <c r="H5" s="3" t="s">
        <v>74</v>
      </c>
    </row>
    <row r="6" spans="2:8" s="2" customFormat="1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14</v>
      </c>
      <c r="H6" s="4" t="s">
        <v>15</v>
      </c>
    </row>
    <row r="7" spans="2:8" s="2" customFormat="1" ht="12.75">
      <c r="B7" s="5"/>
      <c r="C7" s="5"/>
      <c r="D7" s="6" t="s">
        <v>89</v>
      </c>
      <c r="E7" s="5"/>
      <c r="F7" s="49"/>
      <c r="G7" s="5"/>
      <c r="H7" s="7"/>
    </row>
    <row r="8" spans="2:8" s="2" customFormat="1" ht="33.75">
      <c r="B8" s="44">
        <v>1</v>
      </c>
      <c r="C8" s="44"/>
      <c r="D8" s="45" t="s">
        <v>90</v>
      </c>
      <c r="E8" s="44" t="s">
        <v>17</v>
      </c>
      <c r="F8" s="51">
        <v>1</v>
      </c>
      <c r="G8" s="46">
        <v>0</v>
      </c>
      <c r="H8" s="47">
        <f>F8*G8</f>
        <v>0</v>
      </c>
    </row>
    <row r="9" spans="2:8" s="2" customFormat="1" ht="12.75">
      <c r="B9" s="41"/>
      <c r="C9" s="41"/>
      <c r="D9" s="42" t="s">
        <v>89</v>
      </c>
      <c r="E9" s="41"/>
      <c r="F9" s="52"/>
      <c r="G9" s="41"/>
      <c r="H9" s="43">
        <f>H8</f>
        <v>0</v>
      </c>
    </row>
    <row r="10" spans="2:8" s="2" customFormat="1" ht="12.75">
      <c r="B10" s="5"/>
      <c r="C10" s="5"/>
      <c r="D10" s="6" t="s">
        <v>21</v>
      </c>
      <c r="E10" s="5"/>
      <c r="F10" s="49"/>
      <c r="G10" s="5"/>
      <c r="H10" s="7"/>
    </row>
    <row r="11" spans="2:8" s="2" customFormat="1" ht="12.75">
      <c r="B11" s="8"/>
      <c r="C11" s="8"/>
      <c r="D11" s="9" t="s">
        <v>11</v>
      </c>
      <c r="E11" s="8"/>
      <c r="F11" s="50"/>
      <c r="G11" s="8"/>
      <c r="H11" s="10"/>
    </row>
    <row r="12" spans="2:8" s="48" customFormat="1" ht="22.5">
      <c r="B12" s="44">
        <v>2</v>
      </c>
      <c r="C12" s="44" t="s">
        <v>22</v>
      </c>
      <c r="D12" s="45" t="s">
        <v>78</v>
      </c>
      <c r="E12" s="44" t="s">
        <v>17</v>
      </c>
      <c r="F12" s="51">
        <v>2</v>
      </c>
      <c r="G12" s="46">
        <v>0</v>
      </c>
      <c r="H12" s="47">
        <f>F12*G12</f>
        <v>0</v>
      </c>
    </row>
    <row r="13" spans="2:8" ht="12.75">
      <c r="B13" s="41"/>
      <c r="C13" s="41"/>
      <c r="D13" s="42" t="s">
        <v>21</v>
      </c>
      <c r="E13" s="41"/>
      <c r="F13" s="52"/>
      <c r="G13" s="41"/>
      <c r="H13" s="43">
        <f>H12</f>
        <v>0</v>
      </c>
    </row>
    <row r="14" spans="2:8" s="2" customFormat="1" ht="12.75">
      <c r="B14" s="5"/>
      <c r="C14" s="5"/>
      <c r="D14" s="6" t="s">
        <v>23</v>
      </c>
      <c r="E14" s="5"/>
      <c r="F14" s="49"/>
      <c r="G14" s="5"/>
      <c r="H14" s="7"/>
    </row>
    <row r="15" spans="2:8" s="2" customFormat="1" ht="12.75">
      <c r="B15" s="8"/>
      <c r="C15" s="8"/>
      <c r="D15" s="9" t="s">
        <v>24</v>
      </c>
      <c r="E15" s="8"/>
      <c r="F15" s="50"/>
      <c r="G15" s="8"/>
      <c r="H15" s="10"/>
    </row>
    <row r="16" spans="2:8" ht="33.75">
      <c r="B16" s="11">
        <v>3</v>
      </c>
      <c r="C16" s="11" t="s">
        <v>25</v>
      </c>
      <c r="D16" s="12" t="s">
        <v>26</v>
      </c>
      <c r="E16" s="28" t="s">
        <v>27</v>
      </c>
      <c r="F16" s="53">
        <v>0.051</v>
      </c>
      <c r="G16" s="33">
        <v>0</v>
      </c>
      <c r="H16" s="34">
        <f>F16*G16</f>
        <v>0</v>
      </c>
    </row>
    <row r="17" spans="2:8" ht="33.75">
      <c r="B17" s="11">
        <v>4</v>
      </c>
      <c r="C17" s="11" t="s">
        <v>28</v>
      </c>
      <c r="D17" s="12" t="s">
        <v>29</v>
      </c>
      <c r="E17" s="13" t="s">
        <v>16</v>
      </c>
      <c r="F17" s="28">
        <v>507</v>
      </c>
      <c r="G17" s="33">
        <v>0</v>
      </c>
      <c r="H17" s="34">
        <f aca="true" t="shared" si="0" ref="H17:H29">F17*G17</f>
        <v>0</v>
      </c>
    </row>
    <row r="18" spans="2:8" ht="33.75">
      <c r="B18" s="11">
        <v>5</v>
      </c>
      <c r="C18" s="11" t="s">
        <v>30</v>
      </c>
      <c r="D18" s="12" t="s">
        <v>31</v>
      </c>
      <c r="E18" s="28" t="s">
        <v>16</v>
      </c>
      <c r="F18" s="54">
        <v>736</v>
      </c>
      <c r="G18" s="33">
        <v>0</v>
      </c>
      <c r="H18" s="34">
        <f t="shared" si="0"/>
        <v>0</v>
      </c>
    </row>
    <row r="19" spans="2:8" s="70" customFormat="1" ht="33.75">
      <c r="B19" s="11">
        <v>6</v>
      </c>
      <c r="C19" s="65" t="s">
        <v>32</v>
      </c>
      <c r="D19" s="66" t="s">
        <v>33</v>
      </c>
      <c r="E19" s="67" t="s">
        <v>16</v>
      </c>
      <c r="F19" s="68">
        <v>507</v>
      </c>
      <c r="G19" s="33">
        <v>0</v>
      </c>
      <c r="H19" s="69">
        <f t="shared" si="0"/>
        <v>0</v>
      </c>
    </row>
    <row r="20" spans="2:8" ht="45">
      <c r="B20" s="11">
        <v>7</v>
      </c>
      <c r="C20" s="11" t="s">
        <v>34</v>
      </c>
      <c r="D20" s="12" t="s">
        <v>35</v>
      </c>
      <c r="E20" s="13" t="s">
        <v>16</v>
      </c>
      <c r="F20" s="56">
        <v>229</v>
      </c>
      <c r="G20" s="33">
        <v>0</v>
      </c>
      <c r="H20" s="34">
        <f t="shared" si="0"/>
        <v>0</v>
      </c>
    </row>
    <row r="21" spans="2:8" ht="45">
      <c r="B21" s="11">
        <v>8</v>
      </c>
      <c r="C21" s="11" t="s">
        <v>36</v>
      </c>
      <c r="D21" s="12" t="s">
        <v>37</v>
      </c>
      <c r="E21" s="64" t="s">
        <v>16</v>
      </c>
      <c r="F21" s="56">
        <v>229</v>
      </c>
      <c r="G21" s="33">
        <v>0</v>
      </c>
      <c r="H21" s="34">
        <f t="shared" si="0"/>
        <v>0</v>
      </c>
    </row>
    <row r="22" spans="2:8" ht="45">
      <c r="B22" s="11">
        <v>9</v>
      </c>
      <c r="C22" s="11" t="s">
        <v>38</v>
      </c>
      <c r="D22" s="12" t="s">
        <v>39</v>
      </c>
      <c r="E22" s="28" t="s">
        <v>16</v>
      </c>
      <c r="F22" s="56">
        <v>229</v>
      </c>
      <c r="G22" s="33">
        <v>0</v>
      </c>
      <c r="H22" s="34">
        <f t="shared" si="0"/>
        <v>0</v>
      </c>
    </row>
    <row r="23" spans="2:8" ht="22.5">
      <c r="B23" s="11">
        <v>10</v>
      </c>
      <c r="C23" s="11" t="s">
        <v>40</v>
      </c>
      <c r="D23" s="12" t="s">
        <v>79</v>
      </c>
      <c r="E23" s="28" t="s">
        <v>12</v>
      </c>
      <c r="F23" s="54">
        <f>139*0.3</f>
        <v>41.699999999999996</v>
      </c>
      <c r="G23" s="33">
        <v>0</v>
      </c>
      <c r="H23" s="34">
        <f t="shared" si="0"/>
        <v>0</v>
      </c>
    </row>
    <row r="24" spans="2:8" ht="22.5">
      <c r="B24" s="11">
        <v>11</v>
      </c>
      <c r="C24" s="11" t="s">
        <v>41</v>
      </c>
      <c r="D24" s="12" t="s">
        <v>80</v>
      </c>
      <c r="E24" s="28" t="s">
        <v>16</v>
      </c>
      <c r="F24" s="56">
        <v>139</v>
      </c>
      <c r="G24" s="33">
        <v>0</v>
      </c>
      <c r="H24" s="34">
        <f t="shared" si="0"/>
        <v>0</v>
      </c>
    </row>
    <row r="25" spans="2:8" ht="22.5">
      <c r="B25" s="11">
        <v>12</v>
      </c>
      <c r="C25" s="11" t="s">
        <v>42</v>
      </c>
      <c r="D25" s="12" t="s">
        <v>43</v>
      </c>
      <c r="E25" s="28" t="s">
        <v>16</v>
      </c>
      <c r="F25" s="56">
        <v>229</v>
      </c>
      <c r="G25" s="33">
        <v>0</v>
      </c>
      <c r="H25" s="34">
        <f t="shared" si="0"/>
        <v>0</v>
      </c>
    </row>
    <row r="26" spans="2:8" ht="22.5">
      <c r="B26" s="11">
        <v>13</v>
      </c>
      <c r="C26" s="11" t="s">
        <v>44</v>
      </c>
      <c r="D26" s="12" t="s">
        <v>81</v>
      </c>
      <c r="E26" s="28" t="s">
        <v>12</v>
      </c>
      <c r="F26" s="54">
        <f>140*0.3</f>
        <v>42</v>
      </c>
      <c r="G26" s="33">
        <v>0</v>
      </c>
      <c r="H26" s="34">
        <f t="shared" si="0"/>
        <v>0</v>
      </c>
    </row>
    <row r="27" spans="2:8" ht="22.5">
      <c r="B27" s="11">
        <v>14</v>
      </c>
      <c r="C27" s="11" t="s">
        <v>45</v>
      </c>
      <c r="D27" s="12" t="s">
        <v>46</v>
      </c>
      <c r="E27" s="28" t="s">
        <v>16</v>
      </c>
      <c r="F27" s="56">
        <v>140</v>
      </c>
      <c r="G27" s="33">
        <v>0</v>
      </c>
      <c r="H27" s="34">
        <f t="shared" si="0"/>
        <v>0</v>
      </c>
    </row>
    <row r="28" spans="2:8" ht="33.75">
      <c r="B28" s="11">
        <v>15</v>
      </c>
      <c r="C28" s="11" t="s">
        <v>47</v>
      </c>
      <c r="D28" s="12" t="s">
        <v>48</v>
      </c>
      <c r="E28" s="28" t="s">
        <v>18</v>
      </c>
      <c r="F28" s="56">
        <v>295</v>
      </c>
      <c r="G28" s="33">
        <v>0</v>
      </c>
      <c r="H28" s="34">
        <f t="shared" si="0"/>
        <v>0</v>
      </c>
    </row>
    <row r="29" spans="2:8" ht="22.5">
      <c r="B29" s="11">
        <v>16</v>
      </c>
      <c r="C29" s="11"/>
      <c r="D29" s="71" t="s">
        <v>82</v>
      </c>
      <c r="E29" s="30" t="s">
        <v>18</v>
      </c>
      <c r="F29" s="55">
        <v>56</v>
      </c>
      <c r="G29" s="33">
        <v>0</v>
      </c>
      <c r="H29" s="34">
        <f t="shared" si="0"/>
        <v>0</v>
      </c>
    </row>
    <row r="30" spans="2:8" ht="12.75">
      <c r="B30" s="15"/>
      <c r="C30" s="15"/>
      <c r="D30" s="16" t="s">
        <v>24</v>
      </c>
      <c r="E30" s="15"/>
      <c r="F30" s="57"/>
      <c r="G30" s="72"/>
      <c r="H30" s="73">
        <f>SUM(H16:H29)</f>
        <v>0</v>
      </c>
    </row>
    <row r="31" spans="2:8" s="2" customFormat="1" ht="12.75">
      <c r="B31" s="8"/>
      <c r="C31" s="8"/>
      <c r="D31" s="9" t="s">
        <v>49</v>
      </c>
      <c r="E31" s="8"/>
      <c r="F31" s="50"/>
      <c r="G31" s="8"/>
      <c r="H31" s="10"/>
    </row>
    <row r="32" spans="2:8" s="2" customFormat="1" ht="22.5">
      <c r="B32" s="11">
        <v>17</v>
      </c>
      <c r="C32" s="11"/>
      <c r="D32" s="71" t="s">
        <v>87</v>
      </c>
      <c r="E32" s="11" t="s">
        <v>17</v>
      </c>
      <c r="F32" s="11">
        <v>1</v>
      </c>
      <c r="G32" s="31">
        <v>0</v>
      </c>
      <c r="H32" s="32">
        <f>F32*G32</f>
        <v>0</v>
      </c>
    </row>
    <row r="33" spans="2:8" ht="22.5">
      <c r="B33" s="11">
        <v>18</v>
      </c>
      <c r="C33" s="11" t="s">
        <v>50</v>
      </c>
      <c r="D33" s="71" t="s">
        <v>83</v>
      </c>
      <c r="E33" s="28" t="s">
        <v>13</v>
      </c>
      <c r="F33" s="56">
        <v>35</v>
      </c>
      <c r="G33" s="31">
        <v>0</v>
      </c>
      <c r="H33" s="32">
        <f>F33*G33</f>
        <v>0</v>
      </c>
    </row>
    <row r="34" spans="2:8" ht="33.75">
      <c r="B34" s="11">
        <v>19</v>
      </c>
      <c r="C34" s="11" t="s">
        <v>51</v>
      </c>
      <c r="D34" s="12" t="s">
        <v>52</v>
      </c>
      <c r="E34" s="28" t="s">
        <v>16</v>
      </c>
      <c r="F34" s="54">
        <v>15</v>
      </c>
      <c r="G34" s="31">
        <v>0</v>
      </c>
      <c r="H34" s="32">
        <f>F34*G34</f>
        <v>0</v>
      </c>
    </row>
    <row r="35" spans="2:16" ht="22.5">
      <c r="B35" s="11">
        <v>20</v>
      </c>
      <c r="C35" s="79" t="s">
        <v>86</v>
      </c>
      <c r="D35" s="12" t="s">
        <v>53</v>
      </c>
      <c r="E35" s="28" t="s">
        <v>13</v>
      </c>
      <c r="F35" s="56">
        <v>35</v>
      </c>
      <c r="G35" s="31">
        <v>0</v>
      </c>
      <c r="H35" s="32">
        <f>F35*G35</f>
        <v>0</v>
      </c>
      <c r="J35" s="70"/>
      <c r="K35" s="70"/>
      <c r="L35" s="70"/>
      <c r="M35" s="70"/>
      <c r="N35" s="70"/>
      <c r="O35" s="70"/>
      <c r="P35" s="70"/>
    </row>
    <row r="36" spans="2:16" ht="22.5">
      <c r="B36" s="11">
        <v>21</v>
      </c>
      <c r="C36" s="79" t="s">
        <v>85</v>
      </c>
      <c r="D36" s="12" t="s">
        <v>54</v>
      </c>
      <c r="E36" s="13" t="s">
        <v>16</v>
      </c>
      <c r="F36" s="55">
        <v>139</v>
      </c>
      <c r="G36" s="31">
        <v>0</v>
      </c>
      <c r="H36" s="32">
        <f>F36*G36</f>
        <v>0</v>
      </c>
      <c r="J36" s="70"/>
      <c r="K36" s="70"/>
      <c r="L36" s="70"/>
      <c r="M36" s="70"/>
      <c r="N36" s="70"/>
      <c r="O36" s="70"/>
      <c r="P36" s="70"/>
    </row>
    <row r="37" spans="2:16" ht="12.75">
      <c r="B37" s="15"/>
      <c r="C37" s="15"/>
      <c r="D37" s="16" t="s">
        <v>49</v>
      </c>
      <c r="E37" s="15"/>
      <c r="F37" s="57"/>
      <c r="G37" s="15"/>
      <c r="H37" s="17">
        <f>SUM(H32:H36)</f>
        <v>0</v>
      </c>
      <c r="J37" s="70"/>
      <c r="K37" s="70"/>
      <c r="L37" s="70"/>
      <c r="M37" s="70"/>
      <c r="N37" s="70"/>
      <c r="O37" s="70"/>
      <c r="P37" s="70"/>
    </row>
    <row r="38" spans="2:16" s="2" customFormat="1" ht="22.5">
      <c r="B38" s="8"/>
      <c r="C38" s="8"/>
      <c r="D38" s="9" t="s">
        <v>55</v>
      </c>
      <c r="E38" s="8"/>
      <c r="F38" s="50"/>
      <c r="G38" s="8"/>
      <c r="H38" s="10"/>
      <c r="J38" s="78"/>
      <c r="K38" s="78"/>
      <c r="L38" s="78"/>
      <c r="M38" s="78"/>
      <c r="N38" s="78"/>
      <c r="O38" s="78"/>
      <c r="P38" s="78"/>
    </row>
    <row r="39" spans="2:16" ht="22.5">
      <c r="B39" s="11">
        <v>22</v>
      </c>
      <c r="C39" s="11" t="s">
        <v>56</v>
      </c>
      <c r="D39" s="12" t="s">
        <v>57</v>
      </c>
      <c r="E39" s="28" t="s">
        <v>13</v>
      </c>
      <c r="F39" s="56">
        <v>2</v>
      </c>
      <c r="G39" s="29">
        <v>0</v>
      </c>
      <c r="H39" s="29">
        <f>F39*G39</f>
        <v>0</v>
      </c>
      <c r="J39" s="70"/>
      <c r="K39" s="70"/>
      <c r="L39" s="70"/>
      <c r="M39" s="70"/>
      <c r="N39" s="70"/>
      <c r="O39" s="70"/>
      <c r="P39" s="70"/>
    </row>
    <row r="40" spans="2:16" ht="22.5">
      <c r="B40" s="11">
        <v>23</v>
      </c>
      <c r="C40" s="11" t="s">
        <v>58</v>
      </c>
      <c r="D40" s="12" t="s">
        <v>59</v>
      </c>
      <c r="E40" s="28" t="s">
        <v>20</v>
      </c>
      <c r="F40" s="56">
        <v>2</v>
      </c>
      <c r="G40" s="29">
        <v>0</v>
      </c>
      <c r="H40" s="29">
        <f aca="true" t="shared" si="1" ref="H40:H49">F40*G40</f>
        <v>0</v>
      </c>
      <c r="J40" s="70"/>
      <c r="K40" s="70"/>
      <c r="L40" s="70"/>
      <c r="M40" s="70"/>
      <c r="N40" s="70"/>
      <c r="O40" s="70"/>
      <c r="P40" s="70"/>
    </row>
    <row r="41" spans="2:8" s="70" customFormat="1" ht="45">
      <c r="B41" s="11">
        <v>24</v>
      </c>
      <c r="C41" s="65" t="s">
        <v>56</v>
      </c>
      <c r="D41" s="66" t="s">
        <v>60</v>
      </c>
      <c r="E41" s="74" t="s">
        <v>13</v>
      </c>
      <c r="F41" s="75">
        <v>12</v>
      </c>
      <c r="G41" s="29">
        <v>0</v>
      </c>
      <c r="H41" s="76">
        <f t="shared" si="1"/>
        <v>0</v>
      </c>
    </row>
    <row r="42" spans="2:8" s="70" customFormat="1" ht="78.75">
      <c r="B42" s="11">
        <v>25</v>
      </c>
      <c r="C42" s="65" t="s">
        <v>56</v>
      </c>
      <c r="D42" s="77" t="s">
        <v>84</v>
      </c>
      <c r="E42" s="74" t="s">
        <v>13</v>
      </c>
      <c r="F42" s="75">
        <v>1</v>
      </c>
      <c r="G42" s="29">
        <v>0</v>
      </c>
      <c r="H42" s="76">
        <f t="shared" si="1"/>
        <v>0</v>
      </c>
    </row>
    <row r="43" spans="2:8" s="70" customFormat="1" ht="22.5">
      <c r="B43" s="11">
        <v>26</v>
      </c>
      <c r="C43" s="65" t="s">
        <v>58</v>
      </c>
      <c r="D43" s="66" t="s">
        <v>61</v>
      </c>
      <c r="E43" s="67" t="s">
        <v>20</v>
      </c>
      <c r="F43" s="75">
        <v>6</v>
      </c>
      <c r="G43" s="29">
        <v>0</v>
      </c>
      <c r="H43" s="76">
        <f>F43*G43</f>
        <v>0</v>
      </c>
    </row>
    <row r="44" spans="2:8" s="70" customFormat="1" ht="22.5">
      <c r="B44" s="11">
        <v>27</v>
      </c>
      <c r="C44" s="65" t="s">
        <v>58</v>
      </c>
      <c r="D44" s="66" t="s">
        <v>62</v>
      </c>
      <c r="E44" s="74" t="s">
        <v>20</v>
      </c>
      <c r="F44" s="75">
        <v>12</v>
      </c>
      <c r="G44" s="29">
        <v>0</v>
      </c>
      <c r="H44" s="76">
        <f t="shared" si="1"/>
        <v>0</v>
      </c>
    </row>
    <row r="45" spans="2:8" s="70" customFormat="1" ht="22.5">
      <c r="B45" s="11">
        <v>28</v>
      </c>
      <c r="C45" s="65" t="s">
        <v>58</v>
      </c>
      <c r="D45" s="66" t="s">
        <v>63</v>
      </c>
      <c r="E45" s="74" t="s">
        <v>20</v>
      </c>
      <c r="F45" s="75">
        <v>2</v>
      </c>
      <c r="G45" s="29">
        <v>0</v>
      </c>
      <c r="H45" s="76">
        <f t="shared" si="1"/>
        <v>0</v>
      </c>
    </row>
    <row r="46" spans="2:8" s="70" customFormat="1" ht="22.5">
      <c r="B46" s="11">
        <v>29</v>
      </c>
      <c r="C46" s="65" t="s">
        <v>58</v>
      </c>
      <c r="D46" s="66" t="s">
        <v>64</v>
      </c>
      <c r="E46" s="74" t="s">
        <v>20</v>
      </c>
      <c r="F46" s="75">
        <v>2</v>
      </c>
      <c r="G46" s="29">
        <v>0</v>
      </c>
      <c r="H46" s="76">
        <f t="shared" si="1"/>
        <v>0</v>
      </c>
    </row>
    <row r="47" spans="2:8" s="70" customFormat="1" ht="22.5">
      <c r="B47" s="11">
        <v>30</v>
      </c>
      <c r="C47" s="65" t="s">
        <v>58</v>
      </c>
      <c r="D47" s="66" t="s">
        <v>65</v>
      </c>
      <c r="E47" s="74" t="s">
        <v>20</v>
      </c>
      <c r="F47" s="75">
        <v>2</v>
      </c>
      <c r="G47" s="29">
        <v>0</v>
      </c>
      <c r="H47" s="76">
        <f t="shared" si="1"/>
        <v>0</v>
      </c>
    </row>
    <row r="48" spans="2:8" s="70" customFormat="1" ht="22.5">
      <c r="B48" s="11">
        <v>31</v>
      </c>
      <c r="C48" s="65" t="s">
        <v>58</v>
      </c>
      <c r="D48" s="66" t="s">
        <v>66</v>
      </c>
      <c r="E48" s="74" t="s">
        <v>20</v>
      </c>
      <c r="F48" s="75">
        <v>2</v>
      </c>
      <c r="G48" s="29">
        <v>0</v>
      </c>
      <c r="H48" s="76">
        <f t="shared" si="1"/>
        <v>0</v>
      </c>
    </row>
    <row r="49" spans="2:8" s="70" customFormat="1" ht="22.5">
      <c r="B49" s="11">
        <v>32</v>
      </c>
      <c r="C49" s="65" t="s">
        <v>58</v>
      </c>
      <c r="D49" s="66" t="s">
        <v>67</v>
      </c>
      <c r="E49" s="67" t="s">
        <v>20</v>
      </c>
      <c r="F49" s="68">
        <v>2</v>
      </c>
      <c r="G49" s="29">
        <v>0</v>
      </c>
      <c r="H49" s="76">
        <f t="shared" si="1"/>
        <v>0</v>
      </c>
    </row>
    <row r="50" spans="2:8" ht="22.5">
      <c r="B50" s="15"/>
      <c r="C50" s="15"/>
      <c r="D50" s="16" t="s">
        <v>55</v>
      </c>
      <c r="E50" s="15"/>
      <c r="F50" s="57"/>
      <c r="G50" s="15"/>
      <c r="H50" s="17">
        <f>SUM(H39:H49)</f>
        <v>0</v>
      </c>
    </row>
    <row r="51" spans="2:8" s="2" customFormat="1" ht="12.75">
      <c r="B51" s="8"/>
      <c r="C51" s="8"/>
      <c r="D51" s="9" t="s">
        <v>68</v>
      </c>
      <c r="E51" s="8"/>
      <c r="F51" s="50"/>
      <c r="G51" s="8"/>
      <c r="H51" s="10"/>
    </row>
    <row r="52" spans="2:8" ht="22.5">
      <c r="B52" s="11">
        <v>33</v>
      </c>
      <c r="C52" s="11" t="s">
        <v>69</v>
      </c>
      <c r="D52" s="12" t="s">
        <v>70</v>
      </c>
      <c r="E52" s="28" t="s">
        <v>27</v>
      </c>
      <c r="F52" s="53">
        <v>0.051</v>
      </c>
      <c r="G52" s="29">
        <v>0</v>
      </c>
      <c r="H52" s="29">
        <f>F52*G52</f>
        <v>0</v>
      </c>
    </row>
    <row r="53" spans="2:8" ht="12.75">
      <c r="B53" s="11">
        <v>34</v>
      </c>
      <c r="C53" s="11" t="s">
        <v>19</v>
      </c>
      <c r="D53" s="12" t="s">
        <v>71</v>
      </c>
      <c r="E53" s="13" t="s">
        <v>72</v>
      </c>
      <c r="F53" s="55">
        <v>1</v>
      </c>
      <c r="G53" s="14">
        <v>0</v>
      </c>
      <c r="H53" s="27">
        <f>F53*G53</f>
        <v>0</v>
      </c>
    </row>
    <row r="54" spans="2:8" ht="12.75">
      <c r="B54" s="38"/>
      <c r="C54" s="38"/>
      <c r="D54" s="39" t="s">
        <v>68</v>
      </c>
      <c r="E54" s="38"/>
      <c r="F54" s="58"/>
      <c r="G54" s="38"/>
      <c r="H54" s="40">
        <f>SUM(H52:H53)</f>
        <v>0</v>
      </c>
    </row>
    <row r="55" spans="2:8" ht="13.5" thickBot="1">
      <c r="B55" s="35"/>
      <c r="C55" s="35"/>
      <c r="D55" s="37" t="s">
        <v>23</v>
      </c>
      <c r="E55" s="35"/>
      <c r="F55" s="59"/>
      <c r="G55" s="35"/>
      <c r="H55" s="36">
        <f>H30+H37+H50+H54</f>
        <v>0</v>
      </c>
    </row>
    <row r="56" spans="2:8" ht="12.75">
      <c r="B56" s="18"/>
      <c r="C56" s="18"/>
      <c r="D56" s="19" t="s">
        <v>75</v>
      </c>
      <c r="E56" s="18"/>
      <c r="F56" s="60"/>
      <c r="G56" s="18"/>
      <c r="H56" s="20">
        <f>H55+H13+H9</f>
        <v>0</v>
      </c>
    </row>
    <row r="57" spans="2:8" ht="12.75">
      <c r="B57" s="21"/>
      <c r="C57" s="21"/>
      <c r="D57" s="22" t="s">
        <v>77</v>
      </c>
      <c r="E57" s="21"/>
      <c r="F57" s="61"/>
      <c r="G57" s="21"/>
      <c r="H57" s="23">
        <f>H56*0.23</f>
        <v>0</v>
      </c>
    </row>
    <row r="58" spans="2:8" ht="12.75">
      <c r="B58" s="24"/>
      <c r="C58" s="24"/>
      <c r="D58" s="25" t="s">
        <v>76</v>
      </c>
      <c r="E58" s="24"/>
      <c r="F58" s="62"/>
      <c r="G58" s="24"/>
      <c r="H58" s="26">
        <f>H56+H57</f>
        <v>0</v>
      </c>
    </row>
  </sheetData>
  <sheetProtection/>
  <mergeCells count="4">
    <mergeCell ref="B2:H2"/>
    <mergeCell ref="B3:H3"/>
    <mergeCell ref="B4:H4"/>
    <mergeCell ref="F1:H1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Banak Łukasz</dc:creator>
  <cp:keywords/>
  <dc:description/>
  <cp:lastModifiedBy>Mirosław Jędrak</cp:lastModifiedBy>
  <cp:lastPrinted>2021-02-09T10:52:58Z</cp:lastPrinted>
  <dcterms:created xsi:type="dcterms:W3CDTF">2021-02-09T10:16:32Z</dcterms:created>
  <dcterms:modified xsi:type="dcterms:W3CDTF">2021-03-25T11:22:03Z</dcterms:modified>
  <cp:category/>
  <cp:version/>
  <cp:contentType/>
  <cp:contentStatus/>
</cp:coreProperties>
</file>