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OSTĘPOWANIA 2025\IN\INF-IN.271.8.2025 - ZITY\Pytania i odpowiedzi do SWZ\Modyfikacja nr 2\"/>
    </mc:Choice>
  </mc:AlternateContent>
  <xr:revisionPtr revIDLastSave="0" documentId="13_ncr:1_{3FCA965F-3C18-4A36-9281-DAA8EDF75B68}" xr6:coauthVersionLast="47" xr6:coauthVersionMax="47" xr10:uidLastSave="{00000000-0000-0000-0000-000000000000}"/>
  <bookViews>
    <workbookView xWindow="-120" yWindow="-120" windowWidth="29040" windowHeight="15840" tabRatio="540" activeTab="1" xr2:uid="{00000000-000D-0000-FFFF-FFFF00000000}"/>
  </bookViews>
  <sheets>
    <sheet name="Kosztorys" sheetId="46" r:id="rId1"/>
    <sheet name="ZZK OF" sheetId="48" r:id="rId2"/>
  </sheets>
  <definedNames>
    <definedName name="_xlnm.Print_Area" localSheetId="0">Kosztorys!$A$1:$H$58</definedName>
    <definedName name="_xlnm.Print_Area" localSheetId="1">'ZZK OF'!$A$1:$I$34</definedName>
    <definedName name="_xlnm.Print_Titles" localSheetId="0">Kosztorys!$5:$6</definedName>
  </definedNames>
  <calcPr calcId="191029" fullPrecision="0"/>
</workbook>
</file>

<file path=xl/calcChain.xml><?xml version="1.0" encoding="utf-8"?>
<calcChain xmlns="http://schemas.openxmlformats.org/spreadsheetml/2006/main">
  <c r="I14" i="48" l="1"/>
  <c r="H44" i="46"/>
  <c r="H45" i="46" s="1"/>
  <c r="H41" i="46"/>
  <c r="H11" i="46"/>
  <c r="H26" i="46" l="1"/>
  <c r="H17" i="46" l="1"/>
  <c r="H10" i="46" l="1"/>
  <c r="H31" i="46"/>
  <c r="H14" i="46"/>
  <c r="H13" i="46"/>
  <c r="H12" i="46"/>
  <c r="H28" i="46"/>
  <c r="H34" i="46"/>
  <c r="H33" i="46"/>
  <c r="H32" i="46"/>
  <c r="H27" i="46"/>
  <c r="H36" i="46"/>
  <c r="H23" i="46"/>
  <c r="I16" i="48"/>
  <c r="H35" i="46"/>
  <c r="H37" i="46"/>
  <c r="H8" i="46"/>
  <c r="H22" i="46"/>
  <c r="H9" i="46"/>
  <c r="H18" i="46"/>
  <c r="H19" i="46" s="1"/>
  <c r="H40" i="46"/>
  <c r="H42" i="46" s="1"/>
  <c r="H14" i="48"/>
  <c r="H15" i="48" s="1"/>
  <c r="H16" i="48" s="1"/>
  <c r="G14" i="48"/>
  <c r="G15" i="48" s="1"/>
  <c r="F14" i="48"/>
  <c r="E14" i="48"/>
  <c r="E15" i="48" s="1"/>
  <c r="E16" i="48" s="1"/>
  <c r="D14" i="48"/>
  <c r="D15" i="48" s="1"/>
  <c r="D16" i="48" s="1"/>
  <c r="I17" i="48"/>
  <c r="I18" i="48" s="1"/>
  <c r="H29" i="46" l="1"/>
  <c r="H24" i="46"/>
  <c r="F15" i="48"/>
  <c r="F16" i="48" s="1"/>
  <c r="H38" i="46"/>
  <c r="E17" i="48"/>
  <c r="E18" i="48" s="1"/>
  <c r="D17" i="48"/>
  <c r="D18" i="48" s="1"/>
  <c r="H17" i="48"/>
  <c r="H18" i="48" s="1"/>
  <c r="H15" i="46"/>
  <c r="G16" i="48"/>
  <c r="H46" i="46" l="1"/>
  <c r="F17" i="48"/>
  <c r="F18" i="48" s="1"/>
  <c r="G17" i="48"/>
  <c r="G18" i="48" s="1"/>
</calcChain>
</file>

<file path=xl/sharedStrings.xml><?xml version="1.0" encoding="utf-8"?>
<sst xmlns="http://schemas.openxmlformats.org/spreadsheetml/2006/main" count="166" uniqueCount="112">
  <si>
    <t>km</t>
  </si>
  <si>
    <t>Lp.</t>
  </si>
  <si>
    <t>ROBOTY PRZYGOTOWAWCZE</t>
  </si>
  <si>
    <t>Wyszczególnienie elementów rozliczeniowych</t>
  </si>
  <si>
    <t>D.01.00.00.</t>
  </si>
  <si>
    <t>D.04.00.00.</t>
  </si>
  <si>
    <t>PODBUDOWY</t>
  </si>
  <si>
    <t>D.05.00.00.</t>
  </si>
  <si>
    <t>NAWIERZCHNIE</t>
  </si>
  <si>
    <t>* Ceny jednostkowe i wartości robót należy podawać w PLN  z dokładnością do  0,01 PLN.</t>
  </si>
  <si>
    <t>Sporządził:</t>
  </si>
  <si>
    <t>ELEMENTY  ULIC</t>
  </si>
  <si>
    <t>D.08.01.01</t>
  </si>
  <si>
    <t>mb</t>
  </si>
  <si>
    <t>R A Z E M</t>
  </si>
  <si>
    <t xml:space="preserve">Roboty pomiarowe - odtworzenie trasy i punktów pomiarowych </t>
  </si>
  <si>
    <t>Ilość jednostek</t>
  </si>
  <si>
    <t>Nazwa jednostki</t>
  </si>
  <si>
    <t>Odcinek I</t>
  </si>
  <si>
    <t>Odcinek II</t>
  </si>
  <si>
    <t>m2</t>
  </si>
  <si>
    <t>Razem - suma poz. 11 i 12</t>
  </si>
  <si>
    <t>Roboty nie przewidziane - 5 % pozycji 11</t>
  </si>
  <si>
    <t>Odcinek III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</si>
  <si>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</si>
  <si>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    Ceny jednostkowe należy podawać bez VAT</t>
  </si>
  <si>
    <t>Pozycja Specyfikacji Technicznej</t>
  </si>
  <si>
    <t>Cena jedn. (PLN*)</t>
  </si>
  <si>
    <t>Krzysztof Marchwicki</t>
  </si>
  <si>
    <t>………………………………….</t>
  </si>
  <si>
    <t>Odcinek IV</t>
  </si>
  <si>
    <t>Odcinek V</t>
  </si>
  <si>
    <t>* Ceny jednostkowe i wartości robót należy podawać w PLN  z dokładnością do  0,01 PLN</t>
  </si>
  <si>
    <t>inż. Krzysztof Marchwicki</t>
  </si>
  <si>
    <t>inż..Krzysztof Marchwicki</t>
  </si>
  <si>
    <t>Wartość (PLN*) - OGÓŁEM</t>
  </si>
  <si>
    <t>D.04.01.01.</t>
  </si>
  <si>
    <t>KodCPV</t>
  </si>
  <si>
    <t>45100000-8</t>
  </si>
  <si>
    <t>45233140-2</t>
  </si>
  <si>
    <t>m3</t>
  </si>
  <si>
    <t>ROBOTY ZIEMNE</t>
  </si>
  <si>
    <t>szt</t>
  </si>
  <si>
    <t>Profilowanie i zagęszczenie podłoża</t>
  </si>
  <si>
    <t xml:space="preserve">                    ROBOTY ZIEMNE</t>
  </si>
  <si>
    <t xml:space="preserve">                   NAWIERZCHNIE</t>
  </si>
  <si>
    <t xml:space="preserve">                  ELEMENTY ULIC</t>
  </si>
  <si>
    <t xml:space="preserve">RAZEM   ROBOTY PRZYGOTOWAWCZE                                                                                                </t>
  </si>
  <si>
    <t xml:space="preserve">                    PODBUDOWY</t>
  </si>
  <si>
    <t xml:space="preserve">RAZEM   ROBOTY ZIEMNE                                                                                              </t>
  </si>
  <si>
    <t>RAZEM PODBUDOWY</t>
  </si>
  <si>
    <t>RAZEM NAWIERZCHNIE</t>
  </si>
  <si>
    <t xml:space="preserve">  </t>
  </si>
  <si>
    <t>D.01.02.04</t>
  </si>
  <si>
    <t xml:space="preserve">PROJEKT PRZEBUDOWY CHODNIKA NA CIĄG PIESZO-ROWEROWY NA UL. GRUNWALDZKIEJ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</si>
  <si>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RAZEM  ELEMENTY  ULIC</t>
  </si>
  <si>
    <t>D.04.05.01A.</t>
  </si>
  <si>
    <t>D.08.03.01</t>
  </si>
  <si>
    <t>D.02.00.00.</t>
  </si>
  <si>
    <t>D.08.00.00</t>
  </si>
  <si>
    <t xml:space="preserve">                                                                                            </t>
  </si>
  <si>
    <t>Ustawienie krawężnika betonowego   na podsypce cementowo-piaskowej gr. 5,0 cm wraz z ławą betonową z oporem</t>
  </si>
  <si>
    <t>D.08.05.06A</t>
  </si>
  <si>
    <t>Ułożenie opornika betonowego na ławie betonowej z oporem</t>
  </si>
  <si>
    <t>Oczyszczenie i skropienie warstw konstrukcyjnych</t>
  </si>
  <si>
    <t>Wykopy - wykonanie koryta z odwozem gruntu na odkład na . 10 km</t>
  </si>
  <si>
    <t>D.01.01.01A.</t>
  </si>
  <si>
    <t>D.05.03.05A</t>
  </si>
  <si>
    <t>D.05.03.05B</t>
  </si>
  <si>
    <t>D.08.01.01A</t>
  </si>
  <si>
    <t>D.03.02.01A</t>
  </si>
  <si>
    <t>D.05.03.23A</t>
  </si>
  <si>
    <t>Ustawienie krawężnika najazdowego i przejściowego na ławie betonowej z oporem</t>
  </si>
  <si>
    <t>PROJEKT   ZAGOSPODAROWANIA ULICY OSTROROGA</t>
  </si>
  <si>
    <t>ul. Ostroroga w Lesznie</t>
  </si>
  <si>
    <t>ZIELEŃ</t>
  </si>
  <si>
    <t>Wykonanie zieleni</t>
  </si>
  <si>
    <t xml:space="preserve">Warstwa wzmacniająca podłoże z gruntu stabilizowanego cementem gr. 20 cm, </t>
  </si>
  <si>
    <t xml:space="preserve">Warstwa wzmacniająca podłoże z gruntu stabilizowanego cementem gr. 15 cm,  </t>
  </si>
  <si>
    <t>Ułożenie warstwy ścieralnej z betonu asfaltowego AC8 S 50/70 gr 4,0 cm</t>
  </si>
  <si>
    <t>Ułożenie warstwy wiążącej z BA AC 16 W  25/50/70 gr 5,0 cm</t>
  </si>
  <si>
    <t>Ułożenie chodnika kostki betonowej gr. 8,0 cm kolorowej na podsypce cem. - piask. Gr 3 cm</t>
  </si>
  <si>
    <t>Ułożenie chodnika z kostki betonowej brukowej  gr. 8,0 cm szarej na podsypce cementowo - piaskowej gr. 3,0 cm</t>
  </si>
  <si>
    <t>Ułożenie ścieku z dwóch rzędów kostki betonowej gr 8 cm na ławie betonowej</t>
  </si>
  <si>
    <t>Ułożenie obrzeża betonowego 8x30x100 na ławie bet. z oporem</t>
  </si>
  <si>
    <t>RAZEM  ZIELEŃ</t>
  </si>
  <si>
    <t>Roboty rozbiórkowe kostki betonowej na chodniku</t>
  </si>
  <si>
    <t>Regulacja  włazów kanalizacyjnych i telekomunikacyjnych</t>
  </si>
  <si>
    <t>Rozbiórka obrzeża trawnikowego na ławie betonowej</t>
  </si>
  <si>
    <t>Roboty rozbiórkowe krawężnika na ławie betonowej</t>
  </si>
  <si>
    <t xml:space="preserve">Regulacja wysokościowa istniejących urządzeń infrastruktury technicznej </t>
  </si>
  <si>
    <t>D.04.03.01</t>
  </si>
  <si>
    <t>D.01.02.01</t>
  </si>
  <si>
    <t>D.04.01.01</t>
  </si>
  <si>
    <t>D.09.01.01</t>
  </si>
  <si>
    <t>D.09.00.00</t>
  </si>
  <si>
    <t>ZBIORCZE ZESTAWIENIE KOSZTÓW INWESTYCJI ŚCIEŻKA</t>
  </si>
  <si>
    <t>Wymiana pokrywy studni telekomunikacyjnej</t>
  </si>
  <si>
    <t>45233240-2</t>
  </si>
  <si>
    <t>D,03.02.01A</t>
  </si>
  <si>
    <t>10</t>
  </si>
  <si>
    <t>21</t>
  </si>
  <si>
    <t>KOSZTORYS OFERTOWY  ŚCIEŻKA</t>
  </si>
  <si>
    <t>Nasadzenia drzew z decyzji</t>
  </si>
  <si>
    <t>OZNAKOWANIE PIONOWE I POZIOME</t>
  </si>
  <si>
    <t>Wykonanie organizacji ruchu zgodnie z zakresem w dokumentacji projektowej</t>
  </si>
  <si>
    <t>kpl.</t>
  </si>
  <si>
    <t>RAZEM  OZNAKOWANIE PIONOWE I POZIOME</t>
  </si>
  <si>
    <t>RAZEM poz. 1 - 7</t>
  </si>
  <si>
    <t>Podatek VAT - 23%  poz. 8</t>
  </si>
  <si>
    <t>OGÓŁEM - suma poz.  9 i 10</t>
  </si>
  <si>
    <t>OGÓŁEM - suma pozycji 1 - 24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</si>
</sst>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4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 style="thin">
        <color indexed="57"/>
      </top>
      <bottom style="double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thin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indexed="57"/>
      </right>
      <top style="thin">
        <color indexed="57"/>
      </top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 style="thin">
        <color indexed="57"/>
      </left>
      <right/>
      <top style="thin">
        <color indexed="57"/>
      </top>
      <bottom/>
      <diagonal/>
    </border>
    <border>
      <left style="thin">
        <color indexed="57"/>
      </left>
      <right/>
      <top style="double">
        <color indexed="57"/>
      </top>
      <bottom style="double">
        <color indexed="57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thin">
        <color indexed="57"/>
      </top>
      <bottom/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 style="medium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tted">
        <color indexed="57"/>
      </right>
      <top/>
      <bottom style="thin">
        <color indexed="57"/>
      </bottom>
      <diagonal/>
    </border>
    <border>
      <left style="thin">
        <color indexed="57"/>
      </left>
      <right style="dotted">
        <color indexed="57"/>
      </right>
      <top/>
      <bottom/>
      <diagonal/>
    </border>
    <border>
      <left/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/>
      <bottom/>
      <diagonal/>
    </border>
    <border>
      <left/>
      <right/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57"/>
      </right>
      <top/>
      <bottom/>
      <diagonal/>
    </border>
    <border>
      <left style="medium">
        <color indexed="57"/>
      </left>
      <right style="thin">
        <color indexed="57"/>
      </right>
      <top/>
      <bottom/>
      <diagonal/>
    </border>
    <border>
      <left style="medium">
        <color indexed="57"/>
      </left>
      <right style="medium">
        <color indexed="57"/>
      </right>
      <top/>
      <bottom/>
      <diagonal/>
    </border>
    <border>
      <left style="medium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thin">
        <color indexed="57"/>
      </right>
      <top style="medium">
        <color indexed="57"/>
      </top>
      <bottom/>
      <diagonal/>
    </border>
    <border>
      <left style="thin">
        <color indexed="57"/>
      </left>
      <right style="dotted">
        <color indexed="57"/>
      </right>
      <top style="medium">
        <color indexed="57"/>
      </top>
      <bottom/>
      <diagonal/>
    </border>
    <border>
      <left style="dotted">
        <color indexed="57"/>
      </left>
      <right style="medium">
        <color indexed="57"/>
      </right>
      <top style="medium">
        <color indexed="57"/>
      </top>
      <bottom/>
      <diagonal/>
    </border>
    <border>
      <left style="medium">
        <color indexed="57"/>
      </left>
      <right style="thin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 style="thin">
        <color indexed="57"/>
      </top>
      <bottom style="double">
        <color indexed="57"/>
      </bottom>
      <diagonal/>
    </border>
    <border>
      <left style="dotted">
        <color indexed="57"/>
      </left>
      <right style="medium">
        <color indexed="57"/>
      </right>
      <top/>
      <bottom/>
      <diagonal/>
    </border>
    <border>
      <left style="dotted">
        <color indexed="57"/>
      </left>
      <right style="medium">
        <color indexed="57"/>
      </right>
      <top/>
      <bottom style="thin">
        <color indexed="57"/>
      </bottom>
      <diagonal/>
    </border>
    <border>
      <left style="medium">
        <color indexed="57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 style="thin">
        <color rgb="FF00B050"/>
      </right>
      <top/>
      <bottom style="medium">
        <color indexed="57"/>
      </bottom>
      <diagonal/>
    </border>
    <border>
      <left style="thin">
        <color rgb="FF00B050"/>
      </left>
      <right/>
      <top/>
      <bottom style="medium">
        <color indexed="57"/>
      </bottom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 style="medium">
        <color indexed="57"/>
      </left>
      <right/>
      <top style="medium">
        <color indexed="57"/>
      </top>
      <bottom style="medium">
        <color indexed="57"/>
      </bottom>
      <diagonal/>
    </border>
    <border>
      <left/>
      <right style="thin">
        <color indexed="57"/>
      </right>
      <top style="medium">
        <color indexed="57"/>
      </top>
      <bottom style="medium">
        <color indexed="57"/>
      </bottom>
      <diagonal/>
    </border>
    <border>
      <left style="thin">
        <color indexed="57"/>
      </left>
      <right/>
      <top style="medium">
        <color indexed="57"/>
      </top>
      <bottom style="medium">
        <color indexed="57"/>
      </bottom>
      <diagonal/>
    </border>
    <border>
      <left style="medium">
        <color indexed="57"/>
      </left>
      <right/>
      <top style="double">
        <color indexed="57"/>
      </top>
      <bottom style="double">
        <color indexed="57"/>
      </bottom>
      <diagonal/>
    </border>
    <border>
      <left/>
      <right/>
      <top style="double">
        <color indexed="57"/>
      </top>
      <bottom style="double">
        <color indexed="57"/>
      </bottom>
      <diagonal/>
    </border>
    <border>
      <left/>
      <right style="medium">
        <color indexed="57"/>
      </right>
      <top style="double">
        <color indexed="57"/>
      </top>
      <bottom style="double">
        <color indexed="57"/>
      </bottom>
      <diagonal/>
    </border>
    <border>
      <left style="medium">
        <color indexed="57"/>
      </left>
      <right/>
      <top/>
      <bottom/>
      <diagonal/>
    </border>
    <border>
      <left/>
      <right style="medium">
        <color indexed="57"/>
      </right>
      <top/>
      <bottom/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164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Font="1" applyAlignment="1"/>
    <xf numFmtId="0" fontId="2" fillId="0" borderId="0" xfId="0" applyFont="1" applyAlignment="1">
      <alignment vertical="center"/>
    </xf>
    <xf numFmtId="164" fontId="2" fillId="0" borderId="0" xfId="0" applyNumberFormat="1" applyFont="1" applyAlignment="1"/>
    <xf numFmtId="0" fontId="2" fillId="0" borderId="0" xfId="0" applyFont="1" applyAlignment="1">
      <alignment vertical="top"/>
    </xf>
    <xf numFmtId="0" fontId="2" fillId="0" borderId="0" xfId="0" applyFont="1" applyAlignment="1">
      <alignment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vertical="top" wrapText="1"/>
    </xf>
    <xf numFmtId="0" fontId="5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/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1" fontId="2" fillId="0" borderId="5" xfId="0" quotePrefix="1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6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right" vertical="center"/>
    </xf>
    <xf numFmtId="1" fontId="2" fillId="0" borderId="7" xfId="0" quotePrefix="1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4" fontId="2" fillId="0" borderId="12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" vertical="center"/>
    </xf>
    <xf numFmtId="4" fontId="7" fillId="0" borderId="4" xfId="0" applyNumberFormat="1" applyFont="1" applyBorder="1" applyAlignment="1">
      <alignment horizontal="right" vertical="center"/>
    </xf>
    <xf numFmtId="4" fontId="2" fillId="0" borderId="14" xfId="0" applyNumberFormat="1" applyFont="1" applyBorder="1" applyAlignment="1">
      <alignment horizontal="right" vertical="center"/>
    </xf>
    <xf numFmtId="4" fontId="2" fillId="0" borderId="15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7" fillId="0" borderId="17" xfId="0" applyNumberFormat="1" applyFont="1" applyBorder="1" applyAlignment="1">
      <alignment horizontal="right" vertical="center"/>
    </xf>
    <xf numFmtId="4" fontId="2" fillId="0" borderId="18" xfId="0" applyNumberFormat="1" applyFont="1" applyBorder="1" applyAlignment="1">
      <alignment horizontal="right" vertical="center"/>
    </xf>
    <xf numFmtId="4" fontId="2" fillId="0" borderId="19" xfId="0" applyNumberFormat="1" applyFont="1" applyBorder="1" applyAlignment="1">
      <alignment horizontal="right" vertical="center"/>
    </xf>
    <xf numFmtId="4" fontId="2" fillId="0" borderId="20" xfId="0" applyNumberFormat="1" applyFont="1" applyBorder="1" applyAlignment="1">
      <alignment horizontal="right" vertical="center"/>
    </xf>
    <xf numFmtId="4" fontId="2" fillId="0" borderId="21" xfId="0" applyNumberFormat="1" applyFont="1" applyBorder="1" applyAlignment="1">
      <alignment horizontal="right" vertical="center"/>
    </xf>
    <xf numFmtId="4" fontId="2" fillId="0" borderId="22" xfId="0" applyNumberFormat="1" applyFont="1" applyBorder="1" applyAlignment="1">
      <alignment horizontal="right" vertical="center"/>
    </xf>
    <xf numFmtId="4" fontId="7" fillId="0" borderId="23" xfId="0" applyNumberFormat="1" applyFont="1" applyBorder="1" applyAlignment="1">
      <alignment horizontal="right" vertical="center"/>
    </xf>
    <xf numFmtId="0" fontId="5" fillId="0" borderId="21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/>
    </xf>
    <xf numFmtId="164" fontId="2" fillId="0" borderId="24" xfId="0" applyNumberFormat="1" applyFont="1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wrapText="1"/>
    </xf>
    <xf numFmtId="49" fontId="1" fillId="0" borderId="3" xfId="0" applyNumberFormat="1" applyFont="1" applyBorder="1" applyAlignment="1">
      <alignment horizontal="left" wrapText="1"/>
    </xf>
    <xf numFmtId="0" fontId="1" fillId="0" borderId="3" xfId="0" applyFont="1" applyBorder="1" applyAlignment="1">
      <alignment horizontal="center" vertical="top"/>
    </xf>
    <xf numFmtId="0" fontId="11" fillId="0" borderId="0" xfId="0" applyNumberFormat="1" applyFont="1" applyFill="1" applyBorder="1" applyAlignment="1" applyProtection="1">
      <alignment vertical="center"/>
    </xf>
    <xf numFmtId="49" fontId="1" fillId="0" borderId="1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1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2" fillId="0" borderId="0" xfId="0" applyFont="1" applyBorder="1" applyAlignment="1">
      <alignment vertical="top"/>
    </xf>
    <xf numFmtId="49" fontId="1" fillId="0" borderId="3" xfId="0" applyNumberFormat="1" applyFont="1" applyBorder="1" applyAlignment="1">
      <alignment wrapText="1"/>
    </xf>
    <xf numFmtId="0" fontId="2" fillId="0" borderId="1" xfId="0" applyNumberFormat="1" applyFont="1" applyBorder="1" applyAlignment="1">
      <alignment horizontal="center" vertical="top"/>
    </xf>
    <xf numFmtId="164" fontId="1" fillId="0" borderId="25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3" xfId="0" quotePrefix="1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/>
    </xf>
    <xf numFmtId="0" fontId="1" fillId="0" borderId="1" xfId="0" quotePrefix="1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" fontId="2" fillId="0" borderId="31" xfId="0" applyNumberFormat="1" applyFont="1" applyBorder="1" applyAlignment="1"/>
    <xf numFmtId="0" fontId="2" fillId="0" borderId="0" xfId="0" applyFont="1" applyBorder="1" applyAlignment="1">
      <alignment wrapText="1"/>
    </xf>
    <xf numFmtId="0" fontId="2" fillId="0" borderId="31" xfId="0" applyFont="1" applyBorder="1" applyAlignment="1"/>
    <xf numFmtId="0" fontId="2" fillId="0" borderId="30" xfId="0" applyFont="1" applyBorder="1" applyAlignment="1">
      <alignment horizontal="center"/>
    </xf>
    <xf numFmtId="0" fontId="2" fillId="0" borderId="30" xfId="0" applyFont="1" applyBorder="1" applyAlignment="1"/>
    <xf numFmtId="0" fontId="2" fillId="0" borderId="30" xfId="0" applyFont="1" applyBorder="1" applyAlignment="1">
      <alignment vertical="top"/>
    </xf>
    <xf numFmtId="164" fontId="1" fillId="0" borderId="24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164" fontId="1" fillId="0" borderId="3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/>
    </xf>
    <xf numFmtId="0" fontId="2" fillId="0" borderId="33" xfId="0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29" xfId="0" applyNumberFormat="1" applyFont="1" applyBorder="1" applyAlignment="1">
      <alignment horizontal="right" vertical="center"/>
    </xf>
    <xf numFmtId="4" fontId="2" fillId="0" borderId="34" xfId="0" applyNumberFormat="1" applyFont="1" applyBorder="1" applyAlignment="1">
      <alignment horizontal="right" vertical="center"/>
    </xf>
    <xf numFmtId="0" fontId="1" fillId="0" borderId="8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Border="1" applyAlignment="1"/>
    <xf numFmtId="0" fontId="2" fillId="0" borderId="35" xfId="0" quotePrefix="1" applyFont="1" applyBorder="1" applyAlignment="1">
      <alignment horizontal="center" vertical="center" wrapText="1"/>
    </xf>
    <xf numFmtId="0" fontId="1" fillId="0" borderId="36" xfId="0" quotePrefix="1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164" fontId="2" fillId="0" borderId="37" xfId="0" applyNumberFormat="1" applyFont="1" applyBorder="1" applyAlignment="1">
      <alignment horizontal="center" vertical="center" wrapText="1"/>
    </xf>
    <xf numFmtId="4" fontId="2" fillId="0" borderId="36" xfId="0" applyNumberFormat="1" applyFont="1" applyBorder="1" applyAlignment="1">
      <alignment horizontal="center" vertical="center" wrapText="1"/>
    </xf>
    <xf numFmtId="4" fontId="2" fillId="0" borderId="38" xfId="0" applyNumberFormat="1" applyFont="1" applyBorder="1" applyAlignment="1">
      <alignment horizontal="center" vertical="center" wrapText="1"/>
    </xf>
    <xf numFmtId="1" fontId="2" fillId="0" borderId="39" xfId="0" quotePrefix="1" applyNumberFormat="1" applyFont="1" applyBorder="1" applyAlignment="1">
      <alignment horizontal="center" vertical="center" wrapText="1"/>
    </xf>
    <xf numFmtId="1" fontId="2" fillId="0" borderId="40" xfId="0" applyNumberFormat="1" applyFont="1" applyBorder="1" applyAlignment="1">
      <alignment horizontal="center" vertical="center" wrapText="1"/>
    </xf>
    <xf numFmtId="4" fontId="2" fillId="0" borderId="41" xfId="0" applyNumberFormat="1" applyFont="1" applyFill="1" applyBorder="1" applyAlignment="1">
      <alignment horizontal="center" vertical="center" wrapText="1"/>
    </xf>
    <xf numFmtId="0" fontId="2" fillId="0" borderId="33" xfId="0" quotePrefix="1" applyNumberFormat="1" applyFont="1" applyBorder="1" applyAlignment="1">
      <alignment horizontal="center" vertical="top" wrapText="1"/>
    </xf>
    <xf numFmtId="4" fontId="2" fillId="0" borderId="41" xfId="0" applyNumberFormat="1" applyFont="1" applyFill="1" applyBorder="1" applyAlignment="1">
      <alignment horizontal="center" wrapText="1"/>
    </xf>
    <xf numFmtId="0" fontId="2" fillId="0" borderId="9" xfId="0" quotePrefix="1" applyFont="1" applyBorder="1" applyAlignment="1">
      <alignment horizontal="center" vertical="top" wrapText="1"/>
    </xf>
    <xf numFmtId="4" fontId="2" fillId="0" borderId="42" xfId="0" applyNumberFormat="1" applyFont="1" applyFill="1" applyBorder="1" applyAlignment="1">
      <alignment horizontal="center"/>
    </xf>
    <xf numFmtId="4" fontId="2" fillId="0" borderId="41" xfId="0" applyNumberFormat="1" applyFont="1" applyFill="1" applyBorder="1" applyAlignment="1">
      <alignment horizontal="center"/>
    </xf>
    <xf numFmtId="49" fontId="1" fillId="0" borderId="33" xfId="0" applyNumberFormat="1" applyFont="1" applyBorder="1" applyAlignment="1">
      <alignment horizontal="center" vertical="top"/>
    </xf>
    <xf numFmtId="0" fontId="2" fillId="0" borderId="9" xfId="0" applyNumberFormat="1" applyFont="1" applyBorder="1" applyAlignment="1">
      <alignment horizontal="center" vertical="top"/>
    </xf>
    <xf numFmtId="0" fontId="2" fillId="0" borderId="33" xfId="0" applyNumberFormat="1" applyFont="1" applyBorder="1" applyAlignment="1">
      <alignment horizontal="center" vertical="top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49" fontId="11" fillId="0" borderId="44" xfId="0" applyNumberFormat="1" applyFont="1" applyBorder="1" applyAlignment="1">
      <alignment vertical="center" wrapText="1"/>
    </xf>
    <xf numFmtId="0" fontId="11" fillId="0" borderId="45" xfId="0" applyFont="1" applyBorder="1" applyAlignment="1">
      <alignment horizontal="center" vertical="center"/>
    </xf>
    <xf numFmtId="164" fontId="11" fillId="0" borderId="46" xfId="0" applyNumberFormat="1" applyFont="1" applyFill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4" fontId="11" fillId="0" borderId="47" xfId="0" applyNumberFormat="1" applyFont="1" applyBorder="1" applyAlignment="1">
      <alignment horizontal="center" vertical="center"/>
    </xf>
    <xf numFmtId="0" fontId="2" fillId="0" borderId="48" xfId="0" applyNumberFormat="1" applyFont="1" applyBorder="1" applyAlignment="1">
      <alignment horizontal="center" vertical="center"/>
    </xf>
    <xf numFmtId="0" fontId="1" fillId="0" borderId="28" xfId="0" applyNumberFormat="1" applyFont="1" applyBorder="1" applyAlignment="1">
      <alignment horizontal="center" vertical="center"/>
    </xf>
    <xf numFmtId="0" fontId="1" fillId="0" borderId="28" xfId="0" applyFont="1" applyBorder="1" applyAlignment="1">
      <alignment horizontal="left" vertical="center" wrapText="1"/>
    </xf>
    <xf numFmtId="164" fontId="1" fillId="0" borderId="50" xfId="0" applyNumberFormat="1" applyFont="1" applyBorder="1" applyAlignment="1">
      <alignment horizontal="center" vertical="center"/>
    </xf>
    <xf numFmtId="164" fontId="2" fillId="0" borderId="28" xfId="0" applyNumberFormat="1" applyFont="1" applyFill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4" fontId="5" fillId="0" borderId="26" xfId="0" applyNumberFormat="1" applyFont="1" applyFill="1" applyBorder="1" applyAlignment="1">
      <alignment horizontal="center" vertical="center"/>
    </xf>
    <xf numFmtId="49" fontId="5" fillId="0" borderId="49" xfId="0" applyNumberFormat="1" applyFont="1" applyBorder="1" applyAlignment="1">
      <alignment horizontal="left" vertical="center" wrapText="1"/>
    </xf>
    <xf numFmtId="0" fontId="2" fillId="2" borderId="51" xfId="0" quotePrefix="1" applyFont="1" applyFill="1" applyBorder="1" applyAlignment="1">
      <alignment horizontal="center" vertical="top" wrapText="1"/>
    </xf>
    <xf numFmtId="0" fontId="1" fillId="2" borderId="52" xfId="0" quotePrefix="1" applyFont="1" applyFill="1" applyBorder="1" applyAlignment="1">
      <alignment horizontal="center" vertical="top" wrapText="1"/>
    </xf>
    <xf numFmtId="0" fontId="1" fillId="2" borderId="52" xfId="0" applyFont="1" applyFill="1" applyBorder="1" applyAlignment="1">
      <alignment horizontal="center" vertical="top"/>
    </xf>
    <xf numFmtId="0" fontId="5" fillId="2" borderId="52" xfId="0" applyFont="1" applyFill="1" applyBorder="1" applyAlignment="1">
      <alignment horizontal="left" vertical="center" wrapText="1"/>
    </xf>
    <xf numFmtId="0" fontId="1" fillId="2" borderId="52" xfId="0" applyFont="1" applyFill="1" applyBorder="1" applyAlignment="1">
      <alignment horizontal="center"/>
    </xf>
    <xf numFmtId="164" fontId="2" fillId="2" borderId="52" xfId="0" applyNumberFormat="1" applyFont="1" applyFill="1" applyBorder="1" applyAlignment="1">
      <alignment horizontal="center"/>
    </xf>
    <xf numFmtId="4" fontId="2" fillId="2" borderId="52" xfId="0" applyNumberFormat="1" applyFont="1" applyFill="1" applyBorder="1" applyAlignment="1">
      <alignment horizontal="center"/>
    </xf>
    <xf numFmtId="4" fontId="2" fillId="2" borderId="53" xfId="0" applyNumberFormat="1" applyFont="1" applyFill="1" applyBorder="1" applyAlignment="1">
      <alignment horizontal="center"/>
    </xf>
    <xf numFmtId="0" fontId="1" fillId="0" borderId="0" xfId="0" applyFont="1" applyBorder="1" applyAlignment="1">
      <alignment wrapText="1"/>
    </xf>
    <xf numFmtId="0" fontId="2" fillId="0" borderId="54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left" vertical="top" wrapText="1"/>
    </xf>
    <xf numFmtId="49" fontId="1" fillId="0" borderId="27" xfId="0" applyNumberFormat="1" applyFont="1" applyBorder="1" applyAlignment="1">
      <alignment horizontal="left" wrapText="1"/>
    </xf>
    <xf numFmtId="164" fontId="1" fillId="0" borderId="29" xfId="0" applyNumberFormat="1" applyFont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4" fontId="2" fillId="0" borderId="55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center" vertical="top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0"/>
  </sheetPr>
  <dimension ref="A1:H60"/>
  <sheetViews>
    <sheetView showZeros="0" topLeftCell="A31" zoomScaleNormal="100" zoomScaleSheetLayoutView="110" workbookViewId="0">
      <selection activeCell="F49" sqref="F49"/>
    </sheetView>
  </sheetViews>
  <sheetFormatPr defaultRowHeight="12.75" x14ac:dyDescent="0.2"/>
  <cols>
    <col min="1" max="1" width="4.7109375" style="10" customWidth="1"/>
    <col min="2" max="2" width="11.42578125" style="10" customWidth="1"/>
    <col min="3" max="3" width="11.140625" style="10" customWidth="1"/>
    <col min="4" max="4" width="57.85546875" style="11" customWidth="1"/>
    <col min="5" max="5" width="8.5703125" style="7" customWidth="1"/>
    <col min="6" max="6" width="10.7109375" style="7" customWidth="1"/>
    <col min="7" max="7" width="12.7109375" style="7" customWidth="1"/>
    <col min="8" max="8" width="14.7109375" style="7" customWidth="1"/>
    <col min="9" max="16384" width="9.140625" style="1"/>
  </cols>
  <sheetData>
    <row r="1" spans="1:8" ht="25.5" customHeight="1" x14ac:dyDescent="0.2">
      <c r="A1" s="157" t="s">
        <v>102</v>
      </c>
      <c r="B1" s="157"/>
      <c r="C1" s="157"/>
      <c r="D1" s="157"/>
      <c r="E1" s="157"/>
      <c r="F1" s="157"/>
      <c r="G1" s="157"/>
      <c r="H1" s="157"/>
    </row>
    <row r="2" spans="1:8" s="2" customFormat="1" ht="15" customHeight="1" x14ac:dyDescent="0.2">
      <c r="A2" s="158" t="s">
        <v>73</v>
      </c>
      <c r="B2" s="159"/>
      <c r="C2" s="159"/>
      <c r="D2" s="159"/>
      <c r="E2" s="159"/>
      <c r="F2" s="159"/>
      <c r="G2" s="159"/>
      <c r="H2" s="159"/>
    </row>
    <row r="3" spans="1:8" s="2" customFormat="1" ht="16.5" customHeight="1" x14ac:dyDescent="0.2">
      <c r="A3" s="160" t="s">
        <v>74</v>
      </c>
      <c r="B3" s="160"/>
      <c r="C3" s="161"/>
      <c r="D3" s="161"/>
      <c r="E3" s="161"/>
      <c r="F3" s="161"/>
      <c r="G3" s="161"/>
      <c r="H3" s="161"/>
    </row>
    <row r="4" spans="1:8" ht="8.25" customHeight="1" thickBot="1" x14ac:dyDescent="0.25">
      <c r="A4" s="6"/>
      <c r="B4" s="6"/>
      <c r="C4" s="6"/>
      <c r="D4" s="12"/>
      <c r="E4" s="6"/>
      <c r="F4" s="6"/>
      <c r="G4" s="6"/>
      <c r="H4" s="6"/>
    </row>
    <row r="5" spans="1:8" ht="38.25" x14ac:dyDescent="0.2">
      <c r="A5" s="107" t="s">
        <v>1</v>
      </c>
      <c r="B5" s="108" t="s">
        <v>37</v>
      </c>
      <c r="C5" s="109" t="s">
        <v>26</v>
      </c>
      <c r="D5" s="110" t="s">
        <v>3</v>
      </c>
      <c r="E5" s="109" t="s">
        <v>17</v>
      </c>
      <c r="F5" s="111" t="s">
        <v>16</v>
      </c>
      <c r="G5" s="112" t="s">
        <v>27</v>
      </c>
      <c r="H5" s="113" t="s">
        <v>35</v>
      </c>
    </row>
    <row r="6" spans="1:8" s="21" customFormat="1" ht="13.5" thickBot="1" x14ac:dyDescent="0.25">
      <c r="A6" s="114">
        <v>1</v>
      </c>
      <c r="B6" s="22"/>
      <c r="C6" s="23">
        <v>2</v>
      </c>
      <c r="D6" s="23">
        <v>3</v>
      </c>
      <c r="E6" s="23">
        <v>4</v>
      </c>
      <c r="F6" s="24">
        <v>5</v>
      </c>
      <c r="G6" s="23">
        <v>6</v>
      </c>
      <c r="H6" s="115">
        <v>11</v>
      </c>
    </row>
    <row r="7" spans="1:8" s="21" customFormat="1" ht="14.25" thickTop="1" thickBot="1" x14ac:dyDescent="0.25">
      <c r="A7" s="140"/>
      <c r="B7" s="141"/>
      <c r="C7" s="142"/>
      <c r="D7" s="143" t="s">
        <v>2</v>
      </c>
      <c r="E7" s="144"/>
      <c r="F7" s="145"/>
      <c r="G7" s="146"/>
      <c r="H7" s="147"/>
    </row>
    <row r="8" spans="1:8" s="4" customFormat="1" ht="13.5" thickTop="1" x14ac:dyDescent="0.2">
      <c r="A8" s="96">
        <v>1</v>
      </c>
      <c r="B8" s="84" t="s">
        <v>38</v>
      </c>
      <c r="C8" s="84" t="s">
        <v>66</v>
      </c>
      <c r="D8" s="92" t="s">
        <v>15</v>
      </c>
      <c r="E8" s="84" t="s">
        <v>0</v>
      </c>
      <c r="F8" s="93">
        <v>0.8</v>
      </c>
      <c r="G8" s="94">
        <v>0</v>
      </c>
      <c r="H8" s="116">
        <f>ROUND($G8*F8,2)</f>
        <v>0</v>
      </c>
    </row>
    <row r="9" spans="1:8" ht="25.5" x14ac:dyDescent="0.2">
      <c r="A9" s="117">
        <v>2</v>
      </c>
      <c r="B9" s="78" t="s">
        <v>39</v>
      </c>
      <c r="C9" s="63" t="s">
        <v>70</v>
      </c>
      <c r="D9" s="62" t="s">
        <v>90</v>
      </c>
      <c r="E9" s="59" t="s">
        <v>42</v>
      </c>
      <c r="F9" s="58">
        <v>5</v>
      </c>
      <c r="G9" s="19">
        <v>0</v>
      </c>
      <c r="H9" s="118">
        <f>G9*F9</f>
        <v>0</v>
      </c>
    </row>
    <row r="10" spans="1:8" x14ac:dyDescent="0.2">
      <c r="A10" s="117">
        <v>3</v>
      </c>
      <c r="B10" s="104" t="s">
        <v>39</v>
      </c>
      <c r="C10" s="63" t="s">
        <v>70</v>
      </c>
      <c r="D10" s="62" t="s">
        <v>87</v>
      </c>
      <c r="E10" s="59" t="s">
        <v>42</v>
      </c>
      <c r="F10" s="58">
        <v>2</v>
      </c>
      <c r="G10" s="19">
        <v>0</v>
      </c>
      <c r="H10" s="118">
        <f>ROUND($G10*F10,2)</f>
        <v>0</v>
      </c>
    </row>
    <row r="11" spans="1:8" x14ac:dyDescent="0.2">
      <c r="A11" s="117">
        <v>4</v>
      </c>
      <c r="B11" s="104" t="s">
        <v>98</v>
      </c>
      <c r="C11" s="63" t="s">
        <v>99</v>
      </c>
      <c r="D11" s="62" t="s">
        <v>97</v>
      </c>
      <c r="E11" s="59" t="s">
        <v>42</v>
      </c>
      <c r="F11" s="58">
        <v>1</v>
      </c>
      <c r="G11" s="19">
        <v>0</v>
      </c>
      <c r="H11" s="118">
        <f>G11*F11</f>
        <v>0</v>
      </c>
    </row>
    <row r="12" spans="1:8" x14ac:dyDescent="0.2">
      <c r="A12" s="117">
        <v>5</v>
      </c>
      <c r="B12" s="104" t="s">
        <v>39</v>
      </c>
      <c r="C12" s="63" t="s">
        <v>53</v>
      </c>
      <c r="D12" s="62" t="s">
        <v>86</v>
      </c>
      <c r="E12" s="59" t="s">
        <v>20</v>
      </c>
      <c r="F12" s="58">
        <v>396</v>
      </c>
      <c r="G12" s="19">
        <v>0</v>
      </c>
      <c r="H12" s="118">
        <f>G12*F12</f>
        <v>0</v>
      </c>
    </row>
    <row r="13" spans="1:8" x14ac:dyDescent="0.2">
      <c r="A13" s="117">
        <v>6</v>
      </c>
      <c r="B13" s="104" t="s">
        <v>39</v>
      </c>
      <c r="C13" s="63" t="s">
        <v>53</v>
      </c>
      <c r="D13" s="62" t="s">
        <v>89</v>
      </c>
      <c r="E13" s="59" t="s">
        <v>13</v>
      </c>
      <c r="F13" s="58">
        <v>209</v>
      </c>
      <c r="G13" s="19">
        <v>0</v>
      </c>
      <c r="H13" s="118">
        <f>G13*F13</f>
        <v>0</v>
      </c>
    </row>
    <row r="14" spans="1:8" ht="13.5" thickBot="1" x14ac:dyDescent="0.25">
      <c r="A14" s="117">
        <v>7</v>
      </c>
      <c r="B14" s="104" t="s">
        <v>39</v>
      </c>
      <c r="C14" s="63" t="s">
        <v>53</v>
      </c>
      <c r="D14" s="62" t="s">
        <v>88</v>
      </c>
      <c r="E14" s="59" t="s">
        <v>13</v>
      </c>
      <c r="F14" s="58">
        <v>288</v>
      </c>
      <c r="G14" s="19">
        <v>0</v>
      </c>
      <c r="H14" s="118">
        <f>G14*F14</f>
        <v>0</v>
      </c>
    </row>
    <row r="15" spans="1:8" ht="13.5" thickBot="1" x14ac:dyDescent="0.25">
      <c r="A15" s="132"/>
      <c r="B15" s="133"/>
      <c r="C15" s="134"/>
      <c r="D15" s="139" t="s">
        <v>47</v>
      </c>
      <c r="E15" s="135"/>
      <c r="F15" s="136"/>
      <c r="G15" s="137"/>
      <c r="H15" s="138">
        <f>SUM(H8:H14)</f>
        <v>0</v>
      </c>
    </row>
    <row r="16" spans="1:8" ht="14.25" thickTop="1" thickBot="1" x14ac:dyDescent="0.25">
      <c r="A16" s="140"/>
      <c r="B16" s="141"/>
      <c r="C16" s="142"/>
      <c r="D16" s="143" t="s">
        <v>44</v>
      </c>
      <c r="E16" s="144"/>
      <c r="F16" s="145"/>
      <c r="G16" s="146"/>
      <c r="H16" s="147"/>
    </row>
    <row r="17" spans="1:8" ht="15.75" customHeight="1" thickTop="1" x14ac:dyDescent="0.2">
      <c r="A17" s="117">
        <v>8</v>
      </c>
      <c r="B17" s="78" t="s">
        <v>39</v>
      </c>
      <c r="C17" s="63" t="s">
        <v>93</v>
      </c>
      <c r="D17" s="62" t="s">
        <v>65</v>
      </c>
      <c r="E17" s="59" t="s">
        <v>40</v>
      </c>
      <c r="F17" s="76">
        <v>503.3</v>
      </c>
      <c r="G17" s="19">
        <v>0</v>
      </c>
      <c r="H17" s="118">
        <f>ROUND($G17*F17,2)</f>
        <v>0</v>
      </c>
    </row>
    <row r="18" spans="1:8" ht="13.5" thickBot="1" x14ac:dyDescent="0.25">
      <c r="A18" s="119">
        <v>9</v>
      </c>
      <c r="B18" s="80" t="s">
        <v>39</v>
      </c>
      <c r="C18" s="77" t="s">
        <v>36</v>
      </c>
      <c r="D18" s="61" t="s">
        <v>43</v>
      </c>
      <c r="E18" s="71" t="s">
        <v>20</v>
      </c>
      <c r="F18" s="56">
        <v>2194</v>
      </c>
      <c r="G18" s="17">
        <v>0</v>
      </c>
      <c r="H18" s="120">
        <f>ROUND($G18*F18,2)</f>
        <v>0</v>
      </c>
    </row>
    <row r="19" spans="1:8" ht="13.5" thickBot="1" x14ac:dyDescent="0.25">
      <c r="A19" s="132"/>
      <c r="B19" s="133"/>
      <c r="C19" s="134"/>
      <c r="D19" s="139" t="s">
        <v>49</v>
      </c>
      <c r="E19" s="135"/>
      <c r="F19" s="136"/>
      <c r="G19" s="137"/>
      <c r="H19" s="138">
        <f>SUM(H17:H18)</f>
        <v>0</v>
      </c>
    </row>
    <row r="20" spans="1:8" ht="14.25" thickTop="1" thickBot="1" x14ac:dyDescent="0.25">
      <c r="A20" s="140"/>
      <c r="B20" s="141"/>
      <c r="C20" s="142"/>
      <c r="D20" s="143" t="s">
        <v>48</v>
      </c>
      <c r="E20" s="144"/>
      <c r="F20" s="145"/>
      <c r="G20" s="146"/>
      <c r="H20" s="147"/>
    </row>
    <row r="21" spans="1:8" ht="26.25" thickTop="1" x14ac:dyDescent="0.2">
      <c r="A21" s="122" t="s">
        <v>100</v>
      </c>
      <c r="B21" s="60" t="s">
        <v>39</v>
      </c>
      <c r="C21" s="60" t="s">
        <v>56</v>
      </c>
      <c r="D21" s="74" t="s">
        <v>77</v>
      </c>
      <c r="E21" s="18"/>
      <c r="F21" s="58"/>
      <c r="G21" s="19"/>
      <c r="H21" s="118"/>
    </row>
    <row r="22" spans="1:8" ht="14.25" x14ac:dyDescent="0.2">
      <c r="A22" s="123"/>
      <c r="B22" s="75"/>
      <c r="C22" s="25"/>
      <c r="D22" s="26"/>
      <c r="E22" s="16" t="s">
        <v>24</v>
      </c>
      <c r="F22" s="91">
        <v>1404</v>
      </c>
      <c r="G22" s="17">
        <v>0</v>
      </c>
      <c r="H22" s="120">
        <f>ROUND($G22*F22,2)</f>
        <v>0</v>
      </c>
    </row>
    <row r="23" spans="1:8" ht="26.25" thickBot="1" x14ac:dyDescent="0.25">
      <c r="A23" s="124">
        <v>11</v>
      </c>
      <c r="B23" s="79" t="s">
        <v>39</v>
      </c>
      <c r="C23" s="81" t="s">
        <v>56</v>
      </c>
      <c r="D23" s="62" t="s">
        <v>78</v>
      </c>
      <c r="E23" s="72" t="s">
        <v>20</v>
      </c>
      <c r="F23" s="95">
        <v>790</v>
      </c>
      <c r="G23" s="19">
        <v>0</v>
      </c>
      <c r="H23" s="121">
        <f>ROUND($G23*F23,2)</f>
        <v>0</v>
      </c>
    </row>
    <row r="24" spans="1:8" ht="13.5" thickBot="1" x14ac:dyDescent="0.25">
      <c r="A24" s="132"/>
      <c r="B24" s="133"/>
      <c r="C24" s="134"/>
      <c r="D24" s="139" t="s">
        <v>50</v>
      </c>
      <c r="E24" s="135"/>
      <c r="F24" s="136"/>
      <c r="G24" s="137"/>
      <c r="H24" s="138">
        <f>SUM(H21:H23)</f>
        <v>0</v>
      </c>
    </row>
    <row r="25" spans="1:8" ht="14.25" thickTop="1" thickBot="1" x14ac:dyDescent="0.25">
      <c r="A25" s="140"/>
      <c r="B25" s="141"/>
      <c r="C25" s="142"/>
      <c r="D25" s="143" t="s">
        <v>45</v>
      </c>
      <c r="E25" s="144"/>
      <c r="F25" s="145"/>
      <c r="G25" s="146"/>
      <c r="H25" s="147"/>
    </row>
    <row r="26" spans="1:8" ht="30.75" customHeight="1" thickTop="1" x14ac:dyDescent="0.2">
      <c r="A26" s="124">
        <v>12</v>
      </c>
      <c r="B26" s="79" t="s">
        <v>39</v>
      </c>
      <c r="C26" s="81" t="s">
        <v>67</v>
      </c>
      <c r="D26" s="62" t="s">
        <v>79</v>
      </c>
      <c r="E26" s="72" t="s">
        <v>20</v>
      </c>
      <c r="F26" s="57">
        <v>1147</v>
      </c>
      <c r="G26" s="19">
        <v>0</v>
      </c>
      <c r="H26" s="121">
        <f>ROUND($G26*F26,2)</f>
        <v>0</v>
      </c>
    </row>
    <row r="27" spans="1:8" ht="15" customHeight="1" x14ac:dyDescent="0.2">
      <c r="A27" s="124">
        <v>13</v>
      </c>
      <c r="B27" s="79" t="s">
        <v>39</v>
      </c>
      <c r="C27" s="81" t="s">
        <v>68</v>
      </c>
      <c r="D27" s="62" t="s">
        <v>80</v>
      </c>
      <c r="E27" s="72" t="s">
        <v>20</v>
      </c>
      <c r="F27" s="57">
        <v>1147</v>
      </c>
      <c r="G27" s="19">
        <v>0</v>
      </c>
      <c r="H27" s="121">
        <f>ROUND($G27*F27,2)</f>
        <v>0</v>
      </c>
    </row>
    <row r="28" spans="1:8" ht="13.5" thickBot="1" x14ac:dyDescent="0.25">
      <c r="A28" s="124">
        <v>14</v>
      </c>
      <c r="B28" s="79" t="s">
        <v>39</v>
      </c>
      <c r="C28" s="81" t="s">
        <v>91</v>
      </c>
      <c r="D28" s="62" t="s">
        <v>64</v>
      </c>
      <c r="E28" s="72" t="s">
        <v>20</v>
      </c>
      <c r="F28" s="57">
        <v>1147</v>
      </c>
      <c r="G28" s="19">
        <v>0</v>
      </c>
      <c r="H28" s="121">
        <f>ROUND($G28*F28,2)</f>
        <v>0</v>
      </c>
    </row>
    <row r="29" spans="1:8" ht="13.5" thickBot="1" x14ac:dyDescent="0.25">
      <c r="A29" s="132"/>
      <c r="B29" s="133"/>
      <c r="C29" s="134"/>
      <c r="D29" s="139" t="s">
        <v>51</v>
      </c>
      <c r="E29" s="135"/>
      <c r="F29" s="136"/>
      <c r="G29" s="137"/>
      <c r="H29" s="138">
        <f>SUM(H26:H28)</f>
        <v>0</v>
      </c>
    </row>
    <row r="30" spans="1:8" ht="14.25" thickTop="1" thickBot="1" x14ac:dyDescent="0.25">
      <c r="A30" s="140"/>
      <c r="B30" s="141"/>
      <c r="C30" s="142"/>
      <c r="D30" s="143" t="s">
        <v>46</v>
      </c>
      <c r="E30" s="144"/>
      <c r="F30" s="145"/>
      <c r="G30" s="146"/>
      <c r="H30" s="147"/>
    </row>
    <row r="31" spans="1:8" ht="26.25" thickTop="1" x14ac:dyDescent="0.2">
      <c r="A31" s="124">
        <v>15</v>
      </c>
      <c r="B31" s="79" t="s">
        <v>39</v>
      </c>
      <c r="C31" s="81" t="s">
        <v>12</v>
      </c>
      <c r="D31" s="62" t="s">
        <v>72</v>
      </c>
      <c r="E31" s="72" t="s">
        <v>13</v>
      </c>
      <c r="F31" s="57">
        <v>78</v>
      </c>
      <c r="G31" s="19">
        <v>0</v>
      </c>
      <c r="H31" s="121">
        <f>ROUND($G31*F31,2)</f>
        <v>0</v>
      </c>
    </row>
    <row r="32" spans="1:8" ht="25.5" x14ac:dyDescent="0.2">
      <c r="A32" s="124">
        <v>16</v>
      </c>
      <c r="B32" s="79" t="s">
        <v>39</v>
      </c>
      <c r="C32" s="81" t="s">
        <v>12</v>
      </c>
      <c r="D32" s="62" t="s">
        <v>61</v>
      </c>
      <c r="E32" s="72" t="s">
        <v>13</v>
      </c>
      <c r="F32" s="57">
        <v>138</v>
      </c>
      <c r="G32" s="19">
        <v>0</v>
      </c>
      <c r="H32" s="121">
        <f>ROUND($G32*F32,2)</f>
        <v>0</v>
      </c>
    </row>
    <row r="33" spans="1:8" ht="16.5" customHeight="1" x14ac:dyDescent="0.2">
      <c r="A33" s="124">
        <v>17</v>
      </c>
      <c r="B33" s="79" t="s">
        <v>39</v>
      </c>
      <c r="C33" s="81" t="s">
        <v>69</v>
      </c>
      <c r="D33" s="62" t="s">
        <v>63</v>
      </c>
      <c r="E33" s="72" t="s">
        <v>13</v>
      </c>
      <c r="F33" s="57">
        <v>52</v>
      </c>
      <c r="G33" s="19">
        <v>0</v>
      </c>
      <c r="H33" s="121">
        <f>ROUND($G33*F33,2)</f>
        <v>0</v>
      </c>
    </row>
    <row r="34" spans="1:8" ht="25.5" x14ac:dyDescent="0.2">
      <c r="A34" s="124">
        <v>18</v>
      </c>
      <c r="B34" s="79" t="s">
        <v>39</v>
      </c>
      <c r="C34" s="81" t="s">
        <v>71</v>
      </c>
      <c r="D34" s="62" t="s">
        <v>82</v>
      </c>
      <c r="E34" s="72" t="s">
        <v>20</v>
      </c>
      <c r="F34" s="57">
        <v>350</v>
      </c>
      <c r="G34" s="19">
        <v>0</v>
      </c>
      <c r="H34" s="121">
        <f>ROUND($G34*F34,2)</f>
        <v>0</v>
      </c>
    </row>
    <row r="35" spans="1:8" ht="25.5" x14ac:dyDescent="0.2">
      <c r="A35" s="124">
        <v>19</v>
      </c>
      <c r="B35" s="79" t="s">
        <v>39</v>
      </c>
      <c r="C35" s="81" t="s">
        <v>71</v>
      </c>
      <c r="D35" s="62" t="s">
        <v>81</v>
      </c>
      <c r="E35" s="72" t="s">
        <v>20</v>
      </c>
      <c r="F35" s="57">
        <v>764</v>
      </c>
      <c r="G35" s="19">
        <v>0</v>
      </c>
      <c r="H35" s="121">
        <f>+ROUND($F35*G35,2)</f>
        <v>0</v>
      </c>
    </row>
    <row r="36" spans="1:8" ht="25.5" x14ac:dyDescent="0.2">
      <c r="A36" s="124">
        <v>20</v>
      </c>
      <c r="B36" s="79" t="s">
        <v>39</v>
      </c>
      <c r="C36" s="81" t="s">
        <v>62</v>
      </c>
      <c r="D36" s="62" t="s">
        <v>83</v>
      </c>
      <c r="E36" s="72" t="s">
        <v>13</v>
      </c>
      <c r="F36" s="57">
        <v>237</v>
      </c>
      <c r="G36" s="19">
        <v>0</v>
      </c>
      <c r="H36" s="121">
        <f>ROUND($G36*F36,2)</f>
        <v>0</v>
      </c>
    </row>
    <row r="37" spans="1:8" ht="13.5" thickBot="1" x14ac:dyDescent="0.25">
      <c r="A37" s="122" t="s">
        <v>101</v>
      </c>
      <c r="B37" s="60" t="s">
        <v>39</v>
      </c>
      <c r="C37" s="60" t="s">
        <v>57</v>
      </c>
      <c r="D37" s="74" t="s">
        <v>84</v>
      </c>
      <c r="E37" s="59" t="s">
        <v>13</v>
      </c>
      <c r="F37" s="58">
        <v>929</v>
      </c>
      <c r="G37" s="19">
        <v>0</v>
      </c>
      <c r="H37" s="118">
        <f>ROUND($G37*F37,2)</f>
        <v>0</v>
      </c>
    </row>
    <row r="38" spans="1:8" ht="13.5" thickBot="1" x14ac:dyDescent="0.25">
      <c r="A38" s="132"/>
      <c r="B38" s="133"/>
      <c r="C38" s="134"/>
      <c r="D38" s="139" t="s">
        <v>55</v>
      </c>
      <c r="E38" s="135"/>
      <c r="F38" s="136"/>
      <c r="G38" s="137"/>
      <c r="H38" s="138">
        <f>SUM(H31:H37)</f>
        <v>0</v>
      </c>
    </row>
    <row r="39" spans="1:8" ht="14.25" thickTop="1" thickBot="1" x14ac:dyDescent="0.25">
      <c r="A39" s="140"/>
      <c r="B39" s="141"/>
      <c r="C39" s="142"/>
      <c r="D39" s="143" t="s">
        <v>75</v>
      </c>
      <c r="E39" s="144"/>
      <c r="F39" s="145"/>
      <c r="G39" s="146" t="s">
        <v>52</v>
      </c>
      <c r="H39" s="147"/>
    </row>
    <row r="40" spans="1:8" ht="13.5" thickTop="1" x14ac:dyDescent="0.2">
      <c r="A40" s="124">
        <v>22</v>
      </c>
      <c r="B40" s="79" t="s">
        <v>39</v>
      </c>
      <c r="C40" s="81" t="s">
        <v>94</v>
      </c>
      <c r="D40" s="62" t="s">
        <v>76</v>
      </c>
      <c r="E40" s="72" t="s">
        <v>40</v>
      </c>
      <c r="F40" s="57">
        <v>253</v>
      </c>
      <c r="G40" s="19">
        <v>0</v>
      </c>
      <c r="H40" s="121">
        <f>ROUND($G40*F40,2)</f>
        <v>0</v>
      </c>
    </row>
    <row r="41" spans="1:8" ht="13.5" thickBot="1" x14ac:dyDescent="0.25">
      <c r="A41" s="149">
        <v>23</v>
      </c>
      <c r="B41" s="150" t="s">
        <v>39</v>
      </c>
      <c r="C41" s="151" t="s">
        <v>92</v>
      </c>
      <c r="D41" s="152" t="s">
        <v>103</v>
      </c>
      <c r="E41" s="153" t="s">
        <v>106</v>
      </c>
      <c r="F41" s="154">
        <v>1</v>
      </c>
      <c r="G41" s="155">
        <v>0</v>
      </c>
      <c r="H41" s="156">
        <f>ROUND($G41*F41,2)</f>
        <v>0</v>
      </c>
    </row>
    <row r="42" spans="1:8" ht="13.5" thickBot="1" x14ac:dyDescent="0.25">
      <c r="A42" s="132"/>
      <c r="B42" s="133"/>
      <c r="C42" s="134"/>
      <c r="D42" s="139" t="s">
        <v>85</v>
      </c>
      <c r="E42" s="135"/>
      <c r="F42" s="136"/>
      <c r="G42" s="137"/>
      <c r="H42" s="138">
        <f>SUM(H40:H41)</f>
        <v>0</v>
      </c>
    </row>
    <row r="43" spans="1:8" ht="14.25" thickTop="1" thickBot="1" x14ac:dyDescent="0.25">
      <c r="A43" s="140"/>
      <c r="B43" s="141"/>
      <c r="C43" s="142"/>
      <c r="D43" s="143" t="s">
        <v>104</v>
      </c>
      <c r="E43" s="144"/>
      <c r="F43" s="145"/>
      <c r="G43" s="146" t="s">
        <v>52</v>
      </c>
      <c r="H43" s="147"/>
    </row>
    <row r="44" spans="1:8" ht="27" thickTop="1" thickBot="1" x14ac:dyDescent="0.25">
      <c r="A44" s="124">
        <v>24</v>
      </c>
      <c r="B44" s="79"/>
      <c r="C44" s="81"/>
      <c r="D44" s="62" t="s">
        <v>105</v>
      </c>
      <c r="E44" s="72" t="s">
        <v>106</v>
      </c>
      <c r="F44" s="57">
        <v>1</v>
      </c>
      <c r="G44" s="19">
        <v>0</v>
      </c>
      <c r="H44" s="121">
        <f>ROUND($G44*F44,2)</f>
        <v>0</v>
      </c>
    </row>
    <row r="45" spans="1:8" ht="13.5" thickBot="1" x14ac:dyDescent="0.25">
      <c r="A45" s="132"/>
      <c r="B45" s="133"/>
      <c r="C45" s="134"/>
      <c r="D45" s="139" t="s">
        <v>107</v>
      </c>
      <c r="E45" s="135"/>
      <c r="F45" s="136"/>
      <c r="G45" s="137"/>
      <c r="H45" s="138">
        <f>SUM(H44:H44)</f>
        <v>0</v>
      </c>
    </row>
    <row r="46" spans="1:8" ht="15.75" thickBot="1" x14ac:dyDescent="0.25">
      <c r="A46" s="125"/>
      <c r="B46" s="126"/>
      <c r="C46" s="126"/>
      <c r="D46" s="127" t="s">
        <v>111</v>
      </c>
      <c r="E46" s="128"/>
      <c r="F46" s="129"/>
      <c r="G46" s="130"/>
      <c r="H46" s="131">
        <f>H15+H19+H24+H29+H38+H42+H45</f>
        <v>0</v>
      </c>
    </row>
    <row r="47" spans="1:8" x14ac:dyDescent="0.2">
      <c r="A47" s="68"/>
      <c r="B47" s="68"/>
      <c r="C47" s="15" t="s">
        <v>32</v>
      </c>
      <c r="D47" s="15"/>
      <c r="E47" s="15"/>
      <c r="F47" s="15"/>
      <c r="G47" s="15"/>
      <c r="H47" s="106"/>
    </row>
    <row r="48" spans="1:8" ht="15" x14ac:dyDescent="0.2">
      <c r="A48" s="69"/>
      <c r="B48" s="69"/>
      <c r="C48" s="73"/>
      <c r="D48" s="148"/>
      <c r="E48" s="15"/>
      <c r="F48" s="15"/>
      <c r="G48" s="15"/>
      <c r="H48" s="15"/>
    </row>
    <row r="49" spans="1:8" s="5" customFormat="1" x14ac:dyDescent="0.2">
      <c r="A49" s="70"/>
      <c r="B49" s="70"/>
      <c r="C49" s="73"/>
      <c r="D49" s="86"/>
      <c r="E49" s="15"/>
      <c r="F49" s="15"/>
      <c r="G49" s="15"/>
      <c r="H49" s="15"/>
    </row>
    <row r="50" spans="1:8" s="64" customFormat="1" ht="25.5" customHeight="1" x14ac:dyDescent="0.2">
      <c r="A50" s="70"/>
      <c r="B50" s="70"/>
      <c r="C50" s="73"/>
      <c r="D50" s="86"/>
      <c r="F50" s="3" t="s">
        <v>10</v>
      </c>
      <c r="G50" s="15"/>
      <c r="H50" s="15"/>
    </row>
    <row r="51" spans="1:8" ht="15" hidden="1" customHeight="1" thickBot="1" x14ac:dyDescent="0.25">
      <c r="A51" s="88">
        <v>59</v>
      </c>
      <c r="B51" s="70"/>
      <c r="C51" s="73"/>
      <c r="D51" s="86"/>
      <c r="E51" s="15"/>
      <c r="F51" s="15"/>
      <c r="G51" s="3"/>
      <c r="H51" s="87"/>
    </row>
    <row r="52" spans="1:8" ht="13.5" hidden="1" customHeight="1" thickBot="1" x14ac:dyDescent="0.25">
      <c r="A52" s="88">
        <v>59</v>
      </c>
      <c r="B52" s="70"/>
      <c r="C52" s="73"/>
      <c r="D52" s="86"/>
      <c r="E52" s="15"/>
      <c r="F52" s="15"/>
      <c r="G52" s="3"/>
      <c r="H52" s="85"/>
    </row>
    <row r="53" spans="1:8" ht="13.5" hidden="1" customHeight="1" thickBot="1" x14ac:dyDescent="0.25">
      <c r="A53" s="88">
        <v>60</v>
      </c>
      <c r="B53" s="70"/>
      <c r="C53" s="73"/>
      <c r="D53" s="86"/>
      <c r="E53" s="15"/>
      <c r="F53" s="15"/>
      <c r="G53" s="3"/>
      <c r="H53" s="87"/>
    </row>
    <row r="54" spans="1:8" ht="15" hidden="1" customHeight="1" thickBot="1" x14ac:dyDescent="0.25">
      <c r="A54" s="89"/>
      <c r="B54" s="15"/>
      <c r="C54" s="73"/>
      <c r="D54" s="86"/>
      <c r="E54" s="3"/>
      <c r="F54" s="15"/>
      <c r="G54" s="3"/>
      <c r="H54" s="87"/>
    </row>
    <row r="55" spans="1:8" ht="15" hidden="1" customHeight="1" thickBot="1" x14ac:dyDescent="0.25">
      <c r="A55" s="90"/>
      <c r="B55" s="73"/>
      <c r="C55" s="73"/>
      <c r="D55" s="86"/>
      <c r="E55" s="3"/>
      <c r="F55" s="15"/>
      <c r="G55" s="3"/>
      <c r="H55" s="87"/>
    </row>
    <row r="56" spans="1:8" ht="14.25" hidden="1" x14ac:dyDescent="0.2">
      <c r="A56" s="90"/>
      <c r="B56" s="73"/>
      <c r="C56" s="73"/>
      <c r="D56" s="86"/>
      <c r="E56" s="3" t="s">
        <v>34</v>
      </c>
      <c r="F56" s="15"/>
      <c r="G56" s="3"/>
      <c r="H56" s="87"/>
    </row>
    <row r="57" spans="1:8" s="7" customFormat="1" hidden="1" x14ac:dyDescent="0.2">
      <c r="A57" s="90"/>
      <c r="B57" s="73"/>
      <c r="C57" s="73"/>
      <c r="D57" s="86"/>
      <c r="E57" s="15"/>
      <c r="F57" s="15"/>
      <c r="G57" s="15"/>
      <c r="H57" s="87"/>
    </row>
    <row r="58" spans="1:8" s="7" customFormat="1" hidden="1" x14ac:dyDescent="0.2">
      <c r="A58" s="90"/>
      <c r="B58" s="73"/>
      <c r="C58" s="73"/>
      <c r="D58" s="86"/>
      <c r="E58" s="15"/>
      <c r="F58" s="15"/>
      <c r="G58" s="15"/>
      <c r="H58" s="87"/>
    </row>
    <row r="59" spans="1:8" s="7" customFormat="1" ht="44.25" customHeight="1" x14ac:dyDescent="0.2">
      <c r="A59" s="10"/>
      <c r="B59" s="10"/>
      <c r="C59" s="10"/>
      <c r="D59" s="11"/>
    </row>
    <row r="60" spans="1:8" ht="14.1" customHeight="1" x14ac:dyDescent="0.2">
      <c r="F60" s="105" t="s">
        <v>33</v>
      </c>
    </row>
  </sheetData>
  <mergeCells count="3">
    <mergeCell ref="A1:H1"/>
    <mergeCell ref="A2:H2"/>
    <mergeCell ref="A3:H3"/>
  </mergeCells>
  <phoneticPr fontId="10" type="noConversion"/>
  <pageMargins left="0.4" right="0.48" top="0.6692913385826772" bottom="0.43307086614173229" header="0.31496062992125984" footer="0.39370078740157483"/>
  <pageSetup paperSize="9" scale="97" orientation="landscape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50"/>
  </sheetPr>
  <dimension ref="A1:I29"/>
  <sheetViews>
    <sheetView showZeros="0" tabSelected="1" zoomScale="110" zoomScaleNormal="75" zoomScaleSheetLayoutView="110" workbookViewId="0">
      <selection activeCell="A2" sqref="A2:I2"/>
    </sheetView>
  </sheetViews>
  <sheetFormatPr defaultRowHeight="12.75" x14ac:dyDescent="0.2"/>
  <cols>
    <col min="1" max="1" width="5.85546875" style="7" customWidth="1"/>
    <col min="2" max="2" width="13.42578125" style="7" customWidth="1"/>
    <col min="3" max="3" width="61.5703125" style="7" customWidth="1"/>
    <col min="4" max="5" width="16.7109375" style="7" hidden="1" customWidth="1"/>
    <col min="6" max="6" width="13.42578125" style="7" hidden="1" customWidth="1"/>
    <col min="7" max="7" width="8.7109375" style="7" hidden="1" customWidth="1"/>
    <col min="8" max="8" width="15" style="7" hidden="1" customWidth="1"/>
    <col min="9" max="9" width="18.42578125" style="7" customWidth="1"/>
    <col min="10" max="16384" width="9.140625" style="1"/>
  </cols>
  <sheetData>
    <row r="1" spans="1:9" ht="28.5" customHeight="1" x14ac:dyDescent="0.2">
      <c r="A1" s="162" t="s">
        <v>96</v>
      </c>
      <c r="B1" s="162"/>
      <c r="C1" s="162"/>
      <c r="D1" s="162"/>
      <c r="E1" s="162"/>
      <c r="F1" s="162"/>
      <c r="G1" s="162"/>
      <c r="H1" s="162"/>
      <c r="I1" s="162"/>
    </row>
    <row r="2" spans="1:9" s="2" customFormat="1" ht="15" x14ac:dyDescent="0.2">
      <c r="A2" s="159" t="s">
        <v>54</v>
      </c>
      <c r="B2" s="159"/>
      <c r="C2" s="159"/>
      <c r="D2" s="159"/>
      <c r="E2" s="159"/>
      <c r="F2" s="159"/>
      <c r="G2" s="159"/>
      <c r="H2" s="159"/>
      <c r="I2" s="159"/>
    </row>
    <row r="3" spans="1:9" s="2" customFormat="1" ht="19.5" customHeight="1" x14ac:dyDescent="0.2">
      <c r="A3" s="163" t="s">
        <v>73</v>
      </c>
      <c r="B3" s="161"/>
      <c r="C3" s="161"/>
      <c r="D3" s="161"/>
      <c r="E3" s="161"/>
      <c r="F3" s="161"/>
      <c r="G3" s="161"/>
      <c r="H3" s="161"/>
      <c r="I3" s="161"/>
    </row>
    <row r="4" spans="1:9" ht="13.5" thickBot="1" x14ac:dyDescent="0.25">
      <c r="A4" s="102" t="s">
        <v>60</v>
      </c>
    </row>
    <row r="5" spans="1:9" s="13" customFormat="1" ht="52.5" customHeight="1" thickBot="1" x14ac:dyDescent="0.25">
      <c r="A5" s="54" t="s">
        <v>1</v>
      </c>
      <c r="B5" s="54" t="s">
        <v>26</v>
      </c>
      <c r="C5" s="54" t="s">
        <v>3</v>
      </c>
      <c r="D5" s="54" t="s">
        <v>18</v>
      </c>
      <c r="E5" s="54" t="s">
        <v>19</v>
      </c>
      <c r="F5" s="54" t="s">
        <v>23</v>
      </c>
      <c r="G5" s="54" t="s">
        <v>30</v>
      </c>
      <c r="H5" s="54" t="s">
        <v>31</v>
      </c>
      <c r="I5" s="54" t="s">
        <v>14</v>
      </c>
    </row>
    <row r="6" spans="1:9" s="14" customFormat="1" ht="15.75" customHeight="1" thickBot="1" x14ac:dyDescent="0.25">
      <c r="A6" s="55">
        <v>1</v>
      </c>
      <c r="B6" s="55">
        <v>2</v>
      </c>
      <c r="C6" s="55">
        <v>3</v>
      </c>
      <c r="D6" s="55">
        <v>4</v>
      </c>
      <c r="E6" s="55">
        <v>5</v>
      </c>
      <c r="F6" s="55">
        <v>6</v>
      </c>
      <c r="G6" s="55">
        <v>7</v>
      </c>
      <c r="H6" s="55">
        <v>8</v>
      </c>
      <c r="I6" s="55">
        <v>4</v>
      </c>
    </row>
    <row r="7" spans="1:9" s="4" customFormat="1" ht="21.95" customHeight="1" x14ac:dyDescent="0.2">
      <c r="A7" s="32">
        <v>1</v>
      </c>
      <c r="B7" s="33" t="s">
        <v>4</v>
      </c>
      <c r="C7" s="33" t="s">
        <v>2</v>
      </c>
      <c r="D7" s="34"/>
      <c r="E7" s="34"/>
      <c r="F7" s="44"/>
      <c r="G7" s="34"/>
      <c r="H7" s="44"/>
      <c r="I7" s="48">
        <v>0</v>
      </c>
    </row>
    <row r="8" spans="1:9" s="4" customFormat="1" ht="21.95" customHeight="1" x14ac:dyDescent="0.2">
      <c r="A8" s="30">
        <v>2</v>
      </c>
      <c r="B8" s="100" t="s">
        <v>58</v>
      </c>
      <c r="C8" s="82" t="s">
        <v>41</v>
      </c>
      <c r="D8" s="29"/>
      <c r="E8" s="29"/>
      <c r="F8" s="45"/>
      <c r="G8" s="29"/>
      <c r="H8" s="45"/>
      <c r="I8" s="49">
        <v>0</v>
      </c>
    </row>
    <row r="9" spans="1:9" s="4" customFormat="1" ht="21.95" customHeight="1" x14ac:dyDescent="0.2">
      <c r="A9" s="27">
        <v>3</v>
      </c>
      <c r="B9" s="100" t="s">
        <v>5</v>
      </c>
      <c r="C9" s="83" t="s">
        <v>6</v>
      </c>
      <c r="D9" s="29"/>
      <c r="E9" s="29"/>
      <c r="F9" s="45"/>
      <c r="G9" s="29"/>
      <c r="H9" s="45"/>
      <c r="I9" s="49">
        <v>0</v>
      </c>
    </row>
    <row r="10" spans="1:9" s="4" customFormat="1" ht="21.95" customHeight="1" x14ac:dyDescent="0.2">
      <c r="A10" s="27">
        <v>4</v>
      </c>
      <c r="B10" s="100" t="s">
        <v>7</v>
      </c>
      <c r="C10" s="82" t="s">
        <v>8</v>
      </c>
      <c r="D10" s="29"/>
      <c r="E10" s="29"/>
      <c r="F10" s="45"/>
      <c r="G10" s="29"/>
      <c r="H10" s="45"/>
      <c r="I10" s="49">
        <v>0</v>
      </c>
    </row>
    <row r="11" spans="1:9" s="8" customFormat="1" ht="22.5" customHeight="1" x14ac:dyDescent="0.2">
      <c r="A11" s="96">
        <v>5</v>
      </c>
      <c r="B11" s="84" t="s">
        <v>59</v>
      </c>
      <c r="C11" s="101" t="s">
        <v>11</v>
      </c>
      <c r="D11" s="97"/>
      <c r="E11" s="97"/>
      <c r="F11" s="98"/>
      <c r="G11" s="97"/>
      <c r="H11" s="98"/>
      <c r="I11" s="99">
        <v>0</v>
      </c>
    </row>
    <row r="12" spans="1:9" s="8" customFormat="1" ht="22.5" customHeight="1" x14ac:dyDescent="0.2">
      <c r="A12" s="96">
        <v>6</v>
      </c>
      <c r="B12" s="84" t="s">
        <v>95</v>
      </c>
      <c r="C12" s="101" t="s">
        <v>75</v>
      </c>
      <c r="D12" s="97"/>
      <c r="E12" s="97"/>
      <c r="F12" s="98"/>
      <c r="G12" s="97"/>
      <c r="H12" s="98"/>
      <c r="I12" s="99">
        <v>0</v>
      </c>
    </row>
    <row r="13" spans="1:9" s="8" customFormat="1" ht="22.5" customHeight="1" thickBot="1" x14ac:dyDescent="0.25">
      <c r="A13" s="96">
        <v>7</v>
      </c>
      <c r="B13" s="84"/>
      <c r="C13" s="101" t="s">
        <v>104</v>
      </c>
      <c r="D13" s="97"/>
      <c r="E13" s="97"/>
      <c r="F13" s="98"/>
      <c r="G13" s="97"/>
      <c r="H13" s="98"/>
      <c r="I13" s="99"/>
    </row>
    <row r="14" spans="1:9" s="4" customFormat="1" ht="21.95" customHeight="1" thickBot="1" x14ac:dyDescent="0.25">
      <c r="A14" s="39">
        <v>8</v>
      </c>
      <c r="B14" s="40"/>
      <c r="C14" s="65" t="s">
        <v>108</v>
      </c>
      <c r="D14" s="41">
        <f>SUM(D7:D11)</f>
        <v>0</v>
      </c>
      <c r="E14" s="41">
        <f>SUM(E7:E11)</f>
        <v>0</v>
      </c>
      <c r="F14" s="41">
        <f>SUM(F7:F11)</f>
        <v>0</v>
      </c>
      <c r="G14" s="41">
        <f>SUM(G7:G11)</f>
        <v>0</v>
      </c>
      <c r="H14" s="41">
        <f>SUM(H7:H11)</f>
        <v>0</v>
      </c>
      <c r="I14" s="51">
        <f>SUM(I7+I8+I9+I10+I11+I12+I13)</f>
        <v>0</v>
      </c>
    </row>
    <row r="15" spans="1:9" s="4" customFormat="1" ht="21.95" hidden="1" customHeight="1" x14ac:dyDescent="0.2">
      <c r="A15" s="32">
        <v>11</v>
      </c>
      <c r="B15" s="33"/>
      <c r="C15" s="38" t="s">
        <v>22</v>
      </c>
      <c r="D15" s="34">
        <f>D14*5%</f>
        <v>0</v>
      </c>
      <c r="E15" s="34">
        <f>E14*5%</f>
        <v>0</v>
      </c>
      <c r="F15" s="44">
        <f>F14*5%</f>
        <v>0</v>
      </c>
      <c r="G15" s="34">
        <f>G14*5%</f>
        <v>0</v>
      </c>
      <c r="H15" s="44">
        <f>H14*5%</f>
        <v>0</v>
      </c>
      <c r="I15" s="52"/>
    </row>
    <row r="16" spans="1:9" s="4" customFormat="1" ht="21.95" hidden="1" customHeight="1" x14ac:dyDescent="0.2">
      <c r="A16" s="27">
        <v>13</v>
      </c>
      <c r="B16" s="28"/>
      <c r="C16" s="31" t="s">
        <v>21</v>
      </c>
      <c r="D16" s="29">
        <f t="shared" ref="D16:I16" si="0">SUM(D14:D15)</f>
        <v>0</v>
      </c>
      <c r="E16" s="29">
        <f t="shared" si="0"/>
        <v>0</v>
      </c>
      <c r="F16" s="45">
        <f t="shared" si="0"/>
        <v>0</v>
      </c>
      <c r="G16" s="29">
        <f t="shared" si="0"/>
        <v>0</v>
      </c>
      <c r="H16" s="45">
        <f t="shared" si="0"/>
        <v>0</v>
      </c>
      <c r="I16" s="49">
        <f t="shared" si="0"/>
        <v>0</v>
      </c>
    </row>
    <row r="17" spans="1:9" s="4" customFormat="1" ht="21.95" customHeight="1" thickBot="1" x14ac:dyDescent="0.25">
      <c r="A17" s="35">
        <v>9</v>
      </c>
      <c r="B17" s="36"/>
      <c r="C17" s="66" t="s">
        <v>109</v>
      </c>
      <c r="D17" s="37">
        <f>D16*22%</f>
        <v>0</v>
      </c>
      <c r="E17" s="37">
        <f>E16*22%</f>
        <v>0</v>
      </c>
      <c r="F17" s="46">
        <f>F16*22%</f>
        <v>0</v>
      </c>
      <c r="G17" s="37">
        <f>G16*22%</f>
        <v>0</v>
      </c>
      <c r="H17" s="46">
        <f>H16*22%</f>
        <v>0</v>
      </c>
      <c r="I17" s="50">
        <f>I14*23%</f>
        <v>0</v>
      </c>
    </row>
    <row r="18" spans="1:9" s="4" customFormat="1" ht="21.95" customHeight="1" thickTop="1" thickBot="1" x14ac:dyDescent="0.25">
      <c r="A18" s="42">
        <v>10</v>
      </c>
      <c r="B18" s="20"/>
      <c r="C18" s="67" t="s">
        <v>110</v>
      </c>
      <c r="D18" s="43">
        <f>SUM(D16:D17)</f>
        <v>0</v>
      </c>
      <c r="E18" s="43">
        <f>SUM(E16:E17)</f>
        <v>0</v>
      </c>
      <c r="F18" s="47">
        <f>SUM(F16:F17)</f>
        <v>0</v>
      </c>
      <c r="G18" s="43">
        <f>SUM(G16:G17)</f>
        <v>0</v>
      </c>
      <c r="H18" s="47">
        <f>SUM(H16:H17)</f>
        <v>0</v>
      </c>
      <c r="I18" s="53">
        <f>SUM(I14+I17)</f>
        <v>0</v>
      </c>
    </row>
    <row r="19" spans="1:9" ht="17.100000000000001" customHeight="1" thickTop="1" x14ac:dyDescent="0.2">
      <c r="B19" s="15" t="s">
        <v>9</v>
      </c>
    </row>
    <row r="20" spans="1:9" ht="17.100000000000001" customHeight="1" x14ac:dyDescent="0.2">
      <c r="B20" s="7" t="s">
        <v>25</v>
      </c>
      <c r="D20" s="9"/>
      <c r="E20" s="9"/>
      <c r="F20" s="9"/>
      <c r="G20" s="9"/>
      <c r="H20" s="9"/>
      <c r="I20" s="9"/>
    </row>
    <row r="21" spans="1:9" ht="17.100000000000001" customHeight="1" x14ac:dyDescent="0.2"/>
    <row r="22" spans="1:9" ht="17.100000000000001" customHeight="1" x14ac:dyDescent="0.2">
      <c r="C22" s="103" t="s">
        <v>10</v>
      </c>
      <c r="H22" s="3" t="s">
        <v>10</v>
      </c>
    </row>
    <row r="23" spans="1:9" ht="50.25" customHeight="1" x14ac:dyDescent="0.2">
      <c r="C23" s="3"/>
      <c r="F23" s="3"/>
      <c r="H23" s="3"/>
    </row>
    <row r="24" spans="1:9" ht="17.100000000000001" customHeight="1" x14ac:dyDescent="0.2">
      <c r="C24" s="3" t="s">
        <v>33</v>
      </c>
      <c r="F24" s="3"/>
      <c r="H24" s="3" t="s">
        <v>29</v>
      </c>
    </row>
    <row r="25" spans="1:9" ht="17.100000000000001" customHeight="1" x14ac:dyDescent="0.2">
      <c r="C25" s="3"/>
      <c r="F25" s="3"/>
      <c r="H25" s="3" t="s">
        <v>28</v>
      </c>
    </row>
    <row r="26" spans="1:9" ht="17.100000000000001" customHeight="1" x14ac:dyDescent="0.2">
      <c r="C26" s="3"/>
    </row>
    <row r="29" spans="1:9" ht="14.25" x14ac:dyDescent="0.2">
      <c r="F29" s="3"/>
    </row>
  </sheetData>
  <mergeCells count="3">
    <mergeCell ref="A1:I1"/>
    <mergeCell ref="A2:I2"/>
    <mergeCell ref="A3:I3"/>
  </mergeCells>
  <phoneticPr fontId="10" type="noConversion"/>
  <pageMargins left="0.78740157480314965" right="0.19685039370078741" top="0.70866141732283472" bottom="0.59055118110236227" header="0.47244094488188981" footer="0.55118110236220474"/>
  <pageSetup paperSize="257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Kosztorys</vt:lpstr>
      <vt:lpstr>ZZK OF</vt:lpstr>
      <vt:lpstr>Kosztorys!Obszar_wydruku</vt:lpstr>
      <vt:lpstr>'ZZK OF'!Obszar_wydruku</vt:lpstr>
      <vt:lpstr>Kosztorys!Tytuły_wydruku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</dc:creator>
  <cp:lastModifiedBy>Matczuk Grzegorz</cp:lastModifiedBy>
  <cp:lastPrinted>2020-07-20T09:43:40Z</cp:lastPrinted>
  <dcterms:created xsi:type="dcterms:W3CDTF">2004-04-13T06:47:34Z</dcterms:created>
  <dcterms:modified xsi:type="dcterms:W3CDTF">2025-04-01T10:58:21Z</dcterms:modified>
</cp:coreProperties>
</file>