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ukasiewiczgov.sharepoint.com/sites/DokumentyZakupowe/Shared Documents/Dokumenty/1. Wnioski/2025/PZP/SPZP.271.40.2025 ramówka MKLEP/5 publikacja/"/>
    </mc:Choice>
  </mc:AlternateContent>
  <xr:revisionPtr revIDLastSave="47" documentId="8_{044A39DE-DBA7-4924-982A-7ABC999A53B5}" xr6:coauthVersionLast="47" xr6:coauthVersionMax="47" xr10:uidLastSave="{8A23C4E1-59BB-4CA9-B3F7-0A77272F8B46}"/>
  <bookViews>
    <workbookView xWindow="-110" yWindow="-110" windowWidth="19420" windowHeight="10300" firstSheet="1" activeTab="1" xr2:uid="{B87A0D83-4CC1-4DF7-A624-A7B383718F88}"/>
  </bookViews>
  <sheets>
    <sheet name="Template" sheetId="12" state="hidden" r:id="rId1"/>
    <sheet name="PODSUMOWANIE" sheetId="10" r:id="rId2"/>
    <sheet name="Pakiet 1" sheetId="13" r:id="rId3"/>
    <sheet name="Pakiet 2" sheetId="14" r:id="rId4"/>
    <sheet name="Pakiet 3" sheetId="15" r:id="rId5"/>
    <sheet name="Pakiet 4" sheetId="16" r:id="rId6"/>
    <sheet name="Pakiet 5" sheetId="17" r:id="rId7"/>
    <sheet name="Pakiet 6" sheetId="18" r:id="rId8"/>
    <sheet name="Pakiet 7" sheetId="19" r:id="rId9"/>
    <sheet name="Pakiet 8" sheetId="20" r:id="rId10"/>
    <sheet name="Pakiet 9" sheetId="21" r:id="rId11"/>
    <sheet name="Pakiet 10" sheetId="22" r:id="rId12"/>
    <sheet name="Pakiet 11" sheetId="23" r:id="rId13"/>
    <sheet name="Pakiet 12" sheetId="24" r:id="rId14"/>
    <sheet name="Pakiet 13" sheetId="25" r:id="rId15"/>
    <sheet name="Pakiet 14" sheetId="26" r:id="rId1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13" l="1"/>
  <c r="M6" i="13"/>
  <c r="M3" i="14"/>
  <c r="M4" i="14"/>
  <c r="J3" i="13"/>
  <c r="J8" i="13" s="1"/>
  <c r="J4" i="13"/>
  <c r="L4" i="13" s="1"/>
  <c r="M4" i="13" s="1"/>
  <c r="J5" i="13"/>
  <c r="L5" i="13" s="1"/>
  <c r="M5" i="13" s="1"/>
  <c r="J6" i="13"/>
  <c r="L6" i="13" s="1"/>
  <c r="J7" i="13"/>
  <c r="L7" i="13" s="1"/>
  <c r="J4" i="26"/>
  <c r="L4" i="26" s="1"/>
  <c r="M4" i="26" s="1"/>
  <c r="J3" i="26"/>
  <c r="J5" i="26" s="1"/>
  <c r="A3" i="26" a="1"/>
  <c r="A3" i="26" s="1"/>
  <c r="I5" i="26" s="1"/>
  <c r="J9" i="25"/>
  <c r="L9" i="25" s="1"/>
  <c r="M9" i="25" s="1"/>
  <c r="J8" i="25"/>
  <c r="L8" i="25" s="1"/>
  <c r="M8" i="25" s="1"/>
  <c r="J7" i="25"/>
  <c r="L7" i="25" s="1"/>
  <c r="M7" i="25" s="1"/>
  <c r="J6" i="25"/>
  <c r="L6" i="25" s="1"/>
  <c r="M6" i="25" s="1"/>
  <c r="J5" i="25"/>
  <c r="L5" i="25" s="1"/>
  <c r="M5" i="25" s="1"/>
  <c r="J4" i="25"/>
  <c r="L4" i="25" s="1"/>
  <c r="M4" i="25" s="1"/>
  <c r="J3" i="25"/>
  <c r="A3" i="25" a="1"/>
  <c r="A3" i="25" s="1"/>
  <c r="I10" i="25" s="1"/>
  <c r="J9" i="24"/>
  <c r="L9" i="24" s="1"/>
  <c r="M9" i="24" s="1"/>
  <c r="J8" i="24"/>
  <c r="L8" i="24" s="1"/>
  <c r="M8" i="24" s="1"/>
  <c r="J7" i="24"/>
  <c r="L7" i="24" s="1"/>
  <c r="M7" i="24" s="1"/>
  <c r="J6" i="24"/>
  <c r="L6" i="24" s="1"/>
  <c r="M6" i="24" s="1"/>
  <c r="J5" i="24"/>
  <c r="L5" i="24" s="1"/>
  <c r="M5" i="24" s="1"/>
  <c r="J4" i="24"/>
  <c r="L4" i="24" s="1"/>
  <c r="M4" i="24" s="1"/>
  <c r="J3" i="24"/>
  <c r="A3" i="24" a="1"/>
  <c r="A3" i="24" s="1"/>
  <c r="I10" i="24" s="1"/>
  <c r="J7" i="23"/>
  <c r="L7" i="23" s="1"/>
  <c r="M7" i="23" s="1"/>
  <c r="J6" i="23"/>
  <c r="L6" i="23" s="1"/>
  <c r="M6" i="23" s="1"/>
  <c r="J5" i="23"/>
  <c r="L5" i="23" s="1"/>
  <c r="M5" i="23" s="1"/>
  <c r="J4" i="23"/>
  <c r="J3" i="23"/>
  <c r="L3" i="23" s="1"/>
  <c r="M3" i="23" s="1"/>
  <c r="A3" i="23" a="1"/>
  <c r="A3" i="23" s="1"/>
  <c r="I8" i="23" s="1"/>
  <c r="J7" i="22"/>
  <c r="L7" i="22" s="1"/>
  <c r="M7" i="22" s="1"/>
  <c r="J6" i="22"/>
  <c r="L6" i="22" s="1"/>
  <c r="M6" i="22" s="1"/>
  <c r="J5" i="22"/>
  <c r="L5" i="22" s="1"/>
  <c r="M5" i="22" s="1"/>
  <c r="J4" i="22"/>
  <c r="L4" i="22" s="1"/>
  <c r="M4" i="22" s="1"/>
  <c r="J3" i="22"/>
  <c r="J8" i="22" s="1"/>
  <c r="A3" i="22" a="1"/>
  <c r="A3" i="22" s="1"/>
  <c r="I8" i="22" s="1"/>
  <c r="J4" i="21"/>
  <c r="L4" i="21" s="1"/>
  <c r="M4" i="21" s="1"/>
  <c r="J3" i="21"/>
  <c r="L3" i="21" s="1"/>
  <c r="A3" i="21" a="1"/>
  <c r="A3" i="21" s="1"/>
  <c r="I5" i="21" s="1"/>
  <c r="J4" i="20"/>
  <c r="J3" i="20"/>
  <c r="L3" i="20" s="1"/>
  <c r="A3" i="20" a="1"/>
  <c r="A3" i="20" s="1"/>
  <c r="I5" i="20" s="1"/>
  <c r="J3" i="19"/>
  <c r="J4" i="19" s="1"/>
  <c r="A3" i="19" a="1"/>
  <c r="A3" i="19" s="1"/>
  <c r="I4" i="19" s="1"/>
  <c r="J5" i="18"/>
  <c r="L5" i="18" s="1"/>
  <c r="M5" i="18" s="1"/>
  <c r="J4" i="18"/>
  <c r="L4" i="18" s="1"/>
  <c r="M4" i="18" s="1"/>
  <c r="J3" i="18"/>
  <c r="J6" i="18" s="1"/>
  <c r="A3" i="18" a="1"/>
  <c r="A3" i="18" s="1"/>
  <c r="I6" i="18" s="1"/>
  <c r="J3" i="17"/>
  <c r="L3" i="17" s="1"/>
  <c r="A3" i="17" a="1"/>
  <c r="A3" i="17" s="1"/>
  <c r="I4" i="17" s="1"/>
  <c r="J5" i="16"/>
  <c r="L5" i="16" s="1"/>
  <c r="M5" i="16" s="1"/>
  <c r="J4" i="16"/>
  <c r="L4" i="16" s="1"/>
  <c r="M4" i="16" s="1"/>
  <c r="J3" i="16"/>
  <c r="A3" i="16" a="1"/>
  <c r="A3" i="16" s="1"/>
  <c r="I6" i="16" s="1"/>
  <c r="J10" i="15"/>
  <c r="L10" i="15" s="1"/>
  <c r="M10" i="15" s="1"/>
  <c r="J9" i="15"/>
  <c r="L9" i="15" s="1"/>
  <c r="M9" i="15" s="1"/>
  <c r="J8" i="15"/>
  <c r="L8" i="15" s="1"/>
  <c r="M8" i="15" s="1"/>
  <c r="J7" i="15"/>
  <c r="L7" i="15" s="1"/>
  <c r="M7" i="15" s="1"/>
  <c r="J6" i="15"/>
  <c r="L6" i="15" s="1"/>
  <c r="M6" i="15" s="1"/>
  <c r="J5" i="15"/>
  <c r="J4" i="15"/>
  <c r="L4" i="15" s="1"/>
  <c r="M4" i="15" s="1"/>
  <c r="J3" i="15"/>
  <c r="L3" i="15" s="1"/>
  <c r="M3" i="15" s="1"/>
  <c r="A3" i="15" a="1"/>
  <c r="A3" i="15" s="1"/>
  <c r="I11" i="15" s="1"/>
  <c r="J4" i="14"/>
  <c r="L4" i="14" s="1"/>
  <c r="J3" i="14"/>
  <c r="L3" i="14" s="1"/>
  <c r="A3" i="14" a="1"/>
  <c r="A3" i="14" s="1"/>
  <c r="I5" i="14" s="1"/>
  <c r="A3" i="13" a="1"/>
  <c r="A3" i="13" s="1"/>
  <c r="I8" i="13" s="1"/>
  <c r="L4" i="12"/>
  <c r="L5" i="12"/>
  <c r="L7" i="12"/>
  <c r="L8" i="12"/>
  <c r="L9" i="12"/>
  <c r="L10" i="12"/>
  <c r="L11" i="12"/>
  <c r="L13" i="12"/>
  <c r="L14" i="12"/>
  <c r="L15" i="12"/>
  <c r="L16" i="12"/>
  <c r="L17" i="12"/>
  <c r="L18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" i="12"/>
  <c r="J32" i="12"/>
  <c r="J31" i="12"/>
  <c r="J30" i="12"/>
  <c r="J29" i="12"/>
  <c r="J28" i="12"/>
  <c r="M28" i="12" s="1"/>
  <c r="J27" i="12"/>
  <c r="J26" i="12"/>
  <c r="J25" i="12"/>
  <c r="J24" i="12"/>
  <c r="J23" i="12"/>
  <c r="J22" i="12"/>
  <c r="J21" i="12"/>
  <c r="J20" i="12"/>
  <c r="J19" i="12"/>
  <c r="L19" i="12" s="1"/>
  <c r="J18" i="12"/>
  <c r="J17" i="12"/>
  <c r="M17" i="12" s="1"/>
  <c r="J16" i="12"/>
  <c r="M16" i="12" s="1"/>
  <c r="J15" i="12"/>
  <c r="J14" i="12"/>
  <c r="J13" i="12"/>
  <c r="J12" i="12"/>
  <c r="L12" i="12" s="1"/>
  <c r="J11" i="12"/>
  <c r="J10" i="12"/>
  <c r="J9" i="12"/>
  <c r="J8" i="12"/>
  <c r="J7" i="12"/>
  <c r="J6" i="12"/>
  <c r="L6" i="12" s="1"/>
  <c r="J5" i="12"/>
  <c r="J4" i="12"/>
  <c r="M4" i="12" s="1"/>
  <c r="J3" i="12"/>
  <c r="A3" i="12" a="1"/>
  <c r="A3" i="12" s="1"/>
  <c r="I33" i="12" s="1"/>
  <c r="C12" i="10"/>
  <c r="C14" i="10"/>
  <c r="C10" i="10"/>
  <c r="C13" i="10"/>
  <c r="C6" i="10"/>
  <c r="C15" i="10"/>
  <c r="C9" i="10"/>
  <c r="C7" i="10"/>
  <c r="C11" i="10"/>
  <c r="C4" i="10"/>
  <c r="C3" i="10"/>
  <c r="C8" i="10"/>
  <c r="C16" i="10"/>
  <c r="L3" i="13" l="1"/>
  <c r="L3" i="22"/>
  <c r="J10" i="25"/>
  <c r="J10" i="24"/>
  <c r="J8" i="23"/>
  <c r="J5" i="21"/>
  <c r="J5" i="20"/>
  <c r="L3" i="19"/>
  <c r="M3" i="19" s="1"/>
  <c r="J4" i="17"/>
  <c r="J6" i="16"/>
  <c r="J11" i="15"/>
  <c r="L3" i="26"/>
  <c r="L3" i="25"/>
  <c r="L3" i="24"/>
  <c r="L4" i="23"/>
  <c r="M3" i="22"/>
  <c r="M8" i="22" s="1"/>
  <c r="M3" i="21"/>
  <c r="M5" i="21" s="1"/>
  <c r="M3" i="20"/>
  <c r="L4" i="20"/>
  <c r="M4" i="20" s="1"/>
  <c r="M4" i="19"/>
  <c r="L3" i="18"/>
  <c r="M3" i="17"/>
  <c r="M4" i="17" s="1"/>
  <c r="L3" i="16"/>
  <c r="L5" i="15"/>
  <c r="M5" i="14"/>
  <c r="J5" i="14"/>
  <c r="L33" i="12"/>
  <c r="M29" i="12"/>
  <c r="M7" i="12"/>
  <c r="M8" i="12"/>
  <c r="M9" i="12"/>
  <c r="M21" i="12"/>
  <c r="M10" i="12"/>
  <c r="M22" i="12"/>
  <c r="M6" i="12"/>
  <c r="M19" i="12"/>
  <c r="M20" i="12"/>
  <c r="M32" i="12"/>
  <c r="M11" i="12"/>
  <c r="M23" i="12"/>
  <c r="M15" i="12"/>
  <c r="M27" i="12"/>
  <c r="M13" i="12"/>
  <c r="M12" i="12"/>
  <c r="M24" i="12"/>
  <c r="M25" i="12"/>
  <c r="M14" i="12"/>
  <c r="M26" i="12"/>
  <c r="M18" i="12"/>
  <c r="M30" i="12"/>
  <c r="M31" i="12"/>
  <c r="J33" i="12"/>
  <c r="M3" i="12"/>
  <c r="M5" i="12"/>
  <c r="C5" i="10"/>
  <c r="M3" i="13" l="1"/>
  <c r="M8" i="13" s="1"/>
  <c r="M3" i="26"/>
  <c r="M5" i="26" s="1"/>
  <c r="M3" i="25"/>
  <c r="M10" i="25" s="1"/>
  <c r="M3" i="24"/>
  <c r="M10" i="24" s="1"/>
  <c r="M4" i="23"/>
  <c r="M8" i="23" s="1"/>
  <c r="M5" i="20"/>
  <c r="M3" i="18"/>
  <c r="M6" i="18" s="1"/>
  <c r="M3" i="16"/>
  <c r="M6" i="16" s="1"/>
  <c r="M5" i="15"/>
  <c r="M11" i="15" s="1"/>
  <c r="M33" i="1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<sst xmlns="http://schemas.openxmlformats.org/spreadsheetml/2006/main" count="646" uniqueCount="173">
  <si>
    <t>Lp.</t>
  </si>
  <si>
    <t>Pakiet</t>
  </si>
  <si>
    <t>Nazwa</t>
  </si>
  <si>
    <t>Opis (opis kryteriów równoważności)</t>
  </si>
  <si>
    <t>Jednostka miary (wielkość op.)</t>
  </si>
  <si>
    <t>Przewidywane ilości</t>
  </si>
  <si>
    <t>Oferowany produkt  - 
numer katalogowy</t>
  </si>
  <si>
    <t>Oferowany produkt  - 
nazwa producenta</t>
  </si>
  <si>
    <t>-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</si>
  <si>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</si>
  <si>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</si>
  <si>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</si>
  <si>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</si>
  <si>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</si>
  <si>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</si>
  <si>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</si>
  <si>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</si>
  <si>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</si>
  <si>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</si>
  <si>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</si>
  <si>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</si>
  <si>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X</t>
  </si>
  <si>
    <t>Nr części / pakietu</t>
  </si>
  <si>
    <t>Nazwa części / pakietu</t>
  </si>
  <si>
    <t>Cena oferty brutto
[PLN]</t>
  </si>
  <si>
    <t>Stawka VAT [%]</t>
  </si>
  <si>
    <t>Cena jednostkowa netto
[PLN]</t>
  </si>
  <si>
    <t>Wartość  netto 
[PLN]
 kol G x H</t>
  </si>
  <si>
    <t>Wartość VAT  
[PLN]
kol. I x J</t>
  </si>
  <si>
    <t>Cena brutto 
[PLN]
kol. I + K</t>
  </si>
  <si>
    <t>Pakiet 1</t>
  </si>
  <si>
    <t>Pakiet 2</t>
  </si>
  <si>
    <t>Pakiet 3</t>
  </si>
  <si>
    <t>Pakiet 4</t>
  </si>
  <si>
    <t>Pakiet 5</t>
  </si>
  <si>
    <t>Pakiet 6</t>
  </si>
  <si>
    <t>Pakiet 7</t>
  </si>
  <si>
    <t>Pakiet 8</t>
  </si>
  <si>
    <t>Pakiet 9</t>
  </si>
  <si>
    <t>Pakiet 10</t>
  </si>
  <si>
    <t>Pakiet 11</t>
  </si>
  <si>
    <t>Pakiet 12</t>
  </si>
  <si>
    <t>Pakiet 13</t>
  </si>
  <si>
    <t>Pakiet 14</t>
  </si>
  <si>
    <t>Zestaw do wykonania bilioteki receptorów komórek T</t>
  </si>
  <si>
    <t xml:space="preserve"> Indeksy do badania receptorów komórek T </t>
  </si>
  <si>
    <t>Zestaw do ilościowego oznaczania bibliotek NGS</t>
  </si>
  <si>
    <t>Zestaw odczynników do sekwencjonowania NGS</t>
  </si>
  <si>
    <t>Kontrola PhiX</t>
  </si>
  <si>
    <t>1 zestaw</t>
  </si>
  <si>
    <t>1 op.</t>
  </si>
  <si>
    <t>1 zestaw na 96 reakcji</t>
  </si>
  <si>
    <t>1 zestaw na 12 reakcji</t>
  </si>
  <si>
    <t>1 zestaw indeksów na 96 reakcji</t>
  </si>
  <si>
    <t>1 zestaw indeksów na 24 reakcje</t>
  </si>
  <si>
    <t>2xpłytka 96-dołkowa</t>
  </si>
  <si>
    <t>Test immunoenzymatyczny EBV IgG</t>
  </si>
  <si>
    <t>VCG096 (TestLine) lub równoważny: Test immunoenzymatyczny przeznaczony do diagnozy i przesiewowego badania zakażenia wirusem EBV przy użyciu przeciwciał IgG przeciwko antygenowi kapsydu w surowicy ludzkiej, osoczu lub płynie mózgowo-rdzeniowym w populacji ogólnej, Studzienki mikrotitracyjne pokryte oczyszczonym i inaktywowanym antygenem VCA, (EIA EBV VCA IgG), Zestaw umożliwia przeprowadzenie 96 testów, w tym kontroli na dzielonej płytce mikrotitracyjnej z paskami oznaczonymi kolorami i odłączanymi studzienkam, Zestaw zawiera kontrolę dodatnią, kontrolę ujemną i kalibratory (5, 20, 80, 320 U/ml), test posiada certyfikat IVD, wynik- odczyt w ciągu 2h- ocena półilościowa w Indeksie Pozytywności (IP) lub ocena ilościowa w U/ml, odczyt intensywność koloru przy długości fali 450 nm
Data ważności odczynników min. 6 miesięcy od daty dostawy do Zamawiającego</t>
  </si>
  <si>
    <t>Test immunoenzymatyczny EBV IgM</t>
  </si>
  <si>
    <t>VCM096 (TestLine) lub równoważny: Test immunoenzymatyczny przeznaczony do diagnostyki zakażenia wirusem EBV przy użyciu przeciwciał IgM przeciwko antygenowi kapsydu w surowicy ludzkiej, osoczu lub płynie mózgowo-rdzeniowym w populacji ogólnej. Studzienki mikrotitracyjne pokryte oczyszczonym i inaktywowanym antygenem VCA, (EIA EBV VCA IgM), Zestaw umożliwia przeprowadzenie 96 testów, w tym kontroli na dzielonej płytce mikrotitracyjnej z paskami oznaczonymi kolorami i odłączanymi studzienkam, Zestaw zawiera kontrolę dodatnią, kontrolę ujemną i kalibratory (5, 20, 80, 160 U/ml), test posiada certyfikat IVD, wynik- odczyt w ciągu 2h- ocena półilościowa w Indeksie Pozytywności (IP) lub ocena ilościowa w U/ml, odczyt intensywność koloru przy długości fali 450 nm.
Data ważności odczynników min. 6 miesięcy od daty dostawy do Zamawiającego</t>
  </si>
  <si>
    <t>Test immunoenzymatyczny CMV IgG</t>
  </si>
  <si>
    <t>CMG096 (TestLine) lub równoważny: Test immunoenzymatyczny przeznaczony do diagnostyki zakażenia CMV przy użyciu przeciwciał IgG w surowicy ludzkiej, osoczu lub płynie mózgowo-rdzeniowym w populacji ogólnej. Studzienki mikrotitracyjne pokrywane są oczyszczonym i inaktywowanym antygenem wyizolowanym ze szczepu AD169 cytomegalowirusa (EIA CMV IgG), Zestaw umożliwia przeprowadzenie 96 testów, w tym kontroli na dzielonej płytce mikrotitracyjnej z paskami oznaczonymi kolorami i odłączanymi studzienkam, Zestaw zawiera kontrolę dodatnią, kontrolę ujemną i kalibratory(15, 20, 80, 160 U/ml), test posiada certyfikat IVD, wynik- odczyt w ciągu 2h- ocena półilościowa w Indeksie Pozytywności (IP) lub ocena ilościowa w U/ml, odczyt intensywność koloru przy długości fali 450 nm.
Data ważności odczynników min. 6 miesięcy od daty dostawy do Zamawiającego</t>
  </si>
  <si>
    <t>Test immunoenzymatyczny CMV IgM</t>
  </si>
  <si>
    <t xml:space="preserve"> CMM096  (TestLine) lub równoważny: Test immunoenzymatyczny przeznaczony do diagnostyki zakażenia CMV przy użyciu przeciwciał IgM w surowicy ludzkiej, osoczu lub płynie mózgowo-rdzeniowym w populacji ogólnej.Studzienki mikrotitracyjne pokrywane są oczyszczonym i inaktywowanym antygenem wyizolowanym ze szczepu AD169 cytomegalowirusa (EIA CMV IgM), Zestaw umożliwia przeprowadzenie 96 testów, w tym kontroli na dzielonej płytce mikrotitracyjnej z paskami oznaczonymi kolorami i odłączanymi studzienkam, Zestaw zawiera kontrolę dodatnią, kontrolę ujemną i kalibratory, test posiada certyfikat IVD, wynik- odczyt w ciągu 2h- ocena półilościowa w Indeksie Pozytywności (IP) lub ocena ilościowa w U/ml, odczyt intensywność koloru przy długości fali 450 nm.
Data ważności odczynników min. 6 miesięcy od daty dostawy do Zamawiającego</t>
  </si>
  <si>
    <t>Test immunoenzymatyczny HSV-1 IgG</t>
  </si>
  <si>
    <t>HS1G96 (TestLine) lub równoważny: Test immunoenzymatyczny przeznaczony do diagnozy i przesiewowego badania zakażenia wirusem HSV przy użyciu przeciwciał IgG w surowicy lub osoczu u ludzi w populacji ogólnej. Studzienki mikrotitracyjne pokryte są oczyszczonym i inaktywowanym antygenem HSV-1 o wysokiej zawartości specyficznych immunodominujących epitopów. , Zestaw umożliwia przeprowadzenie 96 testów, w tym kontroli na dzielonej płytce mikrotitracyjnej z paskami oznaczonymi kolorami i odłączanymi studzienkam, Zestaw zawiera kontrolę dodatnią, kontrolę ujemną i kalibratory, test posiada certyfikat IVD, wynik- odczyt w ciągu 2h- ocena półilościowa w Indeksie Pozytywności (IP) lub ocena ilościowa w U/ml, odczyt intensywność koloru przy długości fali 450 nm.
Data ważności odczynników min. 6 miesięcy od daty dostawy do Zamawiającego</t>
  </si>
  <si>
    <t>Test immunoenzymatyczny HSV-1 IgM</t>
  </si>
  <si>
    <t>HS1M96 (TestLine) lub równoważny: Test immunoenzymatyczny przeznaczony do diagnozy zakażenia wirusem HSV przy użyciu przeciwciał IgM w surowicy lub osoczu u ludzi w populacji ogólnej. Studzienki mikrotitracyjne pokryte są oczyszczonym i inaktywowanym antygenem HSV-1 o wysokiej zawartości specyficznych immunodominujących epitopów,  Zestaw umożliwia przeprowadzenie 96 testów, w tym kontroli na dzielonej płytce mikrotitracyjnej z paskami oznaczonymi kolorami i odłączanymi studzienkam, Zestaw zawiera kontrolę dodatnią, kontrolę ujemną i kalibratory, test posiada certyfikat IVD, wynik- odczyt w ciągu 2h- ocena półilościowa w Indeksie Pozytywności (IP) lub ocena ilościowa w U/ml, odczyt intensywność koloru przy długości fali 450 nm.
Data ważności odczynników min. 6 miesięcy od daty dostawy do Zamawiającego</t>
  </si>
  <si>
    <t>Test immunoenzymatyczny HSV-2 IgG</t>
  </si>
  <si>
    <t>HS2G96 (TestLine) lub równoważny: Test immunoenzymatyczny jest przeznaczony do diagnozy i przesiewowego badania zakażenia wirusem HSV przy użyciu przeciwciał IgG w surowicy lub osoczu u ludzi w populacji ogólnej. Studzienki mikrotitracyjne pokryte są oczyszczonym i inaktywowanym antygenem HSV-2 o wysokiej zawartości specyficznych immunodominujących epitopów. Zestaw umożliwia przeprowadzenie 96 testów, w tym kontroli na dzielonej płytce mikrotitracyjnej z paskami oznaczonymi kolorami i odłączanymi studzienkam, Zestaw zawiera kontrolę dodatnią, kontrolę ujemną i kalibratory, test posiada certyfikat IVD, wynik- odczyt w ciągu 2h- ocena półilościowa w Indeksie Pozytywności (IP) lub ocena ilościowa w U/ml, odczyt intensywność koloru przy długości fali 450 nm.
Data ważności odczynników min. 6 miesięcy od daty dostawy do Zamawiającego</t>
  </si>
  <si>
    <t>Test immunoenzymatyczny HSV-2 IgM</t>
  </si>
  <si>
    <t>96 testów</t>
  </si>
  <si>
    <t>Zestaw do oznaczania HSV-1 i HSV-2</t>
  </si>
  <si>
    <t>Zestaw do oznaczania EBV</t>
  </si>
  <si>
    <t>Zestaw do ozaczania CMV</t>
  </si>
  <si>
    <t xml:space="preserve">48 reakcji </t>
  </si>
  <si>
    <t xml:space="preserve"> Zestaw do wykrywania patogenów od pacjentów po przeszczpach</t>
  </si>
  <si>
    <t>48 testów</t>
  </si>
  <si>
    <t>Zestaw do izolacji RNA</t>
  </si>
  <si>
    <t>Odczynnik tkankowy</t>
  </si>
  <si>
    <t>Zestaw DNazy wolnej od Rnazy</t>
  </si>
  <si>
    <t>50 izolacji</t>
  </si>
  <si>
    <t>250mL</t>
  </si>
  <si>
    <t>Zestaw do do oczyszczania wirusowego DNA/RNA</t>
  </si>
  <si>
    <t>200 izolacji</t>
  </si>
  <si>
    <t>Zestaw testowy do fluorymetru 1X dsDNA o wysokiej czułości</t>
  </si>
  <si>
    <t>Zestaw testowy do fluorymetru 1X dsDNA o szerokim zakresie</t>
  </si>
  <si>
    <t>1 op. (500 testów)</t>
  </si>
  <si>
    <t>Odczynniki do analizy i ilościowego oznaczania DNA na aparacie Bioanalyzer 2100 (Agilent)</t>
  </si>
  <si>
    <t>Odczynniki do analizy i ilościowego oznaczania RNA na aparacie Bioanalyzer 2100 (Agilent)</t>
  </si>
  <si>
    <t>1 op. (10 płytek - 110 próbek)</t>
  </si>
  <si>
    <t>1 op. (25 płytek - 300 próbek)</t>
  </si>
  <si>
    <t>Odczynnik dekotaminacyjny</t>
  </si>
  <si>
    <t>Etanol</t>
  </si>
  <si>
    <t>Woda wolna od nukleaz</t>
  </si>
  <si>
    <t>Woda klasy RT-PCR</t>
  </si>
  <si>
    <t>10x50mL</t>
  </si>
  <si>
    <t>4 x 1,25 ml</t>
  </si>
  <si>
    <t>10 x 1,5 ml</t>
  </si>
  <si>
    <t>Końcówki do pipet z filtrem 1 µl</t>
  </si>
  <si>
    <t>Końcówki kompatybilne z pipetami BRAND z filtrem nieblokującym umożliwiającym maksymalne odzyskanie próbki, o objętości  0,1-1 μl, sterylne. Nadające się do pipetowania odczynników, zawierających detergenty, służące do przygotowywania m.in. bibliotek NGS, z powierzchnią ultra hydrofobową o zmniejszonym przyleganiu. Produkowane w sterylnych warunkach. Wolne od: DNaz, RNaz, endotoksyn i ATP, pakowane w pudełkach typu "TipBox".</t>
  </si>
  <si>
    <t>Końcówki do pipet z filtrem 10 µl</t>
  </si>
  <si>
    <t>Końcówki kompatybilne z pipetami BRAND z filtrem nieblokującym umożliwiającym maksymalne odzyskanie próbki, o objętości  0,5-10 μl, sterylne. Nadające się do pipetowania odczynników, zawierających detergenty, służące do przygotowywania m.in. bibliotek NGS, z powierzchnią ultra hydrofobową o zmniejszonym przyleganiu. Produkowane w sterylnych warunkach. Wolne od: DNaz, RNaz, endotoksyn i ATP, pakowane w pudełkach typu "TipBox".</t>
  </si>
  <si>
    <t>Końcówki do pipet z filtrem 20 µl</t>
  </si>
  <si>
    <t>Końcówki kompatybilne z pipetami BRAND z filtrem nieblokującym umożliwiającym maksymalne odzyskanie próbki, o objętości  1-20 μl, sterylne. Nadające się do pipetowania odczynników, zawierających detergenty, służące do przygotowywania m.in. bibliotek NGS, z powierzchnią ultra hydrofobową o zmniejszonym przyleganiu. Produkowane w sterylnych warunkach. pakowane w pudełkach typu "TipBox".</t>
  </si>
  <si>
    <t>Końcówki do pipet z filtrem 200 µl</t>
  </si>
  <si>
    <t>Końcówki kompatybilne z pipetami BRAND z filtrem nieblokującym umożliwiającym maksymalne odzyskanie próbki, o objętości  2-200 μl, sterylne. Nadające się do pipetowania odczynników, zawierających detergenty, służące do przygotowywania m.in. bibliotek NGS, z powierzchnią ultra hydrofobową o zmniejszonym przyleganiu. Produkowane w sterylnych warunkach. Wolne od: DNaz, RNaz, endotoksyn i ATP, pakowane w pudełkach typu "TipBox".</t>
  </si>
  <si>
    <t>Końcówki do pipet z filtrem 1000 µl</t>
  </si>
  <si>
    <t>Końcówki kompatybilne z pipetami BRAND z filtrem nieblokującym umożliwiającym maksymalne odzyskanie próbki, o objętości  50-1000 μl, sterylne. Nadające się do pipetowania odczynników, zawierających detergenty, służące do przygotowywania m.in. bibliotek NGS, z powierzchnią ultra hydrofobową o zmniejszonym przyleganiu. Produkowane w sterylnych warunkach. Wolne od: DNaz, RNaz, endotoksyn i ATP, pakowane w pudełkach typu "TipBox".</t>
  </si>
  <si>
    <t>1 op. (10 x 96 szt.)</t>
  </si>
  <si>
    <t xml:space="preserve">Probówki typu Eppendorf 1,5 mL </t>
  </si>
  <si>
    <t>Probówki typu Eppendorf 2 mL</t>
  </si>
  <si>
    <t>Próbówki 0,2mL</t>
  </si>
  <si>
    <t>Stripy z integralnymi pokrywkami</t>
  </si>
  <si>
    <t>Stripy z oddzielnymi pokrywkami</t>
  </si>
  <si>
    <t>Stojak 96-dołkowy</t>
  </si>
  <si>
    <t xml:space="preserve">Płytki 96-dołkowa </t>
  </si>
  <si>
    <t>1000</t>
  </si>
  <si>
    <t>1 op. (250 szt)</t>
  </si>
  <si>
    <t>1 op. (125 szt)</t>
  </si>
  <si>
    <t>5 szt</t>
  </si>
  <si>
    <t>1 op. (25 płytek)</t>
  </si>
  <si>
    <t>Stacja dozowania etykiet</t>
  </si>
  <si>
    <t>Naklejki do stacji dozowania etykiet prostokątne</t>
  </si>
  <si>
    <t>Naklejki do stacji dozowania etykiet okrągłe</t>
  </si>
  <si>
    <t>Stojak uniwersalny</t>
  </si>
  <si>
    <t>1 rolka 1000 etykiet</t>
  </si>
  <si>
    <t>1 rolka 5000 etykiet</t>
  </si>
  <si>
    <t>Zestaw markerów permanentnych</t>
  </si>
  <si>
    <t>8 szt.</t>
  </si>
  <si>
    <t>4 szt.</t>
  </si>
  <si>
    <r>
      <rPr>
        <b/>
        <sz val="9"/>
        <color rgb="FF000000"/>
        <rFont val="Calibri"/>
        <family val="2"/>
        <charset val="238"/>
        <scheme val="minor"/>
      </rPr>
      <t>334665 (Qiagen) lub równoważny</t>
    </r>
    <r>
      <rPr>
        <sz val="9"/>
        <color rgb="FF000000"/>
        <rFont val="Calibri"/>
        <family val="2"/>
        <charset val="238"/>
        <scheme val="minor"/>
      </rPr>
      <t>: zestaw do wykonania bilioteki receptorów komórek T - ukierunkowanego RNA ludzkiego TCR, przeznaczony do próbek pochodzenia ludzkiego, zestaw na 96 reakcji, do profilowania pojedynczych receptorów TCR (TCR-alfa, TCR-beta, TCR-gamma, TCR-delta) lub łączenie, możliwa analiza jednego, dwóch, trzech lub wszystkich czterech receptorów jednocześnie, podwójne indeksowanie próbki, dostęp do strony umożliwiającej analizę otrzymanych danych, w tym dopasowania odczytów i raportu klonotypu, indeksowanie molekularne usuwa artefakty amplifikacji, duplikacji i sekwencjonowania, czułość od 200 pg do 1000 ng całkowitego RNA, kompletny zestaw obejmujący  enzymy, bufory i panele TCR-alfa, TCR-beta, TCR-gamma i TCR-delta.
Data ważności odczynników min. 6 miesięcy od daty dostawy do Zamawiającego</t>
    </r>
  </si>
  <si>
    <r>
      <rPr>
        <b/>
        <sz val="9"/>
        <color rgb="FF000000"/>
        <rFont val="Calibri"/>
        <family val="2"/>
        <charset val="238"/>
        <scheme val="minor"/>
      </rPr>
      <t>334651  (Qiagen) lub równoważny</t>
    </r>
    <r>
      <rPr>
        <sz val="9"/>
        <color rgb="FF000000"/>
        <rFont val="Calibri"/>
        <family val="2"/>
        <charset val="238"/>
        <scheme val="minor"/>
      </rPr>
      <t>: do konstrukcji biblioteki RNA-seq genów receptorów komórek T (TCR) alfa, beta, gamma i delta przy użyciu 200 pg do 1000 ng RNA z próbek ludzkich, zestaw na 12 reakcji, do profilowania pojedynczych receptorów TCR (TCR-alfa, TCR-beta, TCR-gamma, TCR-delta) lub łączenie, możliwa analiza jednego, dwóch, trzech lub wszystkich czterech receptorów jednocześnie, podwójne indeksowanie próbki, dostęp do strony umożliwiającej analizę otrzymanych danych, w tym dopasowania odczytów i raportu klonotypu, indeksowanie molekularne usuwa artefakty amplifikacji, duplikacji i sekwencjonowania, czułość od 200 pg do 1000 ng całkowitego RNA, kompletny zestaw obejmujący  enzymy, bufory i panele TCR-alfa, TCR-beta, TCR-gamma i TCR-delta. 
Data ważności odczynników min. 6 miesięcy od daty dostawy do Zamawiającego</t>
    </r>
  </si>
  <si>
    <r>
      <rPr>
        <b/>
        <sz val="9"/>
        <color rgb="FF000000"/>
        <rFont val="Calibri"/>
        <family val="2"/>
        <charset val="238"/>
        <scheme val="minor"/>
      </rPr>
      <t>334805  (Qiagen) lub równoważny</t>
    </r>
    <r>
      <rPr>
        <sz val="9"/>
        <color rgb="FF000000"/>
        <rFont val="Calibri"/>
        <family val="2"/>
        <charset val="238"/>
        <scheme val="minor"/>
      </rPr>
      <t>: zestaw zawierający indeksy do badania receptorów komórek T (TCR) pochodzenia ludzkiego, zestaw przeznaczony do indeksowania próbek 96 bibliotek; zawiera 96 ​​indeksów TUDI wysuszonych w płytce 96-dołkowej i 8-dołkowych osłonach paskowych, 
kompatybilny z zestawami z pozycji 1 i 2.
Data ważności odczynników min. 6 miesięcy od daty dostawy do Zamawiającego</t>
    </r>
  </si>
  <si>
    <r>
      <rPr>
        <b/>
        <sz val="9"/>
        <color rgb="FF000000"/>
        <rFont val="Calibri"/>
        <family val="2"/>
        <charset val="238"/>
        <scheme val="minor"/>
      </rPr>
      <t>334792 (Qiagen) lub równoważny</t>
    </r>
    <r>
      <rPr>
        <sz val="9"/>
        <color rgb="FF000000"/>
        <rFont val="Calibri"/>
        <family val="2"/>
        <charset val="238"/>
        <scheme val="minor"/>
      </rPr>
      <t>: zestaw zawierający indeksy do badania receptorów komórek T (TCR) pochodzenia ludzkiego, zestaw przeznaczony do indeksowania próbek 24 bibliotek; zawiera 24 ​​indeksy TUDI wysuszony w płytce 96-dołkowej i 8-dołkowych osłonach paskowych, 
kompatybilny z zestawami z pozycji 1 i 2
Data ważności odczynników min. 6 miesięcy od daty dostawy do Zamawiającego</t>
    </r>
  </si>
  <si>
    <r>
      <rPr>
        <b/>
        <sz val="9"/>
        <color rgb="FF000000"/>
        <rFont val="Calibri"/>
        <family val="2"/>
        <charset val="238"/>
        <scheme val="minor"/>
      </rPr>
      <t>333304 (Qiagen) lub równoważny:</t>
    </r>
    <r>
      <rPr>
        <sz val="9"/>
        <color rgb="FF000000"/>
        <rFont val="Calibri"/>
        <family val="2"/>
        <charset val="238"/>
        <scheme val="minor"/>
      </rPr>
      <t xml:space="preserve"> zestaw do ilościowego oznaczania bibliotek NGS z wykorzystaniem qPCR, przed sekwencjonowaniem nowej generacji, zestaw zawiera 2 płytki 96 dołkowe, gotowy do użycia, wstępnie dozowany, sekwencyjnie rozcieńczony standard DNA, zestaw kompatybilny z platgormą NGS Iluminy. 
Data ważności odczynników min. 6 miesięcy od daty dostawy do Zamawiającego</t>
    </r>
  </si>
  <si>
    <r>
      <rPr>
        <b/>
        <sz val="9"/>
        <color rgb="FF000000"/>
        <rFont val="Calibri"/>
        <family val="2"/>
        <charset val="238"/>
        <scheme val="minor"/>
      </rPr>
      <t>MS-102-3003  (Ilumina) lub równoważny</t>
    </r>
    <r>
      <rPr>
        <sz val="9"/>
        <color rgb="FF000000"/>
        <rFont val="Calibri"/>
        <family val="2"/>
        <charset val="238"/>
        <scheme val="minor"/>
      </rPr>
      <t>: kompletny zestaw odczynników do sekwencjonowania nowej generacji na aparacie MiSeq Ilumina (zestaw kompatybiny z wymienionym sprzętem na stanie zamawiającego), na 600 cykli typu v3, składający się z komórki przepływowej, kartidża zawierającego odczynniki do generowania klastrów i sekwencjonowania właściwego, długość odczytu do 2x 300 pz, pojemność odczytów nie mniej niż 20 mln. 
Data ważności odczynników min.  6 miesięcy od daty dostawy do Zamawiającego</t>
    </r>
  </si>
  <si>
    <r>
      <rPr>
        <b/>
        <sz val="9"/>
        <color rgb="FF000000"/>
        <rFont val="Calibri"/>
        <family val="2"/>
        <charset val="238"/>
        <scheme val="minor"/>
      </rPr>
      <t>FC-110-3001 (Illumina) lub równoważny</t>
    </r>
    <r>
      <rPr>
        <sz val="9"/>
        <color rgb="FF000000"/>
        <rFont val="Calibri"/>
        <family val="2"/>
        <charset val="238"/>
        <scheme val="minor"/>
      </rPr>
      <t>:  gotowa do użycia biblioteka zligowana z adapterem, służąca do kontroli sekwencjonowania, pochodząca z genomu bakteriofaga PhiX o stężeniu 10nM i wielkości do 500 pz, składająca się ze zrównoważonej kompozycji zasad ~45 % GC i ~55 % AT, kompatybilny z zestawem odczynników do sekwencjonowania. Data ważności odczynników min.  4 miesiące od daty dostawy do Zamawiającego</t>
    </r>
  </si>
  <si>
    <r>
      <t xml:space="preserve"> </t>
    </r>
    <r>
      <rPr>
        <b/>
        <sz val="9"/>
        <color rgb="FF000000"/>
        <rFont val="Calibri"/>
        <family val="2"/>
        <charset val="238"/>
        <scheme val="minor"/>
      </rPr>
      <t>HS2M96 (TestLine) lub równoważny:</t>
    </r>
    <r>
      <rPr>
        <sz val="9"/>
        <color rgb="FF000000"/>
        <rFont val="Calibri"/>
        <family val="2"/>
        <charset val="238"/>
        <scheme val="minor"/>
      </rPr>
      <t xml:space="preserve"> Test immunoenzymatyczny jest przeznaczony do diagnozy zakażenia wirusem HSV przy użyciu przeciwciał IgM w surowicy lub osoczu u ludzi w populacji ogólnej. Studzienki mikrotitracyjne pokryte oczyszczonym i inaktywowanym antygenem HSV-2 o wysokiej zawartości specyficznych immunodominujących epitopów.  Zestaw musi umożliwiać przeprowadzenie 96 testów, w tym kontroli na dzielonej płytce mikrotitracyjnej z paskami oznaczonymi kolorami i odłączanymi studzienkam. Zestaw musi zawierać kontrolę dodatnią, kontrolę ujemną i kalibratory, test musi posiadać certyfikat IVD, wynik- odczyt w ciągu 2h- ocena półilościowa w Indeksie Pozytywności (IP) lub ocena ilościowa w U/ml, odczyt intensywność koloru przy długości fali 450 nm.
Data ważności odczynników min. 6 miesięcy od daty dostawy do Zamawiającego</t>
    </r>
  </si>
  <si>
    <r>
      <rPr>
        <b/>
        <sz val="9"/>
        <color rgb="FF000000"/>
        <rFont val="Calibri"/>
        <family val="2"/>
        <charset val="238"/>
        <scheme val="minor"/>
      </rPr>
      <t>RT-18S (Clonit) lub równoważny</t>
    </r>
    <r>
      <rPr>
        <sz val="9"/>
        <color rgb="FF000000"/>
        <rFont val="Calibri"/>
        <family val="2"/>
        <charset val="238"/>
        <scheme val="minor"/>
      </rPr>
      <t>: Zestaw do identyfikacji i ilościowego oznaczania  genomu HSV-1 i HSV-2 metodą PCR w czasie rzeczywistym, test diagnostyczny in vitro z certyfikatem IVD, do zastosownia z próbek pochodzenia ludzkiego - krwi, wymazów, polegający na oznaczaniu regionu genu gB  HSV-1 i HSV-2, zawiera kontrole wewnętrzne.
Data ważności odczynników min. 6 miesięcy od daty dostawy do Zamawiającego</t>
    </r>
  </si>
  <si>
    <r>
      <rPr>
        <b/>
        <sz val="9"/>
        <color rgb="FF000000"/>
        <rFont val="Calibri"/>
        <family val="2"/>
        <charset val="238"/>
        <scheme val="minor"/>
      </rPr>
      <t>RT-13 (Clonit) lub równoważny:</t>
    </r>
    <r>
      <rPr>
        <sz val="9"/>
        <color rgb="FF000000"/>
        <rFont val="Calibri"/>
        <family val="2"/>
        <charset val="238"/>
        <scheme val="minor"/>
      </rPr>
      <t xml:space="preserve"> Zestaw do identyfikacji  i ilościowego oznaczania genomu wirusa Epsteina-Barr (EBV)  metodą PCR w czasie rzeczywistym, test diagnostyczny in vitro z certyfikatem IVD, do zastosownia z próbek pochodzenia ludzkiego - krwi, polegający na oznaczaniu regionu  BamHI-W genomu EBV,  zawiera kontrole wewnętrzne.
Data ważności odczynników min. 6 miesięcy od daty dostawy do Zamawiającego</t>
    </r>
  </si>
  <si>
    <r>
      <rPr>
        <b/>
        <sz val="9"/>
        <color rgb="FF000000"/>
        <rFont val="Calibri"/>
        <family val="2"/>
        <charset val="238"/>
        <scheme val="minor"/>
      </rPr>
      <t>RT-12 (Clonit) lub równoważny:</t>
    </r>
    <r>
      <rPr>
        <sz val="9"/>
        <color rgb="FF000000"/>
        <rFont val="Calibri"/>
        <family val="2"/>
        <charset val="238"/>
        <scheme val="minor"/>
      </rPr>
      <t xml:space="preserve">  Zestaw do identyfikacji  i ilościowego oznaczania  regionu IEA genomu cytomegalowirusa  metodą PCR w czasie rzeczywistym,  test diagnostyczny in vitro z certyfikatem IVD, do zastosownia z próbek pochodzenia ludzkiego - krwi, polegający na oznaczaniu regionu  regionu IEA genomu CMV,  zawiera kontrole wewnętrzne.
Data ważności odczynników min. 6 miesięcy od daty dostawy do Zamawiającego</t>
    </r>
  </si>
  <si>
    <r>
      <rPr>
        <b/>
        <sz val="9"/>
        <color rgb="FF000000"/>
        <rFont val="Calibri"/>
        <family val="2"/>
        <charset val="238"/>
        <scheme val="minor"/>
      </rPr>
      <t>IP202423-48 (Idil Biotech) lub równoważny</t>
    </r>
    <r>
      <rPr>
        <sz val="9"/>
        <color rgb="FF000000"/>
        <rFont val="Calibri"/>
        <family val="2"/>
        <charset val="238"/>
        <scheme val="minor"/>
      </rPr>
      <t>: Zestaw do wykrywania patogenów od pacjentów po przeszczpach.
Zestaw wykrywający: 
Cytomegalowirus (CMV)
Wirus Epsteina-Barr (EBV)
Wirus ospy wietrznej i półpaśca (VZV)
Wirus opryszczki pospolitej typu 1 (HSV1)
Wirus opryszczki pospolitej typu 2 (HSV2)
Wirus opryszczki ludzkiej typu 6 (HHV 6)
Wirus opryszczki ludzkiej typu 7 (HHV 7)
Adenowirus
Parwowirus B19
Wirus BK
Wirus JC
Oznaczenie za pomocą testów PCR w czasie rzeczywistym, do jakościowego wykrywania i identyfikacji kwasów nukleinowych określonych patogenów wirusowych z próbek osocza ludzkiego (EDTA).
Data ważności odczynników min. 6 miesięcy od daty dostawy do Zamawiającego</t>
    </r>
  </si>
  <si>
    <r>
      <rPr>
        <b/>
        <sz val="9"/>
        <color rgb="FF000000"/>
        <rFont val="Calibri"/>
        <family val="2"/>
        <charset val="238"/>
        <scheme val="minor"/>
      </rPr>
      <t xml:space="preserve"> 79254 (Qiagen) lub równoważny:</t>
    </r>
    <r>
      <rPr>
        <sz val="9"/>
        <color rgb="FF000000"/>
        <rFont val="Calibri"/>
        <family val="2"/>
        <charset val="238"/>
        <scheme val="minor"/>
      </rPr>
      <t xml:space="preserve"> Zestaw DNazy Wolnej od Rnazy zawierający 1500 jednostek Kunitza, wolna od rybonukleaz DNaza I, wolny od rybonukleaz bufor RDD i wolna od rybonukleaz woda do 50 minipreparatów RNA, zapewniający  trawienie DNA na kolumnie podczas oczyszczania RNA. Data ważności odczynników min. 8 miesięcy od daty dostawy do Zamawiającego  </t>
    </r>
  </si>
  <si>
    <r>
      <rPr>
        <b/>
        <sz val="9"/>
        <color rgb="FF000000"/>
        <rFont val="Calibri"/>
        <family val="2"/>
        <charset val="238"/>
        <scheme val="minor"/>
      </rPr>
      <t>76106 (Qiagen) lub równoważny:</t>
    </r>
    <r>
      <rPr>
        <sz val="9"/>
        <color rgb="FF000000"/>
        <rFont val="Calibri"/>
        <family val="2"/>
        <charset val="238"/>
        <scheme val="minor"/>
      </rPr>
      <t xml:space="preserve"> Odczynnik tkankowy RNA do stabilizacji RNA w próbkach tkankowych 125 x 200 mg o pojemności 250 mL, musi zapewniać natychmiastową inaktywację RNazy i stabilizację RNA bez konieczności usuwania podłoża z sortowanych lub hodowanych komórek. Data ważności odczynników min. 8 miesięcy od daty dostawy do Zamawiającego  </t>
    </r>
  </si>
  <si>
    <r>
      <rPr>
        <b/>
        <sz val="9"/>
        <color rgb="FF000000"/>
        <rFont val="Calibri"/>
        <family val="2"/>
        <charset val="238"/>
        <scheme val="minor"/>
      </rPr>
      <t>74104 (Qiagen) lub równoważny:</t>
    </r>
    <r>
      <rPr>
        <sz val="9"/>
        <color rgb="FF000000"/>
        <rFont val="Calibri"/>
        <family val="2"/>
        <charset val="238"/>
        <scheme val="minor"/>
      </rPr>
      <t xml:space="preserve"> zestaw do izolacji całkowitego RNA z komórek i tkanek, objętość elucji w przedziale 30–100 µl, musi zawierać kolumienki wirówkowe, typ RNA - całkowity RNA (&gt; 200 nt), technologia krzemionkowa, kompletny zestaw musi zawierać 50 kolumn, probówki zbiorcze (1,5 ml i 2 ml), odczynniki i bufory wolne od rybonukleazy, brak ekstrakcji fenolem/chloroformem, brak gradientów CsCl, brak wytrącania LiCl i etanolu. Data ważności odczynników min. 8 miesięcy od daty dostawy do Zamawiającego  </t>
    </r>
  </si>
  <si>
    <r>
      <rPr>
        <b/>
        <sz val="9"/>
        <color rgb="FF000000"/>
        <rFont val="Calibri"/>
        <family val="2"/>
        <charset val="238"/>
        <scheme val="minor"/>
      </rPr>
      <t>D7021 (Zymo) lub równoważny</t>
    </r>
    <r>
      <rPr>
        <sz val="9"/>
        <color rgb="FF000000"/>
        <rFont val="Calibri"/>
        <family val="2"/>
        <charset val="238"/>
        <scheme val="minor"/>
      </rPr>
      <t xml:space="preserve">: Zestaw do  oczyszczania wirusowego DNA/RNA z osocza, surowicy, pożywek do hodowli komórkowych, zawiesin komórkowych, moczu, krwi, śliny i innych próbek biologicznych, umożliwiające późniejsze wykorzystanie w sekwencjonowaniu nowej generacji, detekcji techniką RT/qPCR, wielkość zakresu 50 nt do ~200 kb, zestaw nie wymaga stosowania denaturatów i proteaz, izolacja za pomocą kolumienek spinowych; zestaw musi zawierać: kolumienki, bufory DNA/RNA wirusowego, bufor do płukania wirusów, próbówki, wodę wolną od DNazy/Rnazy, osłonę DNA/RNA. Data ważności odczynników min. 8 miesięcy od daty dostawy do Zamawiającego  </t>
    </r>
  </si>
  <si>
    <r>
      <rPr>
        <b/>
        <sz val="9"/>
        <color rgb="FF000000"/>
        <rFont val="Calibri"/>
        <family val="2"/>
        <charset val="238"/>
        <scheme val="minor"/>
      </rPr>
      <t>Q33231 (ThermoFisherScientific) lub równoważny:</t>
    </r>
    <r>
      <rPr>
        <sz val="9"/>
        <color rgb="FF000000"/>
        <rFont val="Calibri"/>
        <family val="2"/>
        <charset val="238"/>
        <scheme val="minor"/>
      </rPr>
      <t xml:space="preserve"> zestaw odczynników do pomiaru stężeń 1xdsDNA o wysokiej czułości (HS)  - zakres ilościowy od 0,1 - 120 ng. Kompatybilny z fluorymetrem Qubit Flex (Invitrogen). Data ważności odczynników min. 8 miesięcy od daty dostawy do Zamawiającego</t>
    </r>
  </si>
  <si>
    <r>
      <rPr>
        <b/>
        <sz val="9"/>
        <color rgb="FF000000"/>
        <rFont val="Calibri"/>
        <family val="2"/>
        <charset val="238"/>
        <scheme val="minor"/>
      </rPr>
      <t xml:space="preserve"> Q33266 (ThermoFisherScientific) lub równoważny</t>
    </r>
    <r>
      <rPr>
        <sz val="9"/>
        <color rgb="FF000000"/>
        <rFont val="Calibri"/>
        <family val="2"/>
        <charset val="238"/>
        <scheme val="minor"/>
      </rPr>
      <t xml:space="preserve">: zestaw odczynników do pomiaru stężeń 1xdsDNA o szerokim zakresie (BR) - zakres ilościowy od 4 - 4000 ng. Kompatybilny z fluorymetrem Qubit Flex (Invitrogen). Data ważności odczynników min. 8 miesięcy od daty dostawy do Zamawiającego </t>
    </r>
  </si>
  <si>
    <r>
      <rPr>
        <b/>
        <sz val="9"/>
        <color rgb="FF000000"/>
        <rFont val="Calibri"/>
        <family val="2"/>
        <charset val="238"/>
        <scheme val="minor"/>
      </rPr>
      <t>5067-4626 (Agilent) lub równoważny:</t>
    </r>
    <r>
      <rPr>
        <sz val="9"/>
        <color rgb="FF000000"/>
        <rFont val="Calibri"/>
        <family val="2"/>
        <charset val="238"/>
        <scheme val="minor"/>
      </rPr>
      <t xml:space="preserve">  zestaw o wysokiej czułości do rozdzielania, określania długości i ilości rozdzielanych fragmentów dsDNA o wielkości od 50 do 7000 bp. Zestaw zawierający 10 chipów mikroprzepływowych, odczynniki i materiały eksploatacyjne. Kompatybilny z aparatem Bioanalyzer 2100 (Agilent). Data ważności odczynników min. 4 miesięcy od daty dostawy do Zamawiającego</t>
    </r>
  </si>
  <si>
    <r>
      <rPr>
        <b/>
        <sz val="9"/>
        <color rgb="FF000000"/>
        <rFont val="Calibri"/>
        <family val="2"/>
        <charset val="238"/>
        <scheme val="minor"/>
      </rPr>
      <t>5067-1511 (Agilent) lub równoważny:</t>
    </r>
    <r>
      <rPr>
        <sz val="9"/>
        <color rgb="FF000000"/>
        <rFont val="Calibri"/>
        <family val="2"/>
        <charset val="238"/>
        <scheme val="minor"/>
      </rPr>
      <t xml:space="preserve"> Zestaw do analizy i ilościowego oznaczania próbek całkowitego i mRNA o stężeniu od 25 do 500 ng/µL. Zestaw zawiera 25 mikroprzepływowych chipów, odczynników i materiałów eksploatacyjnych, wystarczających na 300 próbek.  Kompatybilny z aparatem Bioanalyzer 2100 (Agilent). Data ważności odczynników min. 4 miesięcy od daty dostawy do Zamawiającego  </t>
    </r>
  </si>
  <si>
    <t xml:space="preserve">Woda wolna od nukleaz (niepoddana działaniu DEPC), zdejonizowana, przefiltrowana do ostatecznej butelki i poddana autoklawowaniu, gotowa do użycia, nie wymaga przygotowania, mieszania ani autoklawowania, testowana pod kątem zanieczyszczeń niespecyficzną endonukleazą, egzonukleazą i aktywnością rybonukleazy, do biologii molekularnej. Data ważności odczynników min. 6 miesięcy od daty dostawy do Zamawiającego  </t>
  </si>
  <si>
    <t xml:space="preserve">Woda wolna od nukleaz, dejonizowana i filtrowana membranowo 0,22 μm, do zastosowań w biologii molekularnej, nie może zawierać endo-, egzoodeoksyrybonukleaz, rybonukleaz i fosfataz, nie poddana obróbce DEPC. Data ważności odczynników min. 6 miesięcy od daty dostawy do Zamawiającego  </t>
  </si>
  <si>
    <t xml:space="preserve">Woda klasy RT-PCR, wolna od nukleaz i skażenia kwasami nukleinowymi, które mogą powodować fałszywie dodatnie sygnały w RT-PCR, gotowa do użycia i niewymagająca przygotowania, mieszania ani autoklawowania, nie poddana obróbce DEPC, filtrowana membranowo. Data ważności odczynników min. 6 miesięcy od daty dostawy do Zamawiającego  </t>
  </si>
  <si>
    <r>
      <rPr>
        <b/>
        <sz val="9"/>
        <color rgb="FF000000"/>
        <rFont val="Calibri"/>
        <family val="2"/>
        <charset val="238"/>
        <scheme val="minor"/>
      </rPr>
      <t>AB2000 (ThermoFisher) lub równoważny</t>
    </r>
    <r>
      <rPr>
        <sz val="9"/>
        <color rgb="FF000000"/>
        <rFont val="Calibri"/>
        <family val="2"/>
        <charset val="238"/>
        <scheme val="minor"/>
      </rPr>
      <t>: stripy –  paski probówek, bezbarwne, każdy strip z cienkościennymi probówkami w ilości 8 szt. o pojemności 200 µl. Probówki nieelastyczne, z połączoniem między sobą, zapewniającym stabilność na stripie. Probówki wraz z integralnymi pokrywkami płaskimi otwierające się niezależnie, znaczniki pomiarowe 20 μL. Probówki wykonane z polipropylenu. Wolne od RNaz, DNaz, inhibitorów DNA.</t>
    </r>
  </si>
  <si>
    <r>
      <rPr>
        <b/>
        <sz val="9"/>
        <color rgb="FF000000"/>
        <rFont val="Calibri"/>
        <family val="2"/>
        <charset val="238"/>
        <scheme val="minor"/>
      </rPr>
      <t>AB0620 (Thermo-Scientific) lub równoważny:</t>
    </r>
    <r>
      <rPr>
        <sz val="9"/>
        <color rgb="FF000000"/>
        <rFont val="Calibri"/>
        <family val="2"/>
        <charset val="238"/>
        <scheme val="minor"/>
      </rPr>
      <t xml:space="preserve"> pojedyncze próbówki 0,2mL do PCR, płaska nasadka, z integralnymi zatyczkami zatrzaskowymi, wykonane z polipropylenu, wolne od zanieczyszczeń odpowiednie do biologii molekularnej.</t>
    </r>
  </si>
  <si>
    <r>
      <rPr>
        <b/>
        <sz val="9"/>
        <color rgb="FF000000"/>
        <rFont val="Calibri"/>
        <family val="2"/>
        <charset val="238"/>
        <scheme val="minor"/>
      </rPr>
      <t>Q33252 (ThermoFisher) lub równoważny</t>
    </r>
    <r>
      <rPr>
        <sz val="9"/>
        <color rgb="FF000000"/>
        <rFont val="Calibri"/>
        <family val="2"/>
        <charset val="238"/>
        <scheme val="minor"/>
      </rPr>
      <t>: stripy –  paski probówek, bezbarwne, każdy strip z cienkościennymi probówkami w ilości 8 szt. o pojemności 200 µl. Probówki nieelastyczne, z połączoniem między sobą, zapewniającym stabilność na stripie. Probówki wraz z oddzielną pokrywką, dołączoną do dla każdej probówki na stripie, ustawione pod kątem, zapewniający wygodne zamykanie. Probówki wykonane z polipropylenu. Wolne od RNaz, DNaz, inhibitorów DNA, kompatybilne z fluorometrem Qubit Flex.</t>
    </r>
  </si>
  <si>
    <r>
      <rPr>
        <b/>
        <sz val="9"/>
        <color rgb="FF000000"/>
        <rFont val="Calibri"/>
        <family val="2"/>
        <charset val="238"/>
        <scheme val="minor"/>
      </rPr>
      <t>PRK0963 ( ThermoFisher) lub równoważny</t>
    </r>
    <r>
      <rPr>
        <sz val="9"/>
        <color rgb="FF000000"/>
        <rFont val="Calibri"/>
        <family val="2"/>
        <charset val="238"/>
        <scheme val="minor"/>
      </rPr>
      <t>: zestaw 5 stojaków wraz z pokrywkami, do przechowywania próbówek PCR o pojemności 0,2mL pasków próbówek PCR z 8 lub 12 próbówkami lub do płytki 96 dołkowej.</t>
    </r>
  </si>
  <si>
    <r>
      <rPr>
        <b/>
        <sz val="9"/>
        <color rgb="FF000000"/>
        <rFont val="Calibri"/>
        <family val="2"/>
        <charset val="238"/>
        <scheme val="minor"/>
      </rPr>
      <t>30129504 (Eppendorf) lub równoważny:</t>
    </r>
    <r>
      <rPr>
        <sz val="9"/>
        <color rgb="FF000000"/>
        <rFont val="Calibri"/>
        <family val="2"/>
        <charset val="238"/>
        <scheme val="minor"/>
      </rPr>
      <t xml:space="preserve"> Płytka do PCR 96-dołkowa typu semi-skirted, bezbarwna, o pojemności 250 uL, rama wykonana z poliwęglanu, studzienki z polipropylenu, materiał minimalizujący wiązanie próbki z powierzchnią w celu jak największego odzyskiwania produktu,  Wolne od DNaz, Rnaz, inhibitorów DNA, </t>
    </r>
  </si>
  <si>
    <t>Chemiczne obojętne, poliestrowe, wstępnie przycięte, etykiety do wszystkich tworzyw sztucznych, odporne na temperaturę od 121°C do −40°C , autoklawowanie, kąpiele wrzącej wody, temperatury zamrażarki, rozpuszczalniki organiczne, środki żrące bez łuszczenia się, pękania lub odpadania,  dopasowane do probówek mikrowirówkowych, prostokątne o wymiarach 0,94 cala × 0,50 cala +/- 10%, kompatybilne ze stacją dozowania etykiet, w kolorze żółtym.</t>
  </si>
  <si>
    <r>
      <rPr>
        <b/>
        <sz val="9"/>
        <color rgb="FF000000"/>
        <rFont val="Calibri"/>
        <family val="2"/>
        <charset val="238"/>
        <scheme val="minor"/>
      </rPr>
      <t>HS23460 (Merck) lub równoważny:</t>
    </r>
    <r>
      <rPr>
        <sz val="9"/>
        <color rgb="FF000000"/>
        <rFont val="Calibri"/>
        <family val="2"/>
        <charset val="238"/>
        <scheme val="minor"/>
      </rPr>
      <t xml:space="preserve"> Stacja dozowania etykiet zkrawędzią tnącą, mieszcząca do sześciu pudełek z etykietami, możliwa do montażu na ścianie, wymiary 280 × 120 × 89 mm +/- 10%.</t>
    </r>
  </si>
  <si>
    <t>Chemiczne obojętne, poliestrowe, wstępnie przycięte, etykiety do wszystkich tworzyw sztucznych, odporne na temperaturę od 121°C do −40°C , autoklawowanie, kąpiele wrzącej wody, temperatury zamrażarki, rozpuszczalniki organiczne, środki żrące bez łuszczenia się, pękania lub odpadania,  dopasowane do probówek mikrowirówkowych, prostokątne o wymiarach 1.28 cala × 0,50 cala +/- 10%, kompatybilne ze stacją dozowania etykiet, w kolorze pomarańczowym.</t>
  </si>
  <si>
    <t>Chemiczne obojętne, poliestrowe, wstępnie przycięte, etykiety do wszystkich tworzyw sztucznych, odporne na temperaturę od 121°C do −40°C , autoklawowanie, kąpiele wrzącej wody, temperatury zamrażarki, rozpuszczalniki organiczne, środki żrące bez łuszczenia się, pękania lub odpadania,  dopasowane do probówek mikrowirówkowych, prostokątne o wymiarach 0,94 cala × 0,50 cala +/- 10%, kompatybilne ze stacją dozowania etykiet, w kolorze zielonym.</t>
  </si>
  <si>
    <t>Chemiczne obojętne, poliestrowe, wstępnie przycięte, etykiety do wszystkich tworzyw sztucznych, odporne na temperaturę od 121°C do −40°C , autoklawowanie, kąpiele wrzącej wody, temperatury zamrażarki, rozpuszczalniki organiczne, środki żrące bez łuszczenia się, pękania lub odpadania,  dopasowane do probówek mikrowirówkowych, prostokątne o wymiarach 1.28 cala × 0,50 cala +/- 10%, kompatybilne ze stacją dozowania etykiet, w kolorze niebieskim.</t>
  </si>
  <si>
    <t>Markery permanentne do trwałego opisywania przedmiotów wykonanych ze szkła, metalu, kamienia i tworzywa sztucznego. Posiadające szybkoschnący,wodoodporny tusz odporny zarówno na blaknięcie jak i wilgoć.
Zestaw ma sie składać z 4 pisaków w różnych kolorach o średnicy końcówki 0,5 mm</t>
  </si>
  <si>
    <t>Markery permanentne do trwałego opisywania przedmiotów wykonanych ze szkła, metalu, kamienia i tworzywa sztucznego. Posiadające szybkoschnący,wodoodporny tusz odporny zarówno na blaknięcie jak i wilgoć.
Zestaw ma się składać  z 8 pisaków w różnych kolorach o średnicy końcówki 0,9 mm.</t>
  </si>
  <si>
    <r>
      <rPr>
        <b/>
        <sz val="9"/>
        <color rgb="FF000000"/>
        <rFont val="Calibri"/>
        <family val="2"/>
        <charset val="238"/>
        <scheme val="minor"/>
      </rPr>
      <t>Z692891-1EA (Merck) lub równoważny:</t>
    </r>
    <r>
      <rPr>
        <sz val="9"/>
        <color rgb="FF000000"/>
        <rFont val="Calibri"/>
        <family val="2"/>
        <charset val="238"/>
        <scheme val="minor"/>
      </rPr>
      <t xml:space="preserve"> Stojak z możliwością dostosowania na 96 probówki 0,2 ml i 48 probówki 0,5 ml lub na 96 probówek 0,2 ml i 48 probówek 1,5 ml, po obróceniu możliwość pracy z 48 probówkami 0,5 ml i 48 probówkami 1,5 ml lub 96 probówkami o pojemności 1,5 ml, wykonany z polipropylenu, możliwość sterylizacji w autoklawie.</t>
    </r>
  </si>
  <si>
    <t>Ogrągłe etykiety kriogeniczne do pisania, odporne na temperaturę  od -196°C do 100°C, wytrzymujące kąpiele wrzącej wody, autoklawowanie i ekstremalne temperatury zamrażarki (azot w fazie ciekłej i gazowej), średnica 3/8 cala +/-10%  kompatybilne ze stacją dozowania etykiet, miks kolorów (każda rolka w innym kolorze).</t>
  </si>
  <si>
    <t>Alkohol etylowy, absolutny, poziom jakości: 200, bezwodny, przeznaczony do biologii molekularnej. Próba:  99,5 %. Numer CAS: 64-17-5, Data ważności odczynników min. 12 miesięcy od daty dostawy do Zamawiającego .</t>
  </si>
  <si>
    <t>Probówki reakcyjne typu Eppendorf, z zamknięciem typu Safe-Lock, bezbarwne, sterylne, o pojemności 2ml, okrągłodenne, wykonane z polipropylenu, autoklawowane, niepirogenne, z matową powierzchnią i pokrywką ułatwiającą opisywanie próbek, odporne na wysokie wirowania (od 20 tys. g  do 30 tys. g), nadające się do mrożenia, opakowanie zbiorcze 1000 sztuk, dopuszczalne pakowanie po 50 lub 100 sztuk dające łączną rónowartość 1000.</t>
  </si>
  <si>
    <t>Probówki reakcyjne typu Eppendorf, z zamknięciem typu Safe-Lock, bezbarwne, sterylne, o pojemności 1,5 ml, wykonane z polipropylenu, stożkowe dno,wolne od DNAz i RNAz, niepirogenne, z matową powierzchnią i pokrywką ułatwiającą opisywanie próbek, z możliwością wirowania do 30.000xg, nadające się do mrożenia, opakowanie zbiorcze 1000 sztuk, dopuszczalne pakowanie po 50 lub 100 sztuk dające łączną rónowartość 1000.</t>
  </si>
  <si>
    <t>450-500 mL</t>
  </si>
  <si>
    <t>Gotowy do użycia roztwór do kontroli rybonukleazy, eliminujący RNazę i DNA z powierzchni laboratoryjnych takich jak pipety, pudełka, aparatura, blat, szkło, powierzchnie wykonane z tworzyw sztucznych. Nie może pozostawiać żadnych pozostałości zakłócających polimeryzację żelu lub barwienie, chemicznie stabilny, nieścierny, nie może zawierać silnych kwasów, musi zawierać roztwór wodorotlenku sodu. W butelce ze spryskiwaczem. Data ważności odczynników min. 8 miesięcy od daty dostawy do Zamawiającego . Dopuszczalna objętość opakowania w zakresie 450- 500 mL.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</si>
</sst>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17" x14ac:knownFonts="1"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5"/>
      <color theme="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8"/>
      <color rgb="FF000000"/>
      <name val="Verdana"/>
      <family val="2"/>
      <charset val="238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theme="4"/>
      </patternFill>
    </fill>
    <fill>
      <patternFill patternType="solid">
        <fgColor theme="9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3" fillId="0" borderId="0"/>
    <xf numFmtId="44" fontId="3" fillId="0" borderId="0" applyFont="0" applyFill="0" applyBorder="0" applyAlignment="0" applyProtection="0"/>
    <xf numFmtId="0" fontId="7" fillId="0" borderId="5" applyNumberFormat="0" applyFill="0" applyAlignment="0" applyProtection="0"/>
  </cellStyleXfs>
  <cellXfs count="45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4" fontId="0" fillId="0" borderId="0" xfId="2" applyFont="1" applyAlignment="1">
      <alignment horizontal="center" vertical="center" wrapText="1"/>
    </xf>
    <xf numFmtId="0" fontId="8" fillId="4" borderId="1" xfId="3" applyFont="1" applyFill="1" applyBorder="1" applyAlignment="1">
      <alignment horizontal="center" vertical="center" wrapText="1"/>
    </xf>
    <xf numFmtId="44" fontId="8" fillId="4" borderId="1" xfId="3" applyNumberFormat="1" applyFont="1" applyFill="1" applyBorder="1" applyAlignment="1">
      <alignment horizontal="center" vertical="center" wrapText="1"/>
    </xf>
    <xf numFmtId="0" fontId="12" fillId="2" borderId="1" xfId="1" applyFont="1" applyFill="1" applyBorder="1" applyAlignment="1" applyProtection="1">
      <alignment horizontal="center" vertical="center" wrapText="1"/>
      <protection locked="0"/>
    </xf>
    <xf numFmtId="44" fontId="5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12" fillId="3" borderId="1" xfId="1" applyFont="1" applyFill="1" applyBorder="1" applyAlignment="1" applyProtection="1">
      <alignment horizontal="center" vertical="center" wrapText="1"/>
      <protection locked="0"/>
    </xf>
    <xf numFmtId="0" fontId="5" fillId="3" borderId="2" xfId="1" applyFont="1" applyFill="1" applyBorder="1" applyAlignment="1" applyProtection="1">
      <alignment horizontal="center" vertical="center" wrapText="1"/>
      <protection locked="0"/>
    </xf>
    <xf numFmtId="8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4" fontId="10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</xf>
    <xf numFmtId="44" fontId="12" fillId="2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15" fillId="2" borderId="1" xfId="0" quotePrefix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5" fillId="3" borderId="2" xfId="1" applyFont="1" applyFill="1" applyBorder="1" applyAlignment="1" applyProtection="1">
      <alignment horizontal="center" vertical="center" wrapText="1"/>
    </xf>
    <xf numFmtId="0" fontId="5" fillId="2" borderId="2" xfId="1" applyFont="1" applyFill="1" applyBorder="1" applyAlignment="1" applyProtection="1">
      <alignment horizontal="center" vertical="center" wrapText="1"/>
    </xf>
    <xf numFmtId="44" fontId="5" fillId="2" borderId="2" xfId="1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44" fontId="10" fillId="0" borderId="1" xfId="0" applyNumberFormat="1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left" vertical="center" wrapText="1"/>
    </xf>
    <xf numFmtId="0" fontId="14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0" fillId="2" borderId="3" xfId="0" applyFill="1" applyBorder="1" applyProtection="1"/>
    <xf numFmtId="0" fontId="16" fillId="2" borderId="3" xfId="0" applyFont="1" applyFill="1" applyBorder="1" applyAlignment="1" applyProtection="1">
      <alignment horizontal="center" vertical="center"/>
    </xf>
    <xf numFmtId="44" fontId="16" fillId="0" borderId="1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44" fontId="0" fillId="0" borderId="0" xfId="0" applyNumberFormat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  <protection locked="0"/>
    </xf>
    <xf numFmtId="0" fontId="16" fillId="2" borderId="4" xfId="0" applyFont="1" applyFill="1" applyBorder="1" applyAlignment="1" applyProtection="1">
      <alignment horizontal="right" vertical="center"/>
      <protection locked="0"/>
    </xf>
    <xf numFmtId="9" fontId="10" fillId="0" borderId="1" xfId="0" applyNumberFormat="1" applyFont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44" fontId="0" fillId="0" borderId="1" xfId="0" applyNumberFormat="1" applyBorder="1" applyAlignment="1">
      <alignment horizontal="center" vertical="center" wrapText="1"/>
    </xf>
  </cellXfs>
  <cellStyles count="4">
    <cellStyle name="Nagłówek 1" xfId="3" builtinId="16"/>
    <cellStyle name="Normalny" xfId="0" builtinId="0"/>
    <cellStyle name="Normalny 2 2 9" xfId="1" xr:uid="{053B3052-7441-4B65-B205-1BC4C87FF6D4}"/>
    <cellStyle name="Walutowy" xfId="2" builtinId="4"/>
  </cellStyles>
  <dxfs count="61">
    <dxf>
      <numFmt numFmtId="34" formatCode="_-* #,##0.00\ &quot;zł&quot;_-;\-* #,##0.00\ &quot;zł&quot;_-;_-* &quot;-&quot;??\ &quot;zł&quot;_-;_-@_-"/>
    </dxf>
    <dxf>
      <numFmt numFmtId="13" formatCode="0%"/>
    </dxf>
    <dxf>
      <font>
        <color theme="0"/>
      </font>
      <fill>
        <patternFill>
          <bgColor theme="9" tint="-0.49998474074526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4" formatCode="_-* #,##0.00\ &quot;zł&quot;_-;\-* #,##0.00\ &quot;zł&quot;_-;_-* &quot;-&quot;??\ &quot;zł&quot;_-;_-@_-"/>
    </dxf>
    <dxf>
      <numFmt numFmtId="13" formatCode="0%"/>
    </dxf>
    <dxf>
      <font>
        <color theme="0"/>
      </font>
      <fill>
        <patternFill>
          <bgColor theme="9" tint="-0.49998474074526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4" formatCode="_-* #,##0.00\ &quot;zł&quot;_-;\-* #,##0.00\ &quot;zł&quot;_-;_-* &quot;-&quot;??\ &quot;zł&quot;_-;_-@_-"/>
    </dxf>
    <dxf>
      <numFmt numFmtId="13" formatCode="0%"/>
    </dxf>
    <dxf>
      <font>
        <color theme="0"/>
      </font>
      <fill>
        <patternFill>
          <bgColor theme="9" tint="-0.49998474074526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4" formatCode="_-* #,##0.00\ &quot;zł&quot;_-;\-* #,##0.00\ &quot;zł&quot;_-;_-* &quot;-&quot;??\ &quot;zł&quot;_-;_-@_-"/>
    </dxf>
    <dxf>
      <numFmt numFmtId="13" formatCode="0%"/>
    </dxf>
    <dxf>
      <font>
        <color theme="0"/>
      </font>
      <fill>
        <patternFill>
          <bgColor theme="9" tint="-0.49998474074526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4" formatCode="_-* #,##0.00\ &quot;zł&quot;_-;\-* #,##0.00\ &quot;zł&quot;_-;_-* &quot;-&quot;??\ &quot;zł&quot;_-;_-@_-"/>
    </dxf>
    <dxf>
      <numFmt numFmtId="13" formatCode="0%"/>
    </dxf>
    <dxf>
      <font>
        <color theme="0"/>
      </font>
      <fill>
        <patternFill>
          <bgColor theme="9" tint="-0.49998474074526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4" formatCode="_-* #,##0.00\ &quot;zł&quot;_-;\-* #,##0.00\ &quot;zł&quot;_-;_-* &quot;-&quot;??\ &quot;zł&quot;_-;_-@_-"/>
    </dxf>
    <dxf>
      <numFmt numFmtId="13" formatCode="0%"/>
    </dxf>
    <dxf>
      <font>
        <color theme="0"/>
      </font>
      <fill>
        <patternFill>
          <bgColor theme="9" tint="-0.49998474074526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4" formatCode="_-* #,##0.00\ &quot;zł&quot;_-;\-* #,##0.00\ &quot;zł&quot;_-;_-* &quot;-&quot;??\ &quot;zł&quot;_-;_-@_-"/>
    </dxf>
    <dxf>
      <numFmt numFmtId="13" formatCode="0%"/>
    </dxf>
    <dxf>
      <font>
        <color theme="0"/>
      </font>
      <fill>
        <patternFill>
          <bgColor theme="9" tint="-0.49998474074526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4" formatCode="_-* #,##0.00\ &quot;zł&quot;_-;\-* #,##0.00\ &quot;zł&quot;_-;_-* &quot;-&quot;??\ &quot;zł&quot;_-;_-@_-"/>
    </dxf>
    <dxf>
      <numFmt numFmtId="13" formatCode="0%"/>
    </dxf>
    <dxf>
      <font>
        <color theme="0"/>
      </font>
      <fill>
        <patternFill>
          <bgColor theme="9" tint="-0.49998474074526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4" formatCode="_-* #,##0.00\ &quot;zł&quot;_-;\-* #,##0.00\ &quot;zł&quot;_-;_-* &quot;-&quot;??\ &quot;zł&quot;_-;_-@_-"/>
    </dxf>
    <dxf>
      <numFmt numFmtId="13" formatCode="0%"/>
    </dxf>
    <dxf>
      <font>
        <color theme="0"/>
      </font>
      <fill>
        <patternFill>
          <bgColor theme="9" tint="-0.49998474074526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4" formatCode="_-* #,##0.00\ &quot;zł&quot;_-;\-* #,##0.00\ &quot;zł&quot;_-;_-* &quot;-&quot;??\ &quot;zł&quot;_-;_-@_-"/>
    </dxf>
    <dxf>
      <numFmt numFmtId="13" formatCode="0%"/>
    </dxf>
    <dxf>
      <font>
        <color theme="0"/>
      </font>
      <fill>
        <patternFill>
          <bgColor theme="9" tint="-0.49998474074526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4" formatCode="_-* #,##0.00\ &quot;zł&quot;_-;\-* #,##0.00\ &quot;zł&quot;_-;_-* &quot;-&quot;??\ &quot;zł&quot;_-;_-@_-"/>
    </dxf>
    <dxf>
      <numFmt numFmtId="13" formatCode="0%"/>
    </dxf>
    <dxf>
      <font>
        <color theme="0"/>
      </font>
      <fill>
        <patternFill>
          <bgColor theme="9" tint="-0.49998474074526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4" formatCode="_-* #,##0.00\ &quot;zł&quot;_-;\-* #,##0.00\ &quot;zł&quot;_-;_-* &quot;-&quot;??\ &quot;zł&quot;_-;_-@_-"/>
    </dxf>
    <dxf>
      <numFmt numFmtId="13" formatCode="0%"/>
    </dxf>
    <dxf>
      <font>
        <color theme="0"/>
      </font>
      <fill>
        <patternFill>
          <bgColor theme="9" tint="-0.49998474074526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4" formatCode="_-* #,##0.00\ &quot;zł&quot;_-;\-* #,##0.00\ &quot;zł&quot;_-;_-* &quot;-&quot;??\ &quot;zł&quot;_-;_-@_-"/>
    </dxf>
    <dxf>
      <numFmt numFmtId="13" formatCode="0%"/>
    </dxf>
    <dxf>
      <font>
        <color theme="0"/>
      </font>
      <fill>
        <patternFill>
          <bgColor theme="9" tint="-0.49998474074526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4" formatCode="_-* #,##0.00\ &quot;zł&quot;_-;\-* #,##0.00\ &quot;zł&quot;_-;_-* &quot;-&quot;??\ &quot;zł&quot;_-;_-@_-"/>
    </dxf>
    <dxf>
      <numFmt numFmtId="13" formatCode="0%"/>
    </dxf>
    <dxf>
      <font>
        <color theme="0"/>
      </font>
      <fill>
        <patternFill>
          <bgColor theme="9" tint="-0.49998474074526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4" formatCode="_-* #,##0.00\ &quot;zł&quot;_-;\-* #,##0.00\ &quot;zł&quot;_-;_-* &quot;-&quot;??\ &quot;zł&quot;_-;_-@_-"/>
    </dxf>
    <dxf>
      <numFmt numFmtId="13" formatCode="0%"/>
    </dxf>
    <dxf>
      <font>
        <color theme="0"/>
      </font>
      <fill>
        <patternFill>
          <bgColor theme="9" tint="-0.49998474074526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07D1E-06F5-4321-9FB4-87CE7FC6BCFB}">
  <sheetPr>
    <tabColor theme="5" tint="0.39997558519241921"/>
  </sheetPr>
  <dimension ref="A1:M33"/>
  <sheetViews>
    <sheetView zoomScale="85" zoomScaleNormal="85" workbookViewId="0">
      <selection activeCell="M4" sqref="M4"/>
    </sheetView>
  </sheetViews>
  <sheetFormatPr defaultColWidth="9.1796875" defaultRowHeight="14.5" x14ac:dyDescent="0.35"/>
  <cols>
    <col min="1" max="1" width="6.26953125" style="38" customWidth="1"/>
    <col min="2" max="2" width="20.1796875" style="16" customWidth="1"/>
    <col min="3" max="3" width="30.7265625" style="16" customWidth="1"/>
    <col min="4" max="4" width="61.81640625" style="16" customWidth="1"/>
    <col min="5" max="5" width="26.453125" style="13" customWidth="1"/>
    <col min="6" max="6" width="20.7265625" style="13" customWidth="1"/>
    <col min="7" max="7" width="17" style="38" customWidth="1"/>
    <col min="8" max="8" width="15.54296875" style="38" customWidth="1"/>
    <col min="9" max="9" width="17.453125" style="13" customWidth="1"/>
    <col min="10" max="10" width="17.453125" style="39" customWidth="1"/>
    <col min="11" max="11" width="9.1796875" style="13"/>
    <col min="12" max="12" width="17.54296875" style="39" customWidth="1"/>
    <col min="13" max="13" width="18.1796875" style="39" customWidth="1"/>
    <col min="14" max="16384" width="9.1796875" style="16"/>
  </cols>
  <sheetData>
    <row r="1" spans="1:13" ht="43.5" customHeight="1" x14ac:dyDescent="0.35">
      <c r="A1" s="14" t="s">
        <v>0</v>
      </c>
      <c r="B1" s="14" t="s">
        <v>1</v>
      </c>
      <c r="C1" s="14" t="s">
        <v>2</v>
      </c>
      <c r="D1" s="14" t="s">
        <v>3</v>
      </c>
      <c r="E1" s="8" t="s">
        <v>6</v>
      </c>
      <c r="F1" s="8" t="s">
        <v>7</v>
      </c>
      <c r="G1" s="14" t="s">
        <v>4</v>
      </c>
      <c r="H1" s="14" t="s">
        <v>5</v>
      </c>
      <c r="I1" s="6" t="s">
        <v>26</v>
      </c>
      <c r="J1" s="15" t="s">
        <v>27</v>
      </c>
      <c r="K1" s="6" t="s">
        <v>25</v>
      </c>
      <c r="L1" s="15" t="s">
        <v>28</v>
      </c>
      <c r="M1" s="15" t="s">
        <v>29</v>
      </c>
    </row>
    <row r="2" spans="1:13" x14ac:dyDescent="0.35">
      <c r="A2" s="17" t="s">
        <v>8</v>
      </c>
      <c r="B2" s="18" t="s">
        <v>9</v>
      </c>
      <c r="C2" s="18" t="s">
        <v>10</v>
      </c>
      <c r="D2" s="18" t="s">
        <v>11</v>
      </c>
      <c r="E2" s="9" t="s">
        <v>12</v>
      </c>
      <c r="F2" s="9" t="s">
        <v>13</v>
      </c>
      <c r="G2" s="18" t="s">
        <v>14</v>
      </c>
      <c r="H2" s="20" t="s">
        <v>15</v>
      </c>
      <c r="I2" s="7" t="s">
        <v>16</v>
      </c>
      <c r="J2" s="20" t="s">
        <v>17</v>
      </c>
      <c r="K2" s="7" t="s">
        <v>18</v>
      </c>
      <c r="L2" s="21" t="s">
        <v>19</v>
      </c>
      <c r="M2" s="19" t="s">
        <v>20</v>
      </c>
    </row>
    <row r="3" spans="1:13" x14ac:dyDescent="0.35">
      <c r="A3" s="22" cm="1">
        <f t="array" ref="A3">IFERROR(_xlfn.SEQUENCE(COUNTA(B:B)-2,1,1,1),1)</f>
        <v>1</v>
      </c>
      <c r="B3" s="23"/>
      <c r="C3" s="24"/>
      <c r="D3" s="24"/>
      <c r="E3" s="10"/>
      <c r="F3" s="11"/>
      <c r="G3" s="25"/>
      <c r="H3" s="26"/>
      <c r="I3" s="12"/>
      <c r="J3" s="27">
        <f t="shared" ref="J3:J32" si="0">ROUND(I3*H3,2)</f>
        <v>0</v>
      </c>
      <c r="K3" s="42"/>
      <c r="L3" s="27">
        <f>IFERROR(ROUND(J3*K3,2),0)</f>
        <v>0</v>
      </c>
      <c r="M3" s="27">
        <f t="shared" ref="M3:M32" si="1">L3+J3</f>
        <v>0</v>
      </c>
    </row>
    <row r="4" spans="1:13" x14ac:dyDescent="0.35">
      <c r="A4" s="22"/>
      <c r="B4" s="23"/>
      <c r="C4" s="24"/>
      <c r="D4" s="24"/>
      <c r="E4" s="10"/>
      <c r="F4" s="11"/>
      <c r="G4" s="25"/>
      <c r="H4" s="26"/>
      <c r="I4" s="12"/>
      <c r="J4" s="27">
        <f t="shared" si="0"/>
        <v>0</v>
      </c>
      <c r="K4" s="42"/>
      <c r="L4" s="27">
        <f t="shared" ref="L4:L32" si="2">IFERROR(ROUND(J4*K4,2),0)</f>
        <v>0</v>
      </c>
      <c r="M4" s="27">
        <f t="shared" si="1"/>
        <v>0</v>
      </c>
    </row>
    <row r="5" spans="1:13" x14ac:dyDescent="0.35">
      <c r="A5" s="22"/>
      <c r="B5" s="23"/>
      <c r="C5" s="24"/>
      <c r="D5" s="24"/>
      <c r="E5" s="10"/>
      <c r="F5" s="11"/>
      <c r="G5" s="25"/>
      <c r="H5" s="26"/>
      <c r="I5" s="12"/>
      <c r="J5" s="27">
        <f t="shared" si="0"/>
        <v>0</v>
      </c>
      <c r="K5" s="42"/>
      <c r="L5" s="27">
        <f t="shared" si="2"/>
        <v>0</v>
      </c>
      <c r="M5" s="27">
        <f t="shared" si="1"/>
        <v>0</v>
      </c>
    </row>
    <row r="6" spans="1:13" x14ac:dyDescent="0.35">
      <c r="A6" s="22"/>
      <c r="B6" s="23"/>
      <c r="C6" s="24"/>
      <c r="D6" s="24"/>
      <c r="E6" s="10"/>
      <c r="F6" s="11"/>
      <c r="G6" s="25"/>
      <c r="H6" s="26"/>
      <c r="I6" s="12"/>
      <c r="J6" s="27">
        <f t="shared" si="0"/>
        <v>0</v>
      </c>
      <c r="K6" s="42"/>
      <c r="L6" s="27">
        <f t="shared" si="2"/>
        <v>0</v>
      </c>
      <c r="M6" s="27">
        <f t="shared" si="1"/>
        <v>0</v>
      </c>
    </row>
    <row r="7" spans="1:13" x14ac:dyDescent="0.35">
      <c r="A7" s="22"/>
      <c r="B7" s="23"/>
      <c r="C7" s="24"/>
      <c r="D7" s="24"/>
      <c r="E7" s="10"/>
      <c r="F7" s="11"/>
      <c r="G7" s="25"/>
      <c r="H7" s="26"/>
      <c r="I7" s="12"/>
      <c r="J7" s="27">
        <f t="shared" si="0"/>
        <v>0</v>
      </c>
      <c r="K7" s="42"/>
      <c r="L7" s="27">
        <f t="shared" si="2"/>
        <v>0</v>
      </c>
      <c r="M7" s="27">
        <f t="shared" si="1"/>
        <v>0</v>
      </c>
    </row>
    <row r="8" spans="1:13" x14ac:dyDescent="0.35">
      <c r="A8" s="22"/>
      <c r="B8" s="23"/>
      <c r="C8" s="24"/>
      <c r="D8" s="24"/>
      <c r="E8" s="10"/>
      <c r="F8" s="11"/>
      <c r="G8" s="25"/>
      <c r="H8" s="26"/>
      <c r="I8" s="12"/>
      <c r="J8" s="27">
        <f t="shared" si="0"/>
        <v>0</v>
      </c>
      <c r="K8" s="42"/>
      <c r="L8" s="27">
        <f t="shared" si="2"/>
        <v>0</v>
      </c>
      <c r="M8" s="27">
        <f t="shared" si="1"/>
        <v>0</v>
      </c>
    </row>
    <row r="9" spans="1:13" x14ac:dyDescent="0.35">
      <c r="A9" s="22"/>
      <c r="B9" s="23"/>
      <c r="C9" s="24"/>
      <c r="D9" s="24"/>
      <c r="E9" s="10"/>
      <c r="F9" s="11"/>
      <c r="G9" s="25"/>
      <c r="H9" s="26"/>
      <c r="I9" s="12"/>
      <c r="J9" s="27">
        <f t="shared" si="0"/>
        <v>0</v>
      </c>
      <c r="K9" s="42"/>
      <c r="L9" s="27">
        <f t="shared" si="2"/>
        <v>0</v>
      </c>
      <c r="M9" s="27">
        <f t="shared" si="1"/>
        <v>0</v>
      </c>
    </row>
    <row r="10" spans="1:13" x14ac:dyDescent="0.35">
      <c r="A10" s="22"/>
      <c r="B10" s="23"/>
      <c r="C10" s="24"/>
      <c r="D10" s="24"/>
      <c r="E10" s="10"/>
      <c r="F10" s="11"/>
      <c r="G10" s="25"/>
      <c r="H10" s="26"/>
      <c r="I10" s="12"/>
      <c r="J10" s="27">
        <f t="shared" si="0"/>
        <v>0</v>
      </c>
      <c r="K10" s="42"/>
      <c r="L10" s="27">
        <f t="shared" si="2"/>
        <v>0</v>
      </c>
      <c r="M10" s="27">
        <f t="shared" si="1"/>
        <v>0</v>
      </c>
    </row>
    <row r="11" spans="1:13" x14ac:dyDescent="0.35">
      <c r="A11" s="22"/>
      <c r="B11" s="23"/>
      <c r="C11" s="24"/>
      <c r="D11" s="24"/>
      <c r="E11" s="10"/>
      <c r="F11" s="11"/>
      <c r="G11" s="25"/>
      <c r="H11" s="26"/>
      <c r="I11" s="12"/>
      <c r="J11" s="27">
        <f t="shared" si="0"/>
        <v>0</v>
      </c>
      <c r="K11" s="42"/>
      <c r="L11" s="27">
        <f t="shared" si="2"/>
        <v>0</v>
      </c>
      <c r="M11" s="27">
        <f t="shared" si="1"/>
        <v>0</v>
      </c>
    </row>
    <row r="12" spans="1:13" x14ac:dyDescent="0.35">
      <c r="A12" s="22"/>
      <c r="B12" s="23"/>
      <c r="C12" s="24"/>
      <c r="D12" s="24"/>
      <c r="E12" s="10"/>
      <c r="F12" s="11"/>
      <c r="G12" s="25"/>
      <c r="H12" s="26"/>
      <c r="I12" s="12"/>
      <c r="J12" s="27">
        <f t="shared" si="0"/>
        <v>0</v>
      </c>
      <c r="K12" s="42"/>
      <c r="L12" s="27">
        <f t="shared" si="2"/>
        <v>0</v>
      </c>
      <c r="M12" s="27">
        <f t="shared" si="1"/>
        <v>0</v>
      </c>
    </row>
    <row r="13" spans="1:13" x14ac:dyDescent="0.35">
      <c r="A13" s="22"/>
      <c r="B13" s="23"/>
      <c r="C13" s="24"/>
      <c r="D13" s="24"/>
      <c r="E13" s="10"/>
      <c r="F13" s="11"/>
      <c r="G13" s="25"/>
      <c r="H13" s="26"/>
      <c r="I13" s="12"/>
      <c r="J13" s="27">
        <f t="shared" si="0"/>
        <v>0</v>
      </c>
      <c r="K13" s="42"/>
      <c r="L13" s="27">
        <f t="shared" si="2"/>
        <v>0</v>
      </c>
      <c r="M13" s="27">
        <f t="shared" si="1"/>
        <v>0</v>
      </c>
    </row>
    <row r="14" spans="1:13" x14ac:dyDescent="0.35">
      <c r="A14" s="22"/>
      <c r="B14" s="23"/>
      <c r="C14" s="24"/>
      <c r="D14" s="24"/>
      <c r="E14" s="10"/>
      <c r="F14" s="11"/>
      <c r="G14" s="25"/>
      <c r="H14" s="26"/>
      <c r="I14" s="12"/>
      <c r="J14" s="27">
        <f t="shared" si="0"/>
        <v>0</v>
      </c>
      <c r="K14" s="42"/>
      <c r="L14" s="27">
        <f t="shared" si="2"/>
        <v>0</v>
      </c>
      <c r="M14" s="27">
        <f t="shared" si="1"/>
        <v>0</v>
      </c>
    </row>
    <row r="15" spans="1:13" x14ac:dyDescent="0.35">
      <c r="A15" s="22"/>
      <c r="B15" s="23"/>
      <c r="C15" s="24"/>
      <c r="D15" s="24"/>
      <c r="E15" s="10"/>
      <c r="F15" s="11"/>
      <c r="G15" s="25"/>
      <c r="H15" s="26"/>
      <c r="I15" s="12"/>
      <c r="J15" s="27">
        <f t="shared" si="0"/>
        <v>0</v>
      </c>
      <c r="K15" s="42"/>
      <c r="L15" s="27">
        <f t="shared" si="2"/>
        <v>0</v>
      </c>
      <c r="M15" s="27">
        <f t="shared" si="1"/>
        <v>0</v>
      </c>
    </row>
    <row r="16" spans="1:13" x14ac:dyDescent="0.35">
      <c r="A16" s="22"/>
      <c r="B16" s="23"/>
      <c r="C16" s="24"/>
      <c r="D16" s="24"/>
      <c r="E16" s="10"/>
      <c r="F16" s="11"/>
      <c r="G16" s="25"/>
      <c r="H16" s="26"/>
      <c r="I16" s="12"/>
      <c r="J16" s="27">
        <f t="shared" si="0"/>
        <v>0</v>
      </c>
      <c r="K16" s="42"/>
      <c r="L16" s="27">
        <f t="shared" si="2"/>
        <v>0</v>
      </c>
      <c r="M16" s="27">
        <f t="shared" si="1"/>
        <v>0</v>
      </c>
    </row>
    <row r="17" spans="1:13" x14ac:dyDescent="0.35">
      <c r="A17" s="22"/>
      <c r="B17" s="23"/>
      <c r="C17" s="24"/>
      <c r="D17" s="24"/>
      <c r="E17" s="10"/>
      <c r="F17" s="11"/>
      <c r="G17" s="25"/>
      <c r="H17" s="26"/>
      <c r="I17" s="12"/>
      <c r="J17" s="27">
        <f t="shared" si="0"/>
        <v>0</v>
      </c>
      <c r="K17" s="42"/>
      <c r="L17" s="27">
        <f t="shared" si="2"/>
        <v>0</v>
      </c>
      <c r="M17" s="27">
        <f t="shared" si="1"/>
        <v>0</v>
      </c>
    </row>
    <row r="18" spans="1:13" x14ac:dyDescent="0.35">
      <c r="A18" s="22"/>
      <c r="B18" s="23"/>
      <c r="C18" s="24"/>
      <c r="D18" s="28"/>
      <c r="E18" s="10"/>
      <c r="F18" s="11"/>
      <c r="G18" s="25"/>
      <c r="H18" s="26"/>
      <c r="I18" s="12"/>
      <c r="J18" s="27">
        <f t="shared" si="0"/>
        <v>0</v>
      </c>
      <c r="K18" s="42"/>
      <c r="L18" s="27">
        <f t="shared" si="2"/>
        <v>0</v>
      </c>
      <c r="M18" s="27">
        <f t="shared" si="1"/>
        <v>0</v>
      </c>
    </row>
    <row r="19" spans="1:13" x14ac:dyDescent="0.35">
      <c r="A19" s="22"/>
      <c r="B19" s="23"/>
      <c r="C19" s="24"/>
      <c r="D19" s="29"/>
      <c r="E19" s="10"/>
      <c r="F19" s="11"/>
      <c r="G19" s="30"/>
      <c r="H19" s="26"/>
      <c r="I19" s="12"/>
      <c r="J19" s="27">
        <f t="shared" si="0"/>
        <v>0</v>
      </c>
      <c r="K19" s="42"/>
      <c r="L19" s="27">
        <f t="shared" si="2"/>
        <v>0</v>
      </c>
      <c r="M19" s="27">
        <f t="shared" si="1"/>
        <v>0</v>
      </c>
    </row>
    <row r="20" spans="1:13" x14ac:dyDescent="0.35">
      <c r="A20" s="22"/>
      <c r="B20" s="23"/>
      <c r="C20" s="24"/>
      <c r="D20" s="31"/>
      <c r="E20" s="10"/>
      <c r="F20" s="11"/>
      <c r="G20" s="30"/>
      <c r="H20" s="26"/>
      <c r="I20" s="12"/>
      <c r="J20" s="27">
        <f t="shared" si="0"/>
        <v>0</v>
      </c>
      <c r="K20" s="42"/>
      <c r="L20" s="27">
        <f t="shared" si="2"/>
        <v>0</v>
      </c>
      <c r="M20" s="27">
        <f t="shared" si="1"/>
        <v>0</v>
      </c>
    </row>
    <row r="21" spans="1:13" x14ac:dyDescent="0.35">
      <c r="A21" s="22"/>
      <c r="B21" s="23"/>
      <c r="C21" s="24"/>
      <c r="D21" s="29"/>
      <c r="E21" s="10"/>
      <c r="F21" s="11"/>
      <c r="G21" s="30"/>
      <c r="H21" s="26"/>
      <c r="I21" s="12"/>
      <c r="J21" s="27">
        <f t="shared" si="0"/>
        <v>0</v>
      </c>
      <c r="K21" s="42"/>
      <c r="L21" s="27">
        <f t="shared" si="2"/>
        <v>0</v>
      </c>
      <c r="M21" s="27">
        <f t="shared" si="1"/>
        <v>0</v>
      </c>
    </row>
    <row r="22" spans="1:13" x14ac:dyDescent="0.35">
      <c r="A22" s="22"/>
      <c r="B22" s="23"/>
      <c r="C22" s="24"/>
      <c r="D22" s="31"/>
      <c r="E22" s="10"/>
      <c r="F22" s="11"/>
      <c r="G22" s="30"/>
      <c r="H22" s="26"/>
      <c r="I22" s="12"/>
      <c r="J22" s="27">
        <f t="shared" si="0"/>
        <v>0</v>
      </c>
      <c r="K22" s="42"/>
      <c r="L22" s="27">
        <f t="shared" si="2"/>
        <v>0</v>
      </c>
      <c r="M22" s="27">
        <f t="shared" si="1"/>
        <v>0</v>
      </c>
    </row>
    <row r="23" spans="1:13" x14ac:dyDescent="0.35">
      <c r="A23" s="22"/>
      <c r="B23" s="23"/>
      <c r="C23" s="24"/>
      <c r="D23" s="29"/>
      <c r="E23" s="10"/>
      <c r="F23" s="11"/>
      <c r="G23" s="32"/>
      <c r="H23" s="33"/>
      <c r="I23" s="12"/>
      <c r="J23" s="27">
        <f t="shared" si="0"/>
        <v>0</v>
      </c>
      <c r="K23" s="42"/>
      <c r="L23" s="27">
        <f t="shared" si="2"/>
        <v>0</v>
      </c>
      <c r="M23" s="27">
        <f t="shared" si="1"/>
        <v>0</v>
      </c>
    </row>
    <row r="24" spans="1:13" x14ac:dyDescent="0.35">
      <c r="A24" s="22"/>
      <c r="B24" s="23"/>
      <c r="C24" s="24"/>
      <c r="D24" s="31"/>
      <c r="E24" s="10"/>
      <c r="F24" s="11"/>
      <c r="G24" s="32"/>
      <c r="H24" s="33"/>
      <c r="I24" s="12"/>
      <c r="J24" s="27">
        <f t="shared" si="0"/>
        <v>0</v>
      </c>
      <c r="K24" s="42"/>
      <c r="L24" s="27">
        <f t="shared" si="2"/>
        <v>0</v>
      </c>
      <c r="M24" s="27">
        <f t="shared" si="1"/>
        <v>0</v>
      </c>
    </row>
    <row r="25" spans="1:13" x14ac:dyDescent="0.35">
      <c r="A25" s="22"/>
      <c r="B25" s="23"/>
      <c r="C25" s="24"/>
      <c r="D25" s="24"/>
      <c r="E25" s="10"/>
      <c r="F25" s="11"/>
      <c r="G25" s="25"/>
      <c r="H25" s="26"/>
      <c r="I25" s="12"/>
      <c r="J25" s="27">
        <f t="shared" si="0"/>
        <v>0</v>
      </c>
      <c r="K25" s="42"/>
      <c r="L25" s="27">
        <f t="shared" si="2"/>
        <v>0</v>
      </c>
      <c r="M25" s="27">
        <f t="shared" si="1"/>
        <v>0</v>
      </c>
    </row>
    <row r="26" spans="1:13" x14ac:dyDescent="0.35">
      <c r="A26" s="22"/>
      <c r="B26" s="23"/>
      <c r="C26" s="24"/>
      <c r="D26" s="28"/>
      <c r="E26" s="10"/>
      <c r="F26" s="11"/>
      <c r="G26" s="25"/>
      <c r="H26" s="26"/>
      <c r="I26" s="12"/>
      <c r="J26" s="27">
        <f t="shared" si="0"/>
        <v>0</v>
      </c>
      <c r="K26" s="42"/>
      <c r="L26" s="27">
        <f t="shared" si="2"/>
        <v>0</v>
      </c>
      <c r="M26" s="27">
        <f t="shared" si="1"/>
        <v>0</v>
      </c>
    </row>
    <row r="27" spans="1:13" x14ac:dyDescent="0.35">
      <c r="A27" s="22"/>
      <c r="B27" s="23"/>
      <c r="C27" s="24"/>
      <c r="D27" s="29"/>
      <c r="E27" s="10"/>
      <c r="F27" s="11"/>
      <c r="G27" s="30"/>
      <c r="H27" s="26"/>
      <c r="I27" s="12"/>
      <c r="J27" s="27">
        <f t="shared" si="0"/>
        <v>0</v>
      </c>
      <c r="K27" s="42"/>
      <c r="L27" s="27">
        <f t="shared" si="2"/>
        <v>0</v>
      </c>
      <c r="M27" s="27">
        <f t="shared" si="1"/>
        <v>0</v>
      </c>
    </row>
    <row r="28" spans="1:13" x14ac:dyDescent="0.35">
      <c r="A28" s="22"/>
      <c r="B28" s="23"/>
      <c r="C28" s="24"/>
      <c r="D28" s="31"/>
      <c r="E28" s="10"/>
      <c r="F28" s="11"/>
      <c r="G28" s="30"/>
      <c r="H28" s="26"/>
      <c r="I28" s="12"/>
      <c r="J28" s="27">
        <f t="shared" si="0"/>
        <v>0</v>
      </c>
      <c r="K28" s="42"/>
      <c r="L28" s="27">
        <f t="shared" si="2"/>
        <v>0</v>
      </c>
      <c r="M28" s="27">
        <f t="shared" si="1"/>
        <v>0</v>
      </c>
    </row>
    <row r="29" spans="1:13" x14ac:dyDescent="0.35">
      <c r="A29" s="22"/>
      <c r="B29" s="23"/>
      <c r="C29" s="24"/>
      <c r="D29" s="29"/>
      <c r="E29" s="10"/>
      <c r="F29" s="11"/>
      <c r="G29" s="30"/>
      <c r="H29" s="26"/>
      <c r="I29" s="12"/>
      <c r="J29" s="27">
        <f t="shared" si="0"/>
        <v>0</v>
      </c>
      <c r="K29" s="42"/>
      <c r="L29" s="27">
        <f t="shared" si="2"/>
        <v>0</v>
      </c>
      <c r="M29" s="27">
        <f t="shared" si="1"/>
        <v>0</v>
      </c>
    </row>
    <row r="30" spans="1:13" x14ac:dyDescent="0.35">
      <c r="A30" s="22"/>
      <c r="B30" s="23"/>
      <c r="C30" s="24"/>
      <c r="D30" s="31"/>
      <c r="E30" s="10"/>
      <c r="F30" s="11"/>
      <c r="G30" s="30"/>
      <c r="H30" s="26"/>
      <c r="I30" s="12"/>
      <c r="J30" s="27">
        <f t="shared" si="0"/>
        <v>0</v>
      </c>
      <c r="K30" s="42"/>
      <c r="L30" s="27">
        <f t="shared" si="2"/>
        <v>0</v>
      </c>
      <c r="M30" s="27">
        <f t="shared" si="1"/>
        <v>0</v>
      </c>
    </row>
    <row r="31" spans="1:13" x14ac:dyDescent="0.35">
      <c r="A31" s="22"/>
      <c r="B31" s="23"/>
      <c r="C31" s="24"/>
      <c r="D31" s="29"/>
      <c r="E31" s="10"/>
      <c r="F31" s="11"/>
      <c r="G31" s="32"/>
      <c r="H31" s="33"/>
      <c r="I31" s="12"/>
      <c r="J31" s="27">
        <f t="shared" si="0"/>
        <v>0</v>
      </c>
      <c r="K31" s="42"/>
      <c r="L31" s="27">
        <f t="shared" si="2"/>
        <v>0</v>
      </c>
      <c r="M31" s="27">
        <f t="shared" si="1"/>
        <v>0</v>
      </c>
    </row>
    <row r="32" spans="1:13" x14ac:dyDescent="0.35">
      <c r="A32" s="22"/>
      <c r="B32" s="23"/>
      <c r="C32" s="24"/>
      <c r="D32" s="31"/>
      <c r="E32" s="10"/>
      <c r="F32" s="11"/>
      <c r="G32" s="32"/>
      <c r="H32" s="33"/>
      <c r="I32" s="12"/>
      <c r="J32" s="27">
        <f t="shared" si="0"/>
        <v>0</v>
      </c>
      <c r="K32" s="42"/>
      <c r="L32" s="27">
        <f t="shared" si="2"/>
        <v>0</v>
      </c>
      <c r="M32" s="27">
        <f t="shared" si="1"/>
        <v>0</v>
      </c>
    </row>
    <row r="33" spans="1:13" x14ac:dyDescent="0.35">
      <c r="A33" s="34"/>
      <c r="B33" s="35"/>
      <c r="C33" s="35"/>
      <c r="D33" s="35"/>
      <c r="E33" s="40"/>
      <c r="F33" s="40"/>
      <c r="G33" s="34"/>
      <c r="H33" s="36"/>
      <c r="I33" s="41" t="str">
        <f>"Suma wartości dla "&amp;B3&amp;" (Σ poz. 1-"&amp;COUNTA(A:A)-2&amp;")"</f>
        <v>Suma wartości dla  (Σ poz. 1-1)</v>
      </c>
      <c r="J33" s="37">
        <f>SUM(J3:J32)</f>
        <v>0</v>
      </c>
      <c r="K33" s="43" t="s">
        <v>21</v>
      </c>
      <c r="L33" s="37">
        <f>SUM(L3:L32)</f>
        <v>0</v>
      </c>
      <c r="M33" s="37">
        <f>SUM(M3:M32)</f>
        <v>0</v>
      </c>
    </row>
  </sheetData>
  <conditionalFormatting sqref="A1:M1048576">
    <cfRule type="notContainsBlanks" dxfId="60" priority="5">
      <formula>LEN(TRIM(A1))&gt;0</formula>
    </cfRule>
  </conditionalFormatting>
  <conditionalFormatting sqref="A2:XFD2">
    <cfRule type="notContainsBlanks" dxfId="59" priority="3">
      <formula>LEN(TRIM(A2))&gt;0</formula>
    </cfRule>
  </conditionalFormatting>
  <conditionalFormatting sqref="K1:K1048576">
    <cfRule type="notContainsBlanks" dxfId="58" priority="2">
      <formula>LEN(TRIM(K1))&gt;0</formula>
    </cfRule>
  </conditionalFormatting>
  <conditionalFormatting sqref="I1:J1048576 L1:M1048576">
    <cfRule type="notContainsBlanks" dxfId="57" priority="1">
      <formula>LEN(TRIM(I1))&gt;0</formula>
    </cfRule>
  </conditionalFormatting>
  <dataValidations count="2">
    <dataValidation type="decimal" operator="greaterThanOrEqual" allowBlank="1" showInputMessage="1" showErrorMessage="1" sqref="H3:I33" xr:uid="{073CB45C-3C53-4826-B73B-BB67BD347B79}">
      <formula1>0</formula1>
    </dataValidation>
    <dataValidation allowBlank="1" showInputMessage="1" showErrorMessage="1" sqref="K1:M2 J1:J1048576 A1:I2 L3:M1048576" xr:uid="{87502E1C-9A26-485D-A023-EE930F9DC2AF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DD652-DBE9-4EDF-B924-5E0E2EB4CEE6}">
  <sheetPr>
    <tabColor theme="9" tint="-0.249977111117893"/>
  </sheetPr>
  <dimension ref="A2:J16"/>
  <sheetViews>
    <sheetView tabSelected="1" zoomScale="70" zoomScaleNormal="70" workbookViewId="0">
      <selection activeCell="E1" sqref="E1:I1048576"/>
    </sheetView>
  </sheetViews>
  <sheetFormatPr defaultColWidth="0" defaultRowHeight="14.5" x14ac:dyDescent="0.35"/>
  <cols>
    <col min="1" max="1" width="17.26953125" style="2" bestFit="1" customWidth="1"/>
    <col min="2" max="2" width="29.81640625" style="2" customWidth="1"/>
    <col min="3" max="3" width="31.7265625" style="3" customWidth="1"/>
    <col min="4" max="4" width="9.1796875" customWidth="1"/>
    <col min="11" max="16384" width="9.1796875" hidden="1"/>
  </cols>
  <sheetData>
    <row r="2" spans="1:3" ht="42" customHeight="1" x14ac:dyDescent="0.35">
      <c r="A2" s="4" t="s">
        <v>22</v>
      </c>
      <c r="B2" s="4" t="s">
        <v>23</v>
      </c>
      <c r="C2" s="5" t="s">
        <v>24</v>
      </c>
    </row>
    <row r="3" spans="1:3" ht="42" customHeight="1" x14ac:dyDescent="0.35">
      <c r="A3" s="1">
        <v>2</v>
      </c>
      <c r="B3" s="1" t="s">
        <v>30</v>
      </c>
      <c r="C3" s="44">
        <f t="shared" ref="C3:C12" ca="1" si="0">IF(ISBLANK(A3),"",IFERROR(SUM(INDIRECT("'"&amp;B3&amp;"'!K:K"))/2,"KWOTA WYŚWIETLI SIĘ PO UZUPEŁNIENIU PAKIETU"))</f>
        <v>0</v>
      </c>
    </row>
    <row r="4" spans="1:3" ht="42" customHeight="1" x14ac:dyDescent="0.35">
      <c r="A4" s="1">
        <v>2</v>
      </c>
      <c r="B4" s="1" t="s">
        <v>31</v>
      </c>
      <c r="C4" s="44">
        <f t="shared" ca="1" si="0"/>
        <v>0</v>
      </c>
    </row>
    <row r="5" spans="1:3" ht="42" customHeight="1" x14ac:dyDescent="0.35">
      <c r="A5" s="1">
        <v>3</v>
      </c>
      <c r="B5" s="1" t="s">
        <v>32</v>
      </c>
      <c r="C5" s="44">
        <f t="shared" ca="1" si="0"/>
        <v>0</v>
      </c>
    </row>
    <row r="6" spans="1:3" ht="42" customHeight="1" x14ac:dyDescent="0.35">
      <c r="A6" s="1">
        <v>4</v>
      </c>
      <c r="B6" s="1" t="s">
        <v>33</v>
      </c>
      <c r="C6" s="44">
        <f t="shared" ca="1" si="0"/>
        <v>0</v>
      </c>
    </row>
    <row r="7" spans="1:3" ht="42" customHeight="1" x14ac:dyDescent="0.35">
      <c r="A7" s="1">
        <v>5</v>
      </c>
      <c r="B7" s="1" t="s">
        <v>34</v>
      </c>
      <c r="C7" s="44">
        <f t="shared" ca="1" si="0"/>
        <v>0</v>
      </c>
    </row>
    <row r="8" spans="1:3" ht="42" customHeight="1" x14ac:dyDescent="0.35">
      <c r="A8" s="1">
        <v>6</v>
      </c>
      <c r="B8" s="1" t="s">
        <v>35</v>
      </c>
      <c r="C8" s="44">
        <f t="shared" ca="1" si="0"/>
        <v>0</v>
      </c>
    </row>
    <row r="9" spans="1:3" ht="42" customHeight="1" x14ac:dyDescent="0.35">
      <c r="A9" s="1">
        <v>7</v>
      </c>
      <c r="B9" s="1" t="s">
        <v>36</v>
      </c>
      <c r="C9" s="44">
        <f t="shared" ca="1" si="0"/>
        <v>0</v>
      </c>
    </row>
    <row r="10" spans="1:3" ht="42" customHeight="1" x14ac:dyDescent="0.35">
      <c r="A10" s="1">
        <v>8</v>
      </c>
      <c r="B10" s="1" t="s">
        <v>37</v>
      </c>
      <c r="C10" s="44">
        <f t="shared" ca="1" si="0"/>
        <v>0</v>
      </c>
    </row>
    <row r="11" spans="1:3" ht="42" customHeight="1" x14ac:dyDescent="0.35">
      <c r="A11" s="1">
        <v>9</v>
      </c>
      <c r="B11" s="1" t="s">
        <v>38</v>
      </c>
      <c r="C11" s="44">
        <f t="shared" ca="1" si="0"/>
        <v>0</v>
      </c>
    </row>
    <row r="12" spans="1:3" ht="42" customHeight="1" x14ac:dyDescent="0.35">
      <c r="A12" s="1">
        <v>10</v>
      </c>
      <c r="B12" s="1" t="s">
        <v>39</v>
      </c>
      <c r="C12" s="44">
        <f t="shared" ca="1" si="0"/>
        <v>0</v>
      </c>
    </row>
    <row r="13" spans="1:3" x14ac:dyDescent="0.35">
      <c r="A13" s="1">
        <v>11</v>
      </c>
      <c r="B13" s="1" t="s">
        <v>40</v>
      </c>
      <c r="C13" s="44">
        <f t="shared" ref="C13:C16" ca="1" si="1">IF(ISBLANK(A13),"",IFERROR(SUM(INDIRECT("'"&amp;B13&amp;"'!K:K"))/2,"KWOTA WYŚWIETLI SIĘ PO UZUPEŁNIENIU PAKIETU"))</f>
        <v>0</v>
      </c>
    </row>
    <row r="14" spans="1:3" x14ac:dyDescent="0.35">
      <c r="A14" s="1">
        <v>12</v>
      </c>
      <c r="B14" s="1" t="s">
        <v>41</v>
      </c>
      <c r="C14" s="44">
        <f t="shared" ca="1" si="1"/>
        <v>0</v>
      </c>
    </row>
    <row r="15" spans="1:3" x14ac:dyDescent="0.35">
      <c r="A15" s="1">
        <v>13</v>
      </c>
      <c r="B15" s="1" t="s">
        <v>42</v>
      </c>
      <c r="C15" s="44">
        <f t="shared" ca="1" si="1"/>
        <v>0</v>
      </c>
    </row>
    <row r="16" spans="1:3" x14ac:dyDescent="0.35">
      <c r="A16" s="1">
        <v>14</v>
      </c>
      <c r="B16" s="1" t="s">
        <v>43</v>
      </c>
      <c r="C16" s="44">
        <f t="shared" ca="1" si="1"/>
        <v>0</v>
      </c>
    </row>
  </sheetData>
  <phoneticPr fontId="6" type="noConversion"/>
  <conditionalFormatting sqref="A1:C1048576">
    <cfRule type="expression" dxfId="56" priority="1" stopIfTrue="1">
      <formula>NOT(ISBLANK(A1))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 xml:space="preserve">&amp;CFormularz wyceny  SPZP.271.40.2025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19EED-577A-41E1-97E3-DD9242F6683E}">
  <sheetPr>
    <tabColor theme="5" tint="0.39997558519241921"/>
  </sheetPr>
  <dimension ref="A1:M8"/>
  <sheetViews>
    <sheetView zoomScale="85" zoomScaleNormal="85" workbookViewId="0">
      <selection activeCell="I8" sqref="I8"/>
    </sheetView>
  </sheetViews>
  <sheetFormatPr defaultColWidth="9.1796875" defaultRowHeight="14.5" x14ac:dyDescent="0.35"/>
  <cols>
    <col min="1" max="1" width="6.26953125" style="38" customWidth="1"/>
    <col min="2" max="2" width="20.1796875" style="16" customWidth="1"/>
    <col min="3" max="3" width="30.7265625" style="16" customWidth="1"/>
    <col min="4" max="4" width="61.81640625" style="16" customWidth="1"/>
    <col min="5" max="5" width="26.453125" style="13" customWidth="1"/>
    <col min="6" max="6" width="20.7265625" style="13" customWidth="1"/>
    <col min="7" max="7" width="17" style="38" customWidth="1"/>
    <col min="8" max="8" width="15.54296875" style="38" customWidth="1"/>
    <col min="9" max="9" width="17.453125" style="13" customWidth="1"/>
    <col min="10" max="10" width="17.453125" style="39" customWidth="1"/>
    <col min="11" max="11" width="9.1796875" style="13"/>
    <col min="12" max="12" width="17.54296875" style="39" customWidth="1"/>
    <col min="13" max="13" width="18.1796875" style="39" customWidth="1"/>
    <col min="14" max="16384" width="9.1796875" style="16"/>
  </cols>
  <sheetData>
    <row r="1" spans="1:13" ht="43.5" customHeight="1" x14ac:dyDescent="0.35">
      <c r="A1" s="14" t="s">
        <v>0</v>
      </c>
      <c r="B1" s="14" t="s">
        <v>1</v>
      </c>
      <c r="C1" s="14" t="s">
        <v>2</v>
      </c>
      <c r="D1" s="14" t="s">
        <v>3</v>
      </c>
      <c r="E1" s="8" t="s">
        <v>6</v>
      </c>
      <c r="F1" s="8" t="s">
        <v>7</v>
      </c>
      <c r="G1" s="14" t="s">
        <v>4</v>
      </c>
      <c r="H1" s="14" t="s">
        <v>5</v>
      </c>
      <c r="I1" s="6" t="s">
        <v>26</v>
      </c>
      <c r="J1" s="15" t="s">
        <v>27</v>
      </c>
      <c r="K1" s="6" t="s">
        <v>25</v>
      </c>
      <c r="L1" s="15" t="s">
        <v>28</v>
      </c>
      <c r="M1" s="15" t="s">
        <v>29</v>
      </c>
    </row>
    <row r="2" spans="1:13" x14ac:dyDescent="0.35">
      <c r="A2" s="17" t="s">
        <v>8</v>
      </c>
      <c r="B2" s="18" t="s">
        <v>9</v>
      </c>
      <c r="C2" s="18" t="s">
        <v>10</v>
      </c>
      <c r="D2" s="18" t="s">
        <v>11</v>
      </c>
      <c r="E2" s="9" t="s">
        <v>12</v>
      </c>
      <c r="F2" s="9" t="s">
        <v>13</v>
      </c>
      <c r="G2" s="18" t="s">
        <v>14</v>
      </c>
      <c r="H2" s="20" t="s">
        <v>15</v>
      </c>
      <c r="I2" s="7" t="s">
        <v>16</v>
      </c>
      <c r="J2" s="20" t="s">
        <v>17</v>
      </c>
      <c r="K2" s="7" t="s">
        <v>18</v>
      </c>
      <c r="L2" s="21" t="s">
        <v>19</v>
      </c>
      <c r="M2" s="19" t="s">
        <v>20</v>
      </c>
    </row>
    <row r="3" spans="1:13" ht="120" x14ac:dyDescent="0.35">
      <c r="A3" s="22" cm="1">
        <f t="array" ref="A3:A7">IFERROR(_xlfn.SEQUENCE(COUNTA(B:B)-2,1,1,1),1)</f>
        <v>1</v>
      </c>
      <c r="B3" s="23" t="s">
        <v>30</v>
      </c>
      <c r="C3" s="28" t="s">
        <v>44</v>
      </c>
      <c r="D3" s="28" t="s">
        <v>131</v>
      </c>
      <c r="E3" s="10"/>
      <c r="F3" s="11"/>
      <c r="G3" s="25" t="s">
        <v>51</v>
      </c>
      <c r="H3" s="26">
        <v>1</v>
      </c>
      <c r="I3" s="12"/>
      <c r="J3" s="27">
        <f t="shared" ref="J3:J7" si="0">ROUND(I3*H3,2)</f>
        <v>0</v>
      </c>
      <c r="K3" s="42"/>
      <c r="L3" s="27">
        <f>IFERROR(ROUND(J3*K3,2),0)</f>
        <v>0</v>
      </c>
      <c r="M3" s="27">
        <f t="shared" ref="M3:M7" si="1">L3+J3</f>
        <v>0</v>
      </c>
    </row>
    <row r="4" spans="1:13" ht="120" x14ac:dyDescent="0.35">
      <c r="A4" s="22">
        <v>2</v>
      </c>
      <c r="B4" s="23" t="s">
        <v>30</v>
      </c>
      <c r="C4" s="28" t="s">
        <v>44</v>
      </c>
      <c r="D4" s="28" t="s">
        <v>132</v>
      </c>
      <c r="E4" s="10"/>
      <c r="F4" s="11"/>
      <c r="G4" s="25" t="s">
        <v>52</v>
      </c>
      <c r="H4" s="26">
        <v>1</v>
      </c>
      <c r="I4" s="12"/>
      <c r="J4" s="27">
        <f t="shared" si="0"/>
        <v>0</v>
      </c>
      <c r="K4" s="42"/>
      <c r="L4" s="27">
        <f t="shared" ref="L4:L7" si="2">IFERROR(ROUND(J4*K4,2),0)</f>
        <v>0</v>
      </c>
      <c r="M4" s="27">
        <f t="shared" si="1"/>
        <v>0</v>
      </c>
    </row>
    <row r="5" spans="1:13" ht="72" x14ac:dyDescent="0.35">
      <c r="A5" s="22">
        <v>3</v>
      </c>
      <c r="B5" s="23" t="s">
        <v>30</v>
      </c>
      <c r="C5" s="28" t="s">
        <v>45</v>
      </c>
      <c r="D5" s="28" t="s">
        <v>133</v>
      </c>
      <c r="E5" s="10"/>
      <c r="F5" s="11"/>
      <c r="G5" s="25" t="s">
        <v>53</v>
      </c>
      <c r="H5" s="26">
        <v>1</v>
      </c>
      <c r="I5" s="12"/>
      <c r="J5" s="27">
        <f t="shared" si="0"/>
        <v>0</v>
      </c>
      <c r="K5" s="42"/>
      <c r="L5" s="27">
        <f t="shared" si="2"/>
        <v>0</v>
      </c>
      <c r="M5" s="27">
        <f t="shared" si="1"/>
        <v>0</v>
      </c>
    </row>
    <row r="6" spans="1:13" ht="72" x14ac:dyDescent="0.35">
      <c r="A6" s="22">
        <v>4</v>
      </c>
      <c r="B6" s="23" t="s">
        <v>30</v>
      </c>
      <c r="C6" s="28" t="s">
        <v>45</v>
      </c>
      <c r="D6" s="28" t="s">
        <v>134</v>
      </c>
      <c r="E6" s="10"/>
      <c r="F6" s="11"/>
      <c r="G6" s="25" t="s">
        <v>54</v>
      </c>
      <c r="H6" s="26">
        <v>1</v>
      </c>
      <c r="I6" s="12"/>
      <c r="J6" s="27">
        <f t="shared" si="0"/>
        <v>0</v>
      </c>
      <c r="K6" s="42"/>
      <c r="L6" s="27">
        <f t="shared" si="2"/>
        <v>0</v>
      </c>
      <c r="M6" s="27">
        <f t="shared" si="1"/>
        <v>0</v>
      </c>
    </row>
    <row r="7" spans="1:13" ht="60" x14ac:dyDescent="0.35">
      <c r="A7" s="22">
        <v>5</v>
      </c>
      <c r="B7" s="23" t="s">
        <v>30</v>
      </c>
      <c r="C7" s="28" t="s">
        <v>46</v>
      </c>
      <c r="D7" s="28" t="s">
        <v>135</v>
      </c>
      <c r="E7" s="10"/>
      <c r="F7" s="11"/>
      <c r="G7" s="25" t="s">
        <v>55</v>
      </c>
      <c r="H7" s="26">
        <v>1</v>
      </c>
      <c r="I7" s="12"/>
      <c r="J7" s="27">
        <f t="shared" si="0"/>
        <v>0</v>
      </c>
      <c r="K7" s="42"/>
      <c r="L7" s="27">
        <f t="shared" si="2"/>
        <v>0</v>
      </c>
      <c r="M7" s="27">
        <f t="shared" si="1"/>
        <v>0</v>
      </c>
    </row>
    <row r="8" spans="1:13" x14ac:dyDescent="0.35">
      <c r="A8" s="34"/>
      <c r="B8" s="35"/>
      <c r="C8" s="35"/>
      <c r="D8" s="35"/>
      <c r="E8" s="40"/>
      <c r="F8" s="40"/>
      <c r="G8" s="34"/>
      <c r="H8" s="36"/>
      <c r="I8" s="41" t="str">
        <f>"Suma wartości dla "&amp;B3&amp;" (Σ poz. 1-"&amp;COUNTA(A:A)-2&amp;")"</f>
        <v>Suma wartości dla Pakiet 1 (Σ poz. 1-5)</v>
      </c>
      <c r="J8" s="37">
        <f>SUM(J3:J7)</f>
        <v>0</v>
      </c>
      <c r="K8" s="43" t="s">
        <v>21</v>
      </c>
      <c r="L8" s="43" t="s">
        <v>21</v>
      </c>
      <c r="M8" s="37">
        <f>SUM(M3:M7)</f>
        <v>0</v>
      </c>
    </row>
  </sheetData>
  <conditionalFormatting sqref="A1:M1048576">
    <cfRule type="notContainsBlanks" dxfId="55" priority="4">
      <formula>LEN(TRIM(A1))&gt;0</formula>
    </cfRule>
  </conditionalFormatting>
  <conditionalFormatting sqref="A2:XFD2">
    <cfRule type="notContainsBlanks" dxfId="54" priority="3">
      <formula>LEN(TRIM(A2))&gt;0</formula>
    </cfRule>
  </conditionalFormatting>
  <conditionalFormatting sqref="K1:K1048576 L8">
    <cfRule type="notContainsBlanks" dxfId="53" priority="2">
      <formula>LEN(TRIM(K1))&gt;0</formula>
    </cfRule>
  </conditionalFormatting>
  <conditionalFormatting sqref="I1:J1048576 L1:M1048576">
    <cfRule type="notContainsBlanks" dxfId="52" priority="1">
      <formula>LEN(TRIM(I1))&gt;0</formula>
    </cfRule>
  </conditionalFormatting>
  <dataValidations count="2">
    <dataValidation allowBlank="1" showInputMessage="1" showErrorMessage="1" sqref="K1:M2 A1:I2 J1:J1048576 M3:M1048576 L3:L7 L9:L1048576" xr:uid="{19B42A75-16D0-447B-BA62-53962F27E4CB}"/>
    <dataValidation type="decimal" operator="greaterThanOrEqual" allowBlank="1" showInputMessage="1" showErrorMessage="1" sqref="H3:I8" xr:uid="{8B7FE1BA-8581-4564-A0C9-C55136AB6D3E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&amp;CFormularz wyceny SPZP.271.40.2025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96422-45FD-4AA6-9936-0C9668361DD1}">
  <sheetPr>
    <tabColor theme="5" tint="0.39997558519241921"/>
  </sheetPr>
  <dimension ref="A1:M5"/>
  <sheetViews>
    <sheetView zoomScale="85" zoomScaleNormal="85" workbookViewId="0">
      <selection activeCell="K5" sqref="K5:L5"/>
    </sheetView>
  </sheetViews>
  <sheetFormatPr defaultColWidth="9.1796875" defaultRowHeight="14.5" x14ac:dyDescent="0.35"/>
  <cols>
    <col min="1" max="1" width="6.26953125" style="38" customWidth="1"/>
    <col min="2" max="2" width="20.1796875" style="16" customWidth="1"/>
    <col min="3" max="3" width="30.7265625" style="16" customWidth="1"/>
    <col min="4" max="4" width="61.81640625" style="16" customWidth="1"/>
    <col min="5" max="5" width="26.453125" style="13" customWidth="1"/>
    <col min="6" max="6" width="20.7265625" style="13" customWidth="1"/>
    <col min="7" max="7" width="17" style="38" customWidth="1"/>
    <col min="8" max="8" width="15.54296875" style="38" customWidth="1"/>
    <col min="9" max="9" width="17.453125" style="13" customWidth="1"/>
    <col min="10" max="10" width="17.453125" style="39" customWidth="1"/>
    <col min="11" max="11" width="9.1796875" style="13"/>
    <col min="12" max="12" width="17.54296875" style="39" customWidth="1"/>
    <col min="13" max="13" width="18.1796875" style="39" customWidth="1"/>
    <col min="14" max="16384" width="9.1796875" style="16"/>
  </cols>
  <sheetData>
    <row r="1" spans="1:13" ht="43.5" customHeight="1" x14ac:dyDescent="0.35">
      <c r="A1" s="14" t="s">
        <v>0</v>
      </c>
      <c r="B1" s="14" t="s">
        <v>1</v>
      </c>
      <c r="C1" s="14" t="s">
        <v>2</v>
      </c>
      <c r="D1" s="14" t="s">
        <v>3</v>
      </c>
      <c r="E1" s="8" t="s">
        <v>6</v>
      </c>
      <c r="F1" s="8" t="s">
        <v>7</v>
      </c>
      <c r="G1" s="14" t="s">
        <v>4</v>
      </c>
      <c r="H1" s="14" t="s">
        <v>5</v>
      </c>
      <c r="I1" s="6" t="s">
        <v>26</v>
      </c>
      <c r="J1" s="15" t="s">
        <v>27</v>
      </c>
      <c r="K1" s="6" t="s">
        <v>25</v>
      </c>
      <c r="L1" s="15" t="s">
        <v>28</v>
      </c>
      <c r="M1" s="15" t="s">
        <v>29</v>
      </c>
    </row>
    <row r="2" spans="1:13" x14ac:dyDescent="0.35">
      <c r="A2" s="17" t="s">
        <v>8</v>
      </c>
      <c r="B2" s="18" t="s">
        <v>9</v>
      </c>
      <c r="C2" s="18" t="s">
        <v>10</v>
      </c>
      <c r="D2" s="18" t="s">
        <v>11</v>
      </c>
      <c r="E2" s="9" t="s">
        <v>12</v>
      </c>
      <c r="F2" s="9" t="s">
        <v>13</v>
      </c>
      <c r="G2" s="18" t="s">
        <v>14</v>
      </c>
      <c r="H2" s="20" t="s">
        <v>15</v>
      </c>
      <c r="I2" s="7" t="s">
        <v>16</v>
      </c>
      <c r="J2" s="20" t="s">
        <v>17</v>
      </c>
      <c r="K2" s="7" t="s">
        <v>18</v>
      </c>
      <c r="L2" s="21" t="s">
        <v>19</v>
      </c>
      <c r="M2" s="19" t="s">
        <v>20</v>
      </c>
    </row>
    <row r="3" spans="1:13" ht="84" x14ac:dyDescent="0.35">
      <c r="A3" s="22" cm="1">
        <f t="array" ref="A3:A4">IFERROR(_xlfn.SEQUENCE(COUNTA(B:B)-2,1,1,1),1)</f>
        <v>1</v>
      </c>
      <c r="B3" s="23" t="s">
        <v>31</v>
      </c>
      <c r="C3" s="28" t="s">
        <v>47</v>
      </c>
      <c r="D3" s="28" t="s">
        <v>136</v>
      </c>
      <c r="E3" s="10"/>
      <c r="F3" s="11"/>
      <c r="G3" s="25" t="s">
        <v>49</v>
      </c>
      <c r="H3" s="26">
        <v>11</v>
      </c>
      <c r="I3" s="12"/>
      <c r="J3" s="27">
        <f t="shared" ref="J3:J4" si="0">ROUND(I3*H3,2)</f>
        <v>0</v>
      </c>
      <c r="K3" s="42"/>
      <c r="L3" s="27">
        <f>IFERROR(ROUND(J3*K3,2),0)</f>
        <v>0</v>
      </c>
      <c r="M3" s="27">
        <f t="shared" ref="M3:M4" si="1">L3+J3</f>
        <v>0</v>
      </c>
    </row>
    <row r="4" spans="1:13" ht="60" x14ac:dyDescent="0.35">
      <c r="A4" s="22">
        <v>2</v>
      </c>
      <c r="B4" s="23" t="s">
        <v>31</v>
      </c>
      <c r="C4" s="28" t="s">
        <v>48</v>
      </c>
      <c r="D4" s="28" t="s">
        <v>137</v>
      </c>
      <c r="E4" s="10"/>
      <c r="F4" s="11"/>
      <c r="G4" s="25" t="s">
        <v>50</v>
      </c>
      <c r="H4" s="26">
        <v>1</v>
      </c>
      <c r="I4" s="12"/>
      <c r="J4" s="27">
        <f t="shared" si="0"/>
        <v>0</v>
      </c>
      <c r="K4" s="42"/>
      <c r="L4" s="27">
        <f t="shared" ref="L4" si="2">IFERROR(ROUND(J4*K4,2),0)</f>
        <v>0</v>
      </c>
      <c r="M4" s="27">
        <f t="shared" si="1"/>
        <v>0</v>
      </c>
    </row>
    <row r="5" spans="1:13" x14ac:dyDescent="0.35">
      <c r="A5" s="34"/>
      <c r="B5" s="35"/>
      <c r="C5" s="35"/>
      <c r="D5" s="35"/>
      <c r="E5" s="40"/>
      <c r="F5" s="40"/>
      <c r="G5" s="34"/>
      <c r="H5" s="36"/>
      <c r="I5" s="41" t="str">
        <f>"Suma wartości dla "&amp;B3&amp;" (Σ poz. 1-"&amp;COUNTA(A:A)-2&amp;")"</f>
        <v>Suma wartości dla Pakiet 2 (Σ poz. 1-2)</v>
      </c>
      <c r="J5" s="37">
        <f>SUM(J3:J4)</f>
        <v>0</v>
      </c>
      <c r="K5" s="43" t="s">
        <v>21</v>
      </c>
      <c r="L5" s="43" t="s">
        <v>21</v>
      </c>
      <c r="M5" s="37">
        <f>SUM(M3:M4)</f>
        <v>0</v>
      </c>
    </row>
  </sheetData>
  <conditionalFormatting sqref="A1:M1048576">
    <cfRule type="notContainsBlanks" dxfId="51" priority="4">
      <formula>LEN(TRIM(A1))&gt;0</formula>
    </cfRule>
  </conditionalFormatting>
  <conditionalFormatting sqref="A2:XFD2">
    <cfRule type="notContainsBlanks" dxfId="50" priority="3">
      <formula>LEN(TRIM(A2))&gt;0</formula>
    </cfRule>
  </conditionalFormatting>
  <conditionalFormatting sqref="K1:K1048576 L5">
    <cfRule type="notContainsBlanks" dxfId="49" priority="2">
      <formula>LEN(TRIM(K1))&gt;0</formula>
    </cfRule>
  </conditionalFormatting>
  <conditionalFormatting sqref="I1:J1048576 L1:M1048576">
    <cfRule type="notContainsBlanks" dxfId="48" priority="1">
      <formula>LEN(TRIM(I1))&gt;0</formula>
    </cfRule>
  </conditionalFormatting>
  <dataValidations count="2">
    <dataValidation allowBlank="1" showInputMessage="1" showErrorMessage="1" sqref="K1:M2 A1:I2 J1:J1048576 M3:M1048576 L3:L4 L6:L1048576" xr:uid="{735ACAC3-1008-43A3-9A4D-36D8A81AE24D}"/>
    <dataValidation type="decimal" operator="greaterThanOrEqual" allowBlank="1" showInputMessage="1" showErrorMessage="1" sqref="H3:I5" xr:uid="{597AB6BC-99B2-4E06-AAD3-AD1DD02BB9E2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&amp;CFormularz wyceny SPZP.271.40.2025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968E4-FA28-4195-BCDC-061AAE6CEF97}">
  <sheetPr>
    <tabColor theme="5" tint="0.39997558519241921"/>
  </sheetPr>
  <dimension ref="A1:M11"/>
  <sheetViews>
    <sheetView zoomScale="70" zoomScaleNormal="70" workbookViewId="0">
      <selection activeCell="K11" sqref="K11:L11"/>
    </sheetView>
  </sheetViews>
  <sheetFormatPr defaultColWidth="9.1796875" defaultRowHeight="14.5" x14ac:dyDescent="0.35"/>
  <cols>
    <col min="1" max="1" width="6.26953125" style="38" customWidth="1"/>
    <col min="2" max="2" width="20.1796875" style="16" customWidth="1"/>
    <col min="3" max="3" width="30.7265625" style="16" customWidth="1"/>
    <col min="4" max="4" width="61.81640625" style="16" customWidth="1"/>
    <col min="5" max="5" width="26.453125" style="13" customWidth="1"/>
    <col min="6" max="6" width="20.7265625" style="13" customWidth="1"/>
    <col min="7" max="7" width="17" style="38" customWidth="1"/>
    <col min="8" max="8" width="15.54296875" style="38" customWidth="1"/>
    <col min="9" max="9" width="17.453125" style="13" customWidth="1"/>
    <col min="10" max="10" width="17.453125" style="39" customWidth="1"/>
    <col min="11" max="11" width="9.1796875" style="13"/>
    <col min="12" max="12" width="17.54296875" style="39" customWidth="1"/>
    <col min="13" max="13" width="18.1796875" style="39" customWidth="1"/>
    <col min="14" max="16384" width="9.1796875" style="16"/>
  </cols>
  <sheetData>
    <row r="1" spans="1:13" ht="43.5" customHeight="1" x14ac:dyDescent="0.35">
      <c r="A1" s="14" t="s">
        <v>0</v>
      </c>
      <c r="B1" s="14" t="s">
        <v>1</v>
      </c>
      <c r="C1" s="14" t="s">
        <v>2</v>
      </c>
      <c r="D1" s="14" t="s">
        <v>3</v>
      </c>
      <c r="E1" s="8" t="s">
        <v>6</v>
      </c>
      <c r="F1" s="8" t="s">
        <v>7</v>
      </c>
      <c r="G1" s="14" t="s">
        <v>4</v>
      </c>
      <c r="H1" s="14" t="s">
        <v>5</v>
      </c>
      <c r="I1" s="6" t="s">
        <v>26</v>
      </c>
      <c r="J1" s="15" t="s">
        <v>27</v>
      </c>
      <c r="K1" s="6" t="s">
        <v>25</v>
      </c>
      <c r="L1" s="15" t="s">
        <v>28</v>
      </c>
      <c r="M1" s="15" t="s">
        <v>29</v>
      </c>
    </row>
    <row r="2" spans="1:13" x14ac:dyDescent="0.35">
      <c r="A2" s="17" t="s">
        <v>8</v>
      </c>
      <c r="B2" s="18" t="s">
        <v>9</v>
      </c>
      <c r="C2" s="18" t="s">
        <v>10</v>
      </c>
      <c r="D2" s="18" t="s">
        <v>11</v>
      </c>
      <c r="E2" s="9" t="s">
        <v>12</v>
      </c>
      <c r="F2" s="9" t="s">
        <v>13</v>
      </c>
      <c r="G2" s="18" t="s">
        <v>14</v>
      </c>
      <c r="H2" s="20" t="s">
        <v>15</v>
      </c>
      <c r="I2" s="7" t="s">
        <v>16</v>
      </c>
      <c r="J2" s="20" t="s">
        <v>17</v>
      </c>
      <c r="K2" s="7" t="s">
        <v>18</v>
      </c>
      <c r="L2" s="21" t="s">
        <v>19</v>
      </c>
      <c r="M2" s="19" t="s">
        <v>20</v>
      </c>
    </row>
    <row r="3" spans="1:13" ht="132" x14ac:dyDescent="0.35">
      <c r="A3" s="22" cm="1">
        <f t="array" ref="A3:A10">IFERROR(_xlfn.SEQUENCE(COUNTA(B:B)-2,1,1,1),1)</f>
        <v>1</v>
      </c>
      <c r="B3" s="23" t="s">
        <v>32</v>
      </c>
      <c r="C3" s="24" t="s">
        <v>56</v>
      </c>
      <c r="D3" s="24" t="s">
        <v>57</v>
      </c>
      <c r="E3" s="10"/>
      <c r="F3" s="11"/>
      <c r="G3" s="25" t="s">
        <v>71</v>
      </c>
      <c r="H3" s="26">
        <v>2</v>
      </c>
      <c r="I3" s="12"/>
      <c r="J3" s="27">
        <f t="shared" ref="J3:J10" si="0">ROUND(I3*H3,2)</f>
        <v>0</v>
      </c>
      <c r="K3" s="42"/>
      <c r="L3" s="27">
        <f>IFERROR(ROUND(J3*K3,2),0)</f>
        <v>0</v>
      </c>
      <c r="M3" s="27">
        <f t="shared" ref="M3:M10" si="1">L3+J3</f>
        <v>0</v>
      </c>
    </row>
    <row r="4" spans="1:13" ht="132" x14ac:dyDescent="0.35">
      <c r="A4" s="22">
        <v>2</v>
      </c>
      <c r="B4" s="23" t="s">
        <v>32</v>
      </c>
      <c r="C4" s="24" t="s">
        <v>58</v>
      </c>
      <c r="D4" s="24" t="s">
        <v>59</v>
      </c>
      <c r="E4" s="10"/>
      <c r="F4" s="11"/>
      <c r="G4" s="25" t="s">
        <v>71</v>
      </c>
      <c r="H4" s="26">
        <v>2</v>
      </c>
      <c r="I4" s="12"/>
      <c r="J4" s="27">
        <f t="shared" si="0"/>
        <v>0</v>
      </c>
      <c r="K4" s="42"/>
      <c r="L4" s="27">
        <f t="shared" ref="L4:L10" si="2">IFERROR(ROUND(J4*K4,2),0)</f>
        <v>0</v>
      </c>
      <c r="M4" s="27">
        <f t="shared" si="1"/>
        <v>0</v>
      </c>
    </row>
    <row r="5" spans="1:13" ht="132" x14ac:dyDescent="0.35">
      <c r="A5" s="22">
        <v>3</v>
      </c>
      <c r="B5" s="23" t="s">
        <v>32</v>
      </c>
      <c r="C5" s="24" t="s">
        <v>60</v>
      </c>
      <c r="D5" s="24" t="s">
        <v>61</v>
      </c>
      <c r="E5" s="10"/>
      <c r="F5" s="11"/>
      <c r="G5" s="25" t="s">
        <v>71</v>
      </c>
      <c r="H5" s="26">
        <v>2</v>
      </c>
      <c r="I5" s="12"/>
      <c r="J5" s="27">
        <f t="shared" si="0"/>
        <v>0</v>
      </c>
      <c r="K5" s="42"/>
      <c r="L5" s="27">
        <f t="shared" si="2"/>
        <v>0</v>
      </c>
      <c r="M5" s="27">
        <f t="shared" si="1"/>
        <v>0</v>
      </c>
    </row>
    <row r="6" spans="1:13" ht="132" x14ac:dyDescent="0.35">
      <c r="A6" s="22">
        <v>4</v>
      </c>
      <c r="B6" s="23" t="s">
        <v>32</v>
      </c>
      <c r="C6" s="24" t="s">
        <v>62</v>
      </c>
      <c r="D6" s="24" t="s">
        <v>63</v>
      </c>
      <c r="E6" s="10"/>
      <c r="F6" s="11"/>
      <c r="G6" s="25" t="s">
        <v>71</v>
      </c>
      <c r="H6" s="26">
        <v>2</v>
      </c>
      <c r="I6" s="12"/>
      <c r="J6" s="27">
        <f t="shared" si="0"/>
        <v>0</v>
      </c>
      <c r="K6" s="42"/>
      <c r="L6" s="27">
        <f t="shared" si="2"/>
        <v>0</v>
      </c>
      <c r="M6" s="27">
        <f t="shared" si="1"/>
        <v>0</v>
      </c>
    </row>
    <row r="7" spans="1:13" ht="132" x14ac:dyDescent="0.35">
      <c r="A7" s="22">
        <v>5</v>
      </c>
      <c r="B7" s="23" t="s">
        <v>32</v>
      </c>
      <c r="C7" s="24" t="s">
        <v>64</v>
      </c>
      <c r="D7" s="24" t="s">
        <v>65</v>
      </c>
      <c r="E7" s="10"/>
      <c r="F7" s="11"/>
      <c r="G7" s="25" t="s">
        <v>71</v>
      </c>
      <c r="H7" s="26">
        <v>2</v>
      </c>
      <c r="I7" s="12"/>
      <c r="J7" s="27">
        <f t="shared" si="0"/>
        <v>0</v>
      </c>
      <c r="K7" s="42"/>
      <c r="L7" s="27">
        <f t="shared" si="2"/>
        <v>0</v>
      </c>
      <c r="M7" s="27">
        <f t="shared" si="1"/>
        <v>0</v>
      </c>
    </row>
    <row r="8" spans="1:13" ht="132" x14ac:dyDescent="0.35">
      <c r="A8" s="22">
        <v>6</v>
      </c>
      <c r="B8" s="23" t="s">
        <v>32</v>
      </c>
      <c r="C8" s="24" t="s">
        <v>66</v>
      </c>
      <c r="D8" s="24" t="s">
        <v>67</v>
      </c>
      <c r="E8" s="10"/>
      <c r="F8" s="11"/>
      <c r="G8" s="25" t="s">
        <v>71</v>
      </c>
      <c r="H8" s="26">
        <v>2</v>
      </c>
      <c r="I8" s="12"/>
      <c r="J8" s="27">
        <f t="shared" si="0"/>
        <v>0</v>
      </c>
      <c r="K8" s="42"/>
      <c r="L8" s="27">
        <f t="shared" si="2"/>
        <v>0</v>
      </c>
      <c r="M8" s="27">
        <f t="shared" si="1"/>
        <v>0</v>
      </c>
    </row>
    <row r="9" spans="1:13" ht="132" x14ac:dyDescent="0.35">
      <c r="A9" s="22">
        <v>7</v>
      </c>
      <c r="B9" s="23" t="s">
        <v>32</v>
      </c>
      <c r="C9" s="24" t="s">
        <v>68</v>
      </c>
      <c r="D9" s="24" t="s">
        <v>69</v>
      </c>
      <c r="E9" s="10"/>
      <c r="F9" s="11"/>
      <c r="G9" s="25" t="s">
        <v>71</v>
      </c>
      <c r="H9" s="26">
        <v>2</v>
      </c>
      <c r="I9" s="12"/>
      <c r="J9" s="27">
        <f t="shared" si="0"/>
        <v>0</v>
      </c>
      <c r="K9" s="42"/>
      <c r="L9" s="27">
        <f t="shared" si="2"/>
        <v>0</v>
      </c>
      <c r="M9" s="27">
        <f t="shared" si="1"/>
        <v>0</v>
      </c>
    </row>
    <row r="10" spans="1:13" ht="120" x14ac:dyDescent="0.35">
      <c r="A10" s="22">
        <v>8</v>
      </c>
      <c r="B10" s="23" t="s">
        <v>32</v>
      </c>
      <c r="C10" s="28" t="s">
        <v>70</v>
      </c>
      <c r="D10" s="28" t="s">
        <v>138</v>
      </c>
      <c r="E10" s="10"/>
      <c r="F10" s="11"/>
      <c r="G10" s="25" t="s">
        <v>71</v>
      </c>
      <c r="H10" s="26">
        <v>2</v>
      </c>
      <c r="I10" s="12"/>
      <c r="J10" s="27">
        <f t="shared" si="0"/>
        <v>0</v>
      </c>
      <c r="K10" s="42"/>
      <c r="L10" s="27">
        <f t="shared" si="2"/>
        <v>0</v>
      </c>
      <c r="M10" s="27">
        <f t="shared" si="1"/>
        <v>0</v>
      </c>
    </row>
    <row r="11" spans="1:13" x14ac:dyDescent="0.35">
      <c r="A11" s="34"/>
      <c r="B11" s="35"/>
      <c r="C11" s="35"/>
      <c r="D11" s="35"/>
      <c r="E11" s="40"/>
      <c r="F11" s="40"/>
      <c r="G11" s="34"/>
      <c r="H11" s="36"/>
      <c r="I11" s="41" t="str">
        <f>"Suma wartości dla "&amp;B3&amp;" (Σ poz. 1-"&amp;COUNTA(A:A)-2&amp;")"</f>
        <v>Suma wartości dla Pakiet 3 (Σ poz. 1-8)</v>
      </c>
      <c r="J11" s="37">
        <f>SUM(J3:J10)</f>
        <v>0</v>
      </c>
      <c r="K11" s="43" t="s">
        <v>21</v>
      </c>
      <c r="L11" s="43" t="s">
        <v>21</v>
      </c>
      <c r="M11" s="37">
        <f>SUM(M3:M10)</f>
        <v>0</v>
      </c>
    </row>
  </sheetData>
  <conditionalFormatting sqref="A1:M1048576">
    <cfRule type="notContainsBlanks" dxfId="47" priority="4">
      <formula>LEN(TRIM(A1))&gt;0</formula>
    </cfRule>
  </conditionalFormatting>
  <conditionalFormatting sqref="A2:XFD2">
    <cfRule type="notContainsBlanks" dxfId="46" priority="3">
      <formula>LEN(TRIM(A2))&gt;0</formula>
    </cfRule>
  </conditionalFormatting>
  <conditionalFormatting sqref="K1:K1048576 L11">
    <cfRule type="notContainsBlanks" dxfId="45" priority="2">
      <formula>LEN(TRIM(K1))&gt;0</formula>
    </cfRule>
  </conditionalFormatting>
  <conditionalFormatting sqref="I1:J1048576 L1:M1048576">
    <cfRule type="notContainsBlanks" dxfId="44" priority="1">
      <formula>LEN(TRIM(I1))&gt;0</formula>
    </cfRule>
  </conditionalFormatting>
  <dataValidations count="2">
    <dataValidation allowBlank="1" showInputMessage="1" showErrorMessage="1" sqref="K1:M2 A1:I2 J1:J1048576 M3:M1048576 L3:L10 L12:L1048576" xr:uid="{AC2A7008-A115-4F32-ABC8-39AB34C39E13}"/>
    <dataValidation type="decimal" operator="greaterThanOrEqual" allowBlank="1" showInputMessage="1" showErrorMessage="1" sqref="H3:I11" xr:uid="{A3B934E7-D7AD-438D-BE2C-509C7A8FB619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&amp;CFormularz wyceny SPZP.271.40.2025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8AAF6-16DA-40F8-90D8-0A0F7BBDC43C}">
  <sheetPr>
    <tabColor theme="5" tint="0.39997558519241921"/>
  </sheetPr>
  <dimension ref="A1:M6"/>
  <sheetViews>
    <sheetView zoomScale="85" zoomScaleNormal="85" workbookViewId="0">
      <selection activeCell="K6" sqref="K6:L6"/>
    </sheetView>
  </sheetViews>
  <sheetFormatPr defaultColWidth="9.1796875" defaultRowHeight="14.5" x14ac:dyDescent="0.35"/>
  <cols>
    <col min="1" max="1" width="6.26953125" style="38" customWidth="1"/>
    <col min="2" max="2" width="20.1796875" style="16" customWidth="1"/>
    <col min="3" max="3" width="30.7265625" style="16" customWidth="1"/>
    <col min="4" max="4" width="61.81640625" style="16" customWidth="1"/>
    <col min="5" max="5" width="26.453125" style="13" customWidth="1"/>
    <col min="6" max="6" width="20.7265625" style="13" customWidth="1"/>
    <col min="7" max="7" width="17" style="38" customWidth="1"/>
    <col min="8" max="8" width="15.54296875" style="38" customWidth="1"/>
    <col min="9" max="9" width="17.453125" style="13" customWidth="1"/>
    <col min="10" max="10" width="17.453125" style="39" customWidth="1"/>
    <col min="11" max="11" width="9.1796875" style="13"/>
    <col min="12" max="12" width="17.54296875" style="39" customWidth="1"/>
    <col min="13" max="13" width="18.1796875" style="39" customWidth="1"/>
    <col min="14" max="16384" width="9.1796875" style="16"/>
  </cols>
  <sheetData>
    <row r="1" spans="1:13" ht="43.5" customHeight="1" x14ac:dyDescent="0.35">
      <c r="A1" s="14" t="s">
        <v>0</v>
      </c>
      <c r="B1" s="14" t="s">
        <v>1</v>
      </c>
      <c r="C1" s="14" t="s">
        <v>2</v>
      </c>
      <c r="D1" s="14" t="s">
        <v>3</v>
      </c>
      <c r="E1" s="8" t="s">
        <v>6</v>
      </c>
      <c r="F1" s="8" t="s">
        <v>7</v>
      </c>
      <c r="G1" s="14" t="s">
        <v>4</v>
      </c>
      <c r="H1" s="14" t="s">
        <v>5</v>
      </c>
      <c r="I1" s="6" t="s">
        <v>26</v>
      </c>
      <c r="J1" s="15" t="s">
        <v>27</v>
      </c>
      <c r="K1" s="6" t="s">
        <v>25</v>
      </c>
      <c r="L1" s="15" t="s">
        <v>28</v>
      </c>
      <c r="M1" s="15" t="s">
        <v>29</v>
      </c>
    </row>
    <row r="2" spans="1:13" x14ac:dyDescent="0.35">
      <c r="A2" s="17" t="s">
        <v>8</v>
      </c>
      <c r="B2" s="18" t="s">
        <v>9</v>
      </c>
      <c r="C2" s="18" t="s">
        <v>10</v>
      </c>
      <c r="D2" s="18" t="s">
        <v>11</v>
      </c>
      <c r="E2" s="9" t="s">
        <v>12</v>
      </c>
      <c r="F2" s="9" t="s">
        <v>13</v>
      </c>
      <c r="G2" s="18" t="s">
        <v>14</v>
      </c>
      <c r="H2" s="20" t="s">
        <v>15</v>
      </c>
      <c r="I2" s="7" t="s">
        <v>16</v>
      </c>
      <c r="J2" s="20" t="s">
        <v>17</v>
      </c>
      <c r="K2" s="7" t="s">
        <v>18</v>
      </c>
      <c r="L2" s="21" t="s">
        <v>19</v>
      </c>
      <c r="M2" s="19" t="s">
        <v>20</v>
      </c>
    </row>
    <row r="3" spans="1:13" ht="60" x14ac:dyDescent="0.35">
      <c r="A3" s="22" cm="1">
        <f t="array" ref="A3:A5">IFERROR(_xlfn.SEQUENCE(COUNTA(B:B)-2,1,1,1),1)</f>
        <v>1</v>
      </c>
      <c r="B3" s="23" t="s">
        <v>33</v>
      </c>
      <c r="C3" s="28" t="s">
        <v>72</v>
      </c>
      <c r="D3" s="28" t="s">
        <v>139</v>
      </c>
      <c r="E3" s="10"/>
      <c r="F3" s="11"/>
      <c r="G3" s="25" t="s">
        <v>75</v>
      </c>
      <c r="H3" s="26">
        <v>3</v>
      </c>
      <c r="I3" s="12"/>
      <c r="J3" s="27">
        <f t="shared" ref="J3:J5" si="0">ROUND(I3*H3,2)</f>
        <v>0</v>
      </c>
      <c r="K3" s="42"/>
      <c r="L3" s="27">
        <f>IFERROR(ROUND(J3*K3,2),0)</f>
        <v>0</v>
      </c>
      <c r="M3" s="27">
        <f t="shared" ref="M3:M5" si="1">L3+J3</f>
        <v>0</v>
      </c>
    </row>
    <row r="4" spans="1:13" ht="60" x14ac:dyDescent="0.35">
      <c r="A4" s="22">
        <v>2</v>
      </c>
      <c r="B4" s="23" t="s">
        <v>33</v>
      </c>
      <c r="C4" s="28" t="s">
        <v>73</v>
      </c>
      <c r="D4" s="28" t="s">
        <v>140</v>
      </c>
      <c r="E4" s="10"/>
      <c r="F4" s="11"/>
      <c r="G4" s="25" t="s">
        <v>75</v>
      </c>
      <c r="H4" s="26">
        <v>3</v>
      </c>
      <c r="I4" s="12"/>
      <c r="J4" s="27">
        <f t="shared" si="0"/>
        <v>0</v>
      </c>
      <c r="K4" s="42"/>
      <c r="L4" s="27">
        <f t="shared" ref="L4:L5" si="2">IFERROR(ROUND(J4*K4,2),0)</f>
        <v>0</v>
      </c>
      <c r="M4" s="27">
        <f t="shared" si="1"/>
        <v>0</v>
      </c>
    </row>
    <row r="5" spans="1:13" ht="72" x14ac:dyDescent="0.35">
      <c r="A5" s="22">
        <v>3</v>
      </c>
      <c r="B5" s="23" t="s">
        <v>33</v>
      </c>
      <c r="C5" s="28" t="s">
        <v>74</v>
      </c>
      <c r="D5" s="28" t="s">
        <v>141</v>
      </c>
      <c r="E5" s="10"/>
      <c r="F5" s="11"/>
      <c r="G5" s="25" t="s">
        <v>75</v>
      </c>
      <c r="H5" s="26">
        <v>3</v>
      </c>
      <c r="I5" s="12"/>
      <c r="J5" s="27">
        <f t="shared" si="0"/>
        <v>0</v>
      </c>
      <c r="K5" s="42"/>
      <c r="L5" s="27">
        <f t="shared" si="2"/>
        <v>0</v>
      </c>
      <c r="M5" s="27">
        <f t="shared" si="1"/>
        <v>0</v>
      </c>
    </row>
    <row r="6" spans="1:13" x14ac:dyDescent="0.35">
      <c r="A6" s="34"/>
      <c r="B6" s="35"/>
      <c r="C6" s="35"/>
      <c r="D6" s="35"/>
      <c r="E6" s="40"/>
      <c r="F6" s="40"/>
      <c r="G6" s="34"/>
      <c r="H6" s="36"/>
      <c r="I6" s="41" t="str">
        <f>"Suma wartości dla "&amp;B3&amp;" (Σ poz. 1-"&amp;COUNTA(A:A)-2&amp;")"</f>
        <v>Suma wartości dla Pakiet 4 (Σ poz. 1-3)</v>
      </c>
      <c r="J6" s="37">
        <f>SUM(J3:J5)</f>
        <v>0</v>
      </c>
      <c r="K6" s="43" t="s">
        <v>21</v>
      </c>
      <c r="L6" s="43" t="s">
        <v>21</v>
      </c>
      <c r="M6" s="37">
        <f>SUM(M3:M5)</f>
        <v>0</v>
      </c>
    </row>
  </sheetData>
  <conditionalFormatting sqref="A1:M1048576">
    <cfRule type="notContainsBlanks" dxfId="43" priority="4">
      <formula>LEN(TRIM(A1))&gt;0</formula>
    </cfRule>
  </conditionalFormatting>
  <conditionalFormatting sqref="A2:XFD2">
    <cfRule type="notContainsBlanks" dxfId="42" priority="3">
      <formula>LEN(TRIM(A2))&gt;0</formula>
    </cfRule>
  </conditionalFormatting>
  <conditionalFormatting sqref="K1:K1048576 L6">
    <cfRule type="notContainsBlanks" dxfId="41" priority="2">
      <formula>LEN(TRIM(K1))&gt;0</formula>
    </cfRule>
  </conditionalFormatting>
  <conditionalFormatting sqref="I1:J1048576 L1:M1048576">
    <cfRule type="notContainsBlanks" dxfId="40" priority="1">
      <formula>LEN(TRIM(I1))&gt;0</formula>
    </cfRule>
  </conditionalFormatting>
  <dataValidations count="2">
    <dataValidation allowBlank="1" showInputMessage="1" showErrorMessage="1" sqref="K1:M2 A1:I2 J1:J1048576 M3:M1048576 L3:L5 L7:L1048576" xr:uid="{72BD8A65-A1F8-4E80-B9CB-8AFF6F12CFD0}"/>
    <dataValidation type="decimal" operator="greaterThanOrEqual" allowBlank="1" showInputMessage="1" showErrorMessage="1" sqref="H3:I6" xr:uid="{5D2EB730-5A5F-4EE7-9AA8-25F317C7BFCD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&amp;CFormularz wyceny SPZP.271.40.2025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F2070-BCEF-4340-8EAF-26E0900AA011}">
  <sheetPr>
    <tabColor theme="5" tint="0.39997558519241921"/>
  </sheetPr>
  <dimension ref="A1:M4"/>
  <sheetViews>
    <sheetView zoomScale="85" zoomScaleNormal="85" workbookViewId="0">
      <selection activeCell="K4" sqref="K4:L4"/>
    </sheetView>
  </sheetViews>
  <sheetFormatPr defaultColWidth="9.1796875" defaultRowHeight="14.5" x14ac:dyDescent="0.35"/>
  <cols>
    <col min="1" max="1" width="6.26953125" style="38" customWidth="1"/>
    <col min="2" max="2" width="20.1796875" style="16" customWidth="1"/>
    <col min="3" max="3" width="30.7265625" style="16" customWidth="1"/>
    <col min="4" max="4" width="61.81640625" style="16" customWidth="1"/>
    <col min="5" max="5" width="26.453125" style="13" customWidth="1"/>
    <col min="6" max="6" width="20.7265625" style="13" customWidth="1"/>
    <col min="7" max="7" width="17" style="38" customWidth="1"/>
    <col min="8" max="8" width="15.54296875" style="38" customWidth="1"/>
    <col min="9" max="9" width="17.453125" style="13" customWidth="1"/>
    <col min="10" max="10" width="17.453125" style="39" customWidth="1"/>
    <col min="11" max="11" width="9.1796875" style="13"/>
    <col min="12" max="12" width="17.54296875" style="39" customWidth="1"/>
    <col min="13" max="13" width="18.1796875" style="39" customWidth="1"/>
    <col min="14" max="16384" width="9.1796875" style="16"/>
  </cols>
  <sheetData>
    <row r="1" spans="1:13" ht="43.5" customHeight="1" x14ac:dyDescent="0.35">
      <c r="A1" s="14" t="s">
        <v>0</v>
      </c>
      <c r="B1" s="14" t="s">
        <v>1</v>
      </c>
      <c r="C1" s="14" t="s">
        <v>2</v>
      </c>
      <c r="D1" s="14" t="s">
        <v>3</v>
      </c>
      <c r="E1" s="8" t="s">
        <v>6</v>
      </c>
      <c r="F1" s="8" t="s">
        <v>7</v>
      </c>
      <c r="G1" s="14" t="s">
        <v>4</v>
      </c>
      <c r="H1" s="14" t="s">
        <v>5</v>
      </c>
      <c r="I1" s="6" t="s">
        <v>26</v>
      </c>
      <c r="J1" s="15" t="s">
        <v>27</v>
      </c>
      <c r="K1" s="6" t="s">
        <v>25</v>
      </c>
      <c r="L1" s="15" t="s">
        <v>28</v>
      </c>
      <c r="M1" s="15" t="s">
        <v>29</v>
      </c>
    </row>
    <row r="2" spans="1:13" x14ac:dyDescent="0.35">
      <c r="A2" s="17" t="s">
        <v>8</v>
      </c>
      <c r="B2" s="18" t="s">
        <v>9</v>
      </c>
      <c r="C2" s="18" t="s">
        <v>10</v>
      </c>
      <c r="D2" s="18" t="s">
        <v>11</v>
      </c>
      <c r="E2" s="9" t="s">
        <v>12</v>
      </c>
      <c r="F2" s="9" t="s">
        <v>13</v>
      </c>
      <c r="G2" s="18" t="s">
        <v>14</v>
      </c>
      <c r="H2" s="20" t="s">
        <v>15</v>
      </c>
      <c r="I2" s="7" t="s">
        <v>16</v>
      </c>
      <c r="J2" s="20" t="s">
        <v>17</v>
      </c>
      <c r="K2" s="7" t="s">
        <v>18</v>
      </c>
      <c r="L2" s="21" t="s">
        <v>19</v>
      </c>
      <c r="M2" s="19" t="s">
        <v>20</v>
      </c>
    </row>
    <row r="3" spans="1:13" ht="216" x14ac:dyDescent="0.35">
      <c r="A3" s="22" cm="1">
        <f t="array" ref="A3">IFERROR(_xlfn.SEQUENCE(COUNTA(B:B)-2,1,1,1),1)</f>
        <v>1</v>
      </c>
      <c r="B3" s="23" t="s">
        <v>34</v>
      </c>
      <c r="C3" s="28" t="s">
        <v>76</v>
      </c>
      <c r="D3" s="28" t="s">
        <v>142</v>
      </c>
      <c r="E3" s="10"/>
      <c r="F3" s="11"/>
      <c r="G3" s="25" t="s">
        <v>77</v>
      </c>
      <c r="H3" s="26">
        <v>3</v>
      </c>
      <c r="I3" s="12"/>
      <c r="J3" s="27">
        <f t="shared" ref="J3" si="0">ROUND(I3*H3,2)</f>
        <v>0</v>
      </c>
      <c r="K3" s="42"/>
      <c r="L3" s="27">
        <f>IFERROR(ROUND(J3*K3,2),0)</f>
        <v>0</v>
      </c>
      <c r="M3" s="27">
        <f t="shared" ref="M3" si="1">L3+J3</f>
        <v>0</v>
      </c>
    </row>
    <row r="4" spans="1:13" x14ac:dyDescent="0.35">
      <c r="A4" s="34"/>
      <c r="B4" s="35"/>
      <c r="C4" s="35"/>
      <c r="D4" s="35"/>
      <c r="E4" s="40"/>
      <c r="F4" s="40"/>
      <c r="G4" s="34"/>
      <c r="H4" s="36"/>
      <c r="I4" s="41" t="str">
        <f>"Suma wartości dla "&amp;B3&amp;" (Σ poz. 1-"&amp;COUNTA(A:A)-2&amp;")"</f>
        <v>Suma wartości dla Pakiet 5 (Σ poz. 1-1)</v>
      </c>
      <c r="J4" s="37">
        <f>SUM(J3:J3)</f>
        <v>0</v>
      </c>
      <c r="K4" s="43" t="s">
        <v>21</v>
      </c>
      <c r="L4" s="43" t="s">
        <v>21</v>
      </c>
      <c r="M4" s="37">
        <f>SUM(M3:M3)</f>
        <v>0</v>
      </c>
    </row>
  </sheetData>
  <conditionalFormatting sqref="A1:M1048576">
    <cfRule type="notContainsBlanks" dxfId="39" priority="4">
      <formula>LEN(TRIM(A1))&gt;0</formula>
    </cfRule>
  </conditionalFormatting>
  <conditionalFormatting sqref="A2:XFD2">
    <cfRule type="notContainsBlanks" dxfId="38" priority="3">
      <formula>LEN(TRIM(A2))&gt;0</formula>
    </cfRule>
  </conditionalFormatting>
  <conditionalFormatting sqref="K1:K1048576 L4">
    <cfRule type="notContainsBlanks" dxfId="37" priority="2">
      <formula>LEN(TRIM(K1))&gt;0</formula>
    </cfRule>
  </conditionalFormatting>
  <conditionalFormatting sqref="I1:J1048576 L1:M1048576">
    <cfRule type="notContainsBlanks" dxfId="36" priority="1">
      <formula>LEN(TRIM(I1))&gt;0</formula>
    </cfRule>
  </conditionalFormatting>
  <dataValidations count="2">
    <dataValidation allowBlank="1" showInputMessage="1" showErrorMessage="1" sqref="K1:M2 A1:I2 J1:J1048576 M3:M1048576 L3 L5:L1048576" xr:uid="{B80350EC-9190-4911-85A1-D1778D7252A2}"/>
    <dataValidation type="decimal" operator="greaterThanOrEqual" allowBlank="1" showInputMessage="1" showErrorMessage="1" sqref="H3:I4" xr:uid="{C649FE06-BA63-486B-A8AD-02E33A5E38A7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&amp;CFormularz wyceny SPZP.271.40.2025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ABDD2-C6B9-4627-9673-B8B5EF17C7B8}">
  <sheetPr>
    <tabColor theme="5" tint="0.39997558519241921"/>
  </sheetPr>
  <dimension ref="A1:M6"/>
  <sheetViews>
    <sheetView zoomScale="85" zoomScaleNormal="85" workbookViewId="0">
      <selection activeCell="K6" sqref="K6:L6"/>
    </sheetView>
  </sheetViews>
  <sheetFormatPr defaultColWidth="9.1796875" defaultRowHeight="14.5" x14ac:dyDescent="0.35"/>
  <cols>
    <col min="1" max="1" width="6.26953125" style="38" customWidth="1"/>
    <col min="2" max="2" width="20.1796875" style="16" customWidth="1"/>
    <col min="3" max="3" width="30.7265625" style="16" customWidth="1"/>
    <col min="4" max="4" width="61.81640625" style="16" customWidth="1"/>
    <col min="5" max="5" width="26.453125" style="13" customWidth="1"/>
    <col min="6" max="6" width="20.7265625" style="13" customWidth="1"/>
    <col min="7" max="7" width="17" style="38" customWidth="1"/>
    <col min="8" max="8" width="15.54296875" style="38" customWidth="1"/>
    <col min="9" max="9" width="17.453125" style="13" customWidth="1"/>
    <col min="10" max="10" width="17.453125" style="39" customWidth="1"/>
    <col min="11" max="11" width="9.1796875" style="13"/>
    <col min="12" max="12" width="17.54296875" style="39" customWidth="1"/>
    <col min="13" max="13" width="18.1796875" style="39" customWidth="1"/>
    <col min="14" max="16384" width="9.1796875" style="16"/>
  </cols>
  <sheetData>
    <row r="1" spans="1:13" ht="43.5" customHeight="1" x14ac:dyDescent="0.35">
      <c r="A1" s="14" t="s">
        <v>0</v>
      </c>
      <c r="B1" s="14" t="s">
        <v>1</v>
      </c>
      <c r="C1" s="14" t="s">
        <v>2</v>
      </c>
      <c r="D1" s="14" t="s">
        <v>3</v>
      </c>
      <c r="E1" s="8" t="s">
        <v>6</v>
      </c>
      <c r="F1" s="8" t="s">
        <v>7</v>
      </c>
      <c r="G1" s="14" t="s">
        <v>4</v>
      </c>
      <c r="H1" s="14" t="s">
        <v>5</v>
      </c>
      <c r="I1" s="6" t="s">
        <v>26</v>
      </c>
      <c r="J1" s="15" t="s">
        <v>27</v>
      </c>
      <c r="K1" s="6" t="s">
        <v>25</v>
      </c>
      <c r="L1" s="15" t="s">
        <v>28</v>
      </c>
      <c r="M1" s="15" t="s">
        <v>29</v>
      </c>
    </row>
    <row r="2" spans="1:13" x14ac:dyDescent="0.35">
      <c r="A2" s="17" t="s">
        <v>8</v>
      </c>
      <c r="B2" s="18" t="s">
        <v>9</v>
      </c>
      <c r="C2" s="18" t="s">
        <v>10</v>
      </c>
      <c r="D2" s="18" t="s">
        <v>11</v>
      </c>
      <c r="E2" s="9" t="s">
        <v>12</v>
      </c>
      <c r="F2" s="9" t="s">
        <v>13</v>
      </c>
      <c r="G2" s="18" t="s">
        <v>14</v>
      </c>
      <c r="H2" s="20" t="s">
        <v>15</v>
      </c>
      <c r="I2" s="7" t="s">
        <v>16</v>
      </c>
      <c r="J2" s="20" t="s">
        <v>17</v>
      </c>
      <c r="K2" s="7" t="s">
        <v>18</v>
      </c>
      <c r="L2" s="21" t="s">
        <v>19</v>
      </c>
      <c r="M2" s="19" t="s">
        <v>20</v>
      </c>
    </row>
    <row r="3" spans="1:13" ht="72" x14ac:dyDescent="0.35">
      <c r="A3" s="22" cm="1">
        <f t="array" ref="A3:A5">IFERROR(_xlfn.SEQUENCE(COUNTA(B:B)-2,1,1,1),1)</f>
        <v>1</v>
      </c>
      <c r="B3" s="23" t="s">
        <v>35</v>
      </c>
      <c r="C3" s="28" t="s">
        <v>78</v>
      </c>
      <c r="D3" s="28" t="s">
        <v>145</v>
      </c>
      <c r="E3" s="10"/>
      <c r="F3" s="11"/>
      <c r="G3" s="25" t="s">
        <v>81</v>
      </c>
      <c r="H3" s="26">
        <v>3</v>
      </c>
      <c r="I3" s="12"/>
      <c r="J3" s="27">
        <f t="shared" ref="J3:J5" si="0">ROUND(I3*H3,2)</f>
        <v>0</v>
      </c>
      <c r="K3" s="42"/>
      <c r="L3" s="27">
        <f>IFERROR(ROUND(J3*K3,2),0)</f>
        <v>0</v>
      </c>
      <c r="M3" s="27">
        <f t="shared" ref="M3:M5" si="1">L3+J3</f>
        <v>0</v>
      </c>
    </row>
    <row r="4" spans="1:13" ht="60" x14ac:dyDescent="0.35">
      <c r="A4" s="22">
        <v>2</v>
      </c>
      <c r="B4" s="23" t="s">
        <v>35</v>
      </c>
      <c r="C4" s="28" t="s">
        <v>79</v>
      </c>
      <c r="D4" s="28" t="s">
        <v>144</v>
      </c>
      <c r="E4" s="10"/>
      <c r="F4" s="11"/>
      <c r="G4" s="25" t="s">
        <v>82</v>
      </c>
      <c r="H4" s="26">
        <v>1</v>
      </c>
      <c r="I4" s="12"/>
      <c r="J4" s="27">
        <f t="shared" si="0"/>
        <v>0</v>
      </c>
      <c r="K4" s="42"/>
      <c r="L4" s="27">
        <f t="shared" ref="L4:L5" si="2">IFERROR(ROUND(J4*K4,2),0)</f>
        <v>0</v>
      </c>
      <c r="M4" s="27">
        <f t="shared" si="1"/>
        <v>0</v>
      </c>
    </row>
    <row r="5" spans="1:13" ht="60" x14ac:dyDescent="0.35">
      <c r="A5" s="22">
        <v>3</v>
      </c>
      <c r="B5" s="23" t="s">
        <v>35</v>
      </c>
      <c r="C5" s="28" t="s">
        <v>80</v>
      </c>
      <c r="D5" s="28" t="s">
        <v>143</v>
      </c>
      <c r="E5" s="10"/>
      <c r="F5" s="11"/>
      <c r="G5" s="25" t="s">
        <v>81</v>
      </c>
      <c r="H5" s="26">
        <v>3</v>
      </c>
      <c r="I5" s="12"/>
      <c r="J5" s="27">
        <f t="shared" si="0"/>
        <v>0</v>
      </c>
      <c r="K5" s="42"/>
      <c r="L5" s="27">
        <f t="shared" si="2"/>
        <v>0</v>
      </c>
      <c r="M5" s="27">
        <f t="shared" si="1"/>
        <v>0</v>
      </c>
    </row>
    <row r="6" spans="1:13" x14ac:dyDescent="0.35">
      <c r="A6" s="34"/>
      <c r="B6" s="35"/>
      <c r="C6" s="35"/>
      <c r="D6" s="35"/>
      <c r="E6" s="40"/>
      <c r="F6" s="40"/>
      <c r="G6" s="34"/>
      <c r="H6" s="36"/>
      <c r="I6" s="41" t="str">
        <f>"Suma wartości dla "&amp;B3&amp;" (Σ poz. 1-"&amp;COUNTA(A:A)-2&amp;")"</f>
        <v>Suma wartości dla Pakiet 6 (Σ poz. 1-3)</v>
      </c>
      <c r="J6" s="37">
        <f>SUM(J3:J5)</f>
        <v>0</v>
      </c>
      <c r="K6" s="43" t="s">
        <v>21</v>
      </c>
      <c r="L6" s="43" t="s">
        <v>21</v>
      </c>
      <c r="M6" s="37">
        <f>SUM(M3:M5)</f>
        <v>0</v>
      </c>
    </row>
  </sheetData>
  <conditionalFormatting sqref="A1:M1048576">
    <cfRule type="notContainsBlanks" dxfId="35" priority="4">
      <formula>LEN(TRIM(A1))&gt;0</formula>
    </cfRule>
  </conditionalFormatting>
  <conditionalFormatting sqref="A2:XFD2">
    <cfRule type="notContainsBlanks" dxfId="34" priority="3">
      <formula>LEN(TRIM(A2))&gt;0</formula>
    </cfRule>
  </conditionalFormatting>
  <conditionalFormatting sqref="K1:K1048576 L6">
    <cfRule type="notContainsBlanks" dxfId="33" priority="2">
      <formula>LEN(TRIM(K1))&gt;0</formula>
    </cfRule>
  </conditionalFormatting>
  <conditionalFormatting sqref="I1:J1048576 L1:M1048576">
    <cfRule type="notContainsBlanks" dxfId="32" priority="1">
      <formula>LEN(TRIM(I1))&gt;0</formula>
    </cfRule>
  </conditionalFormatting>
  <dataValidations count="2">
    <dataValidation allowBlank="1" showInputMessage="1" showErrorMessage="1" sqref="K1:M2 A1:I2 J1:J1048576 M3:M1048576 L3:L5 L7:L1048576" xr:uid="{4C11D724-BA39-45E5-B804-51061411175D}"/>
    <dataValidation type="decimal" operator="greaterThanOrEqual" allowBlank="1" showInputMessage="1" showErrorMessage="1" sqref="H3:I6" xr:uid="{508A099B-77C6-4F79-9B92-29E36930979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&amp;CFormularz wyceny SPZP.271.40.2025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3303F-5B72-47ED-8822-FB99088B92D7}">
  <sheetPr>
    <tabColor theme="5" tint="0.39997558519241921"/>
  </sheetPr>
  <dimension ref="A1:M4"/>
  <sheetViews>
    <sheetView zoomScale="85" zoomScaleNormal="85" workbookViewId="0">
      <selection activeCell="K4" sqref="K4:L4"/>
    </sheetView>
  </sheetViews>
  <sheetFormatPr defaultColWidth="9.1796875" defaultRowHeight="14.5" x14ac:dyDescent="0.35"/>
  <cols>
    <col min="1" max="1" width="6.26953125" style="38" customWidth="1"/>
    <col min="2" max="2" width="20.1796875" style="16" customWidth="1"/>
    <col min="3" max="3" width="30.7265625" style="16" customWidth="1"/>
    <col min="4" max="4" width="61.81640625" style="16" customWidth="1"/>
    <col min="5" max="5" width="26.453125" style="13" customWidth="1"/>
    <col min="6" max="6" width="20.7265625" style="13" customWidth="1"/>
    <col min="7" max="7" width="17" style="38" customWidth="1"/>
    <col min="8" max="8" width="15.54296875" style="38" customWidth="1"/>
    <col min="9" max="9" width="17.453125" style="13" customWidth="1"/>
    <col min="10" max="10" width="17.453125" style="39" customWidth="1"/>
    <col min="11" max="11" width="9.1796875" style="13"/>
    <col min="12" max="12" width="17.54296875" style="39" customWidth="1"/>
    <col min="13" max="13" width="18.1796875" style="39" customWidth="1"/>
    <col min="14" max="16384" width="9.1796875" style="16"/>
  </cols>
  <sheetData>
    <row r="1" spans="1:13" ht="43.5" customHeight="1" x14ac:dyDescent="0.35">
      <c r="A1" s="14" t="s">
        <v>0</v>
      </c>
      <c r="B1" s="14" t="s">
        <v>1</v>
      </c>
      <c r="C1" s="14" t="s">
        <v>2</v>
      </c>
      <c r="D1" s="14" t="s">
        <v>3</v>
      </c>
      <c r="E1" s="8" t="s">
        <v>6</v>
      </c>
      <c r="F1" s="8" t="s">
        <v>7</v>
      </c>
      <c r="G1" s="14" t="s">
        <v>4</v>
      </c>
      <c r="H1" s="14" t="s">
        <v>5</v>
      </c>
      <c r="I1" s="6" t="s">
        <v>26</v>
      </c>
      <c r="J1" s="15" t="s">
        <v>27</v>
      </c>
      <c r="K1" s="6" t="s">
        <v>25</v>
      </c>
      <c r="L1" s="15" t="s">
        <v>28</v>
      </c>
      <c r="M1" s="15" t="s">
        <v>29</v>
      </c>
    </row>
    <row r="2" spans="1:13" x14ac:dyDescent="0.35">
      <c r="A2" s="17" t="s">
        <v>8</v>
      </c>
      <c r="B2" s="18" t="s">
        <v>9</v>
      </c>
      <c r="C2" s="18" t="s">
        <v>10</v>
      </c>
      <c r="D2" s="18" t="s">
        <v>11</v>
      </c>
      <c r="E2" s="9" t="s">
        <v>12</v>
      </c>
      <c r="F2" s="9" t="s">
        <v>13</v>
      </c>
      <c r="G2" s="18" t="s">
        <v>14</v>
      </c>
      <c r="H2" s="20" t="s">
        <v>15</v>
      </c>
      <c r="I2" s="7" t="s">
        <v>16</v>
      </c>
      <c r="J2" s="20" t="s">
        <v>17</v>
      </c>
      <c r="K2" s="7" t="s">
        <v>18</v>
      </c>
      <c r="L2" s="21" t="s">
        <v>19</v>
      </c>
      <c r="M2" s="19" t="s">
        <v>20</v>
      </c>
    </row>
    <row r="3" spans="1:13" ht="96" x14ac:dyDescent="0.35">
      <c r="A3" s="22" cm="1">
        <f t="array" ref="A3">IFERROR(_xlfn.SEQUENCE(COUNTA(B:B)-2,1,1,1),1)</f>
        <v>1</v>
      </c>
      <c r="B3" s="23" t="s">
        <v>36</v>
      </c>
      <c r="C3" s="28" t="s">
        <v>83</v>
      </c>
      <c r="D3" s="28" t="s">
        <v>146</v>
      </c>
      <c r="E3" s="10"/>
      <c r="F3" s="11"/>
      <c r="G3" s="25" t="s">
        <v>84</v>
      </c>
      <c r="H3" s="26">
        <v>1</v>
      </c>
      <c r="I3" s="12"/>
      <c r="J3" s="27">
        <f t="shared" ref="J3" si="0">ROUND(I3*H3,2)</f>
        <v>0</v>
      </c>
      <c r="K3" s="42"/>
      <c r="L3" s="27">
        <f>IFERROR(ROUND(J3*K3,2),0)</f>
        <v>0</v>
      </c>
      <c r="M3" s="27">
        <f t="shared" ref="M3" si="1">L3+J3</f>
        <v>0</v>
      </c>
    </row>
    <row r="4" spans="1:13" x14ac:dyDescent="0.35">
      <c r="A4" s="34"/>
      <c r="B4" s="35"/>
      <c r="C4" s="35"/>
      <c r="D4" s="35"/>
      <c r="E4" s="40"/>
      <c r="F4" s="40"/>
      <c r="G4" s="34"/>
      <c r="H4" s="36"/>
      <c r="I4" s="41" t="str">
        <f>"Suma wartości dla "&amp;B3&amp;" (Σ poz. 1-"&amp;COUNTA(A:A)-2&amp;")"</f>
        <v>Suma wartości dla Pakiet 7 (Σ poz. 1-1)</v>
      </c>
      <c r="J4" s="37">
        <f>SUM(J3:J3)</f>
        <v>0</v>
      </c>
      <c r="K4" s="43" t="s">
        <v>21</v>
      </c>
      <c r="L4" s="43" t="s">
        <v>21</v>
      </c>
      <c r="M4" s="37">
        <f>SUM(M3:M3)</f>
        <v>0</v>
      </c>
    </row>
  </sheetData>
  <conditionalFormatting sqref="A1:M1048576">
    <cfRule type="notContainsBlanks" dxfId="31" priority="4">
      <formula>LEN(TRIM(A1))&gt;0</formula>
    </cfRule>
  </conditionalFormatting>
  <conditionalFormatting sqref="A2:XFD2">
    <cfRule type="notContainsBlanks" dxfId="30" priority="3">
      <formula>LEN(TRIM(A2))&gt;0</formula>
    </cfRule>
  </conditionalFormatting>
  <conditionalFormatting sqref="K1:K1048576 L4">
    <cfRule type="notContainsBlanks" dxfId="29" priority="2">
      <formula>LEN(TRIM(K1))&gt;0</formula>
    </cfRule>
  </conditionalFormatting>
  <conditionalFormatting sqref="I1:J1048576 L1:M1048576">
    <cfRule type="notContainsBlanks" dxfId="28" priority="1">
      <formula>LEN(TRIM(I1))&gt;0</formula>
    </cfRule>
  </conditionalFormatting>
  <dataValidations count="2">
    <dataValidation allowBlank="1" showInputMessage="1" showErrorMessage="1" sqref="K1:M2 A1:I2 J1:J1048576 M3:M1048576 L3 L5:L1048576" xr:uid="{BADC279E-1FF2-4564-8EC3-17BA585C22E5}"/>
    <dataValidation type="decimal" operator="greaterThanOrEqual" allowBlank="1" showInputMessage="1" showErrorMessage="1" sqref="H3:I4" xr:uid="{5107099F-BDFB-4C00-972F-9B4D9EB24E66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&amp;CFormularz wyceny SPZP.271.40.2025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93508-E8A8-4A77-9F85-7BEEDAC1F936}">
  <sheetPr>
    <tabColor theme="5" tint="0.39997558519241921"/>
  </sheetPr>
  <dimension ref="A1:M5"/>
  <sheetViews>
    <sheetView zoomScale="85" zoomScaleNormal="85" workbookViewId="0">
      <selection activeCell="K5" sqref="K5:L5"/>
    </sheetView>
  </sheetViews>
  <sheetFormatPr defaultColWidth="9.1796875" defaultRowHeight="14.5" x14ac:dyDescent="0.35"/>
  <cols>
    <col min="1" max="1" width="6.26953125" style="38" customWidth="1"/>
    <col min="2" max="2" width="20.1796875" style="16" customWidth="1"/>
    <col min="3" max="3" width="30.7265625" style="16" customWidth="1"/>
    <col min="4" max="4" width="61.81640625" style="16" customWidth="1"/>
    <col min="5" max="5" width="26.453125" style="13" customWidth="1"/>
    <col min="6" max="6" width="20.7265625" style="13" customWidth="1"/>
    <col min="7" max="7" width="17" style="38" customWidth="1"/>
    <col min="8" max="8" width="15.54296875" style="38" customWidth="1"/>
    <col min="9" max="9" width="17.453125" style="13" customWidth="1"/>
    <col min="10" max="10" width="17.453125" style="39" customWidth="1"/>
    <col min="11" max="11" width="9.1796875" style="13"/>
    <col min="12" max="12" width="17.54296875" style="39" customWidth="1"/>
    <col min="13" max="13" width="18.1796875" style="39" customWidth="1"/>
    <col min="14" max="16384" width="9.1796875" style="16"/>
  </cols>
  <sheetData>
    <row r="1" spans="1:13" ht="43.5" customHeight="1" x14ac:dyDescent="0.35">
      <c r="A1" s="14" t="s">
        <v>0</v>
      </c>
      <c r="B1" s="14" t="s">
        <v>1</v>
      </c>
      <c r="C1" s="14" t="s">
        <v>2</v>
      </c>
      <c r="D1" s="14" t="s">
        <v>3</v>
      </c>
      <c r="E1" s="8" t="s">
        <v>6</v>
      </c>
      <c r="F1" s="8" t="s">
        <v>7</v>
      </c>
      <c r="G1" s="14" t="s">
        <v>4</v>
      </c>
      <c r="H1" s="14" t="s">
        <v>5</v>
      </c>
      <c r="I1" s="6" t="s">
        <v>26</v>
      </c>
      <c r="J1" s="15" t="s">
        <v>27</v>
      </c>
      <c r="K1" s="6" t="s">
        <v>25</v>
      </c>
      <c r="L1" s="15" t="s">
        <v>28</v>
      </c>
      <c r="M1" s="15" t="s">
        <v>29</v>
      </c>
    </row>
    <row r="2" spans="1:13" x14ac:dyDescent="0.35">
      <c r="A2" s="17" t="s">
        <v>8</v>
      </c>
      <c r="B2" s="18" t="s">
        <v>9</v>
      </c>
      <c r="C2" s="18" t="s">
        <v>10</v>
      </c>
      <c r="D2" s="18" t="s">
        <v>11</v>
      </c>
      <c r="E2" s="9" t="s">
        <v>12</v>
      </c>
      <c r="F2" s="9" t="s">
        <v>13</v>
      </c>
      <c r="G2" s="18" t="s">
        <v>14</v>
      </c>
      <c r="H2" s="20" t="s">
        <v>15</v>
      </c>
      <c r="I2" s="7" t="s">
        <v>16</v>
      </c>
      <c r="J2" s="20" t="s">
        <v>17</v>
      </c>
      <c r="K2" s="7" t="s">
        <v>18</v>
      </c>
      <c r="L2" s="21" t="s">
        <v>19</v>
      </c>
      <c r="M2" s="19" t="s">
        <v>20</v>
      </c>
    </row>
    <row r="3" spans="1:13" ht="48" x14ac:dyDescent="0.35">
      <c r="A3" s="22" cm="1">
        <f t="array" ref="A3:A4">IFERROR(_xlfn.SEQUENCE(COUNTA(B:B)-2,1,1,1),1)</f>
        <v>1</v>
      </c>
      <c r="B3" s="23" t="s">
        <v>37</v>
      </c>
      <c r="C3" s="28" t="s">
        <v>85</v>
      </c>
      <c r="D3" s="28" t="s">
        <v>147</v>
      </c>
      <c r="E3" s="10"/>
      <c r="F3" s="11"/>
      <c r="G3" s="25" t="s">
        <v>87</v>
      </c>
      <c r="H3" s="26">
        <v>1</v>
      </c>
      <c r="I3" s="12"/>
      <c r="J3" s="27">
        <f t="shared" ref="J3:J4" si="0">ROUND(I3*H3,2)</f>
        <v>0</v>
      </c>
      <c r="K3" s="42"/>
      <c r="L3" s="27">
        <f>IFERROR(ROUND(J3*K3,2),0)</f>
        <v>0</v>
      </c>
      <c r="M3" s="27">
        <f t="shared" ref="M3:M4" si="1">L3+J3</f>
        <v>0</v>
      </c>
    </row>
    <row r="4" spans="1:13" ht="101.25" customHeight="1" x14ac:dyDescent="0.35">
      <c r="A4" s="22">
        <v>2</v>
      </c>
      <c r="B4" s="23" t="s">
        <v>37</v>
      </c>
      <c r="C4" s="28" t="s">
        <v>86</v>
      </c>
      <c r="D4" s="28" t="s">
        <v>148</v>
      </c>
      <c r="E4" s="10"/>
      <c r="F4" s="11"/>
      <c r="G4" s="25" t="s">
        <v>87</v>
      </c>
      <c r="H4" s="26">
        <v>1</v>
      </c>
      <c r="I4" s="12"/>
      <c r="J4" s="27">
        <f t="shared" si="0"/>
        <v>0</v>
      </c>
      <c r="K4" s="42"/>
      <c r="L4" s="27">
        <f t="shared" ref="L4" si="2">IFERROR(ROUND(J4*K4,2),0)</f>
        <v>0</v>
      </c>
      <c r="M4" s="27">
        <f t="shared" si="1"/>
        <v>0</v>
      </c>
    </row>
    <row r="5" spans="1:13" x14ac:dyDescent="0.35">
      <c r="A5" s="34"/>
      <c r="B5" s="35"/>
      <c r="C5" s="35"/>
      <c r="D5" s="35"/>
      <c r="E5" s="40"/>
      <c r="F5" s="40"/>
      <c r="G5" s="34"/>
      <c r="H5" s="36"/>
      <c r="I5" s="41" t="str">
        <f>"Suma wartości dla "&amp;B3&amp;" (Σ poz. 1-"&amp;COUNTA(A:A)-2&amp;")"</f>
        <v>Suma wartości dla Pakiet 8 (Σ poz. 1-2)</v>
      </c>
      <c r="J5" s="37">
        <f>SUM(J3:J4)</f>
        <v>0</v>
      </c>
      <c r="K5" s="43" t="s">
        <v>21</v>
      </c>
      <c r="L5" s="43" t="s">
        <v>21</v>
      </c>
      <c r="M5" s="37">
        <f>SUM(M3:M4)</f>
        <v>0</v>
      </c>
    </row>
  </sheetData>
  <conditionalFormatting sqref="A1:M1048576">
    <cfRule type="notContainsBlanks" dxfId="27" priority="4">
      <formula>LEN(TRIM(A1))&gt;0</formula>
    </cfRule>
  </conditionalFormatting>
  <conditionalFormatting sqref="A2:XFD2">
    <cfRule type="notContainsBlanks" dxfId="26" priority="3">
      <formula>LEN(TRIM(A2))&gt;0</formula>
    </cfRule>
  </conditionalFormatting>
  <conditionalFormatting sqref="K1:K1048576 L5">
    <cfRule type="notContainsBlanks" dxfId="25" priority="2">
      <formula>LEN(TRIM(K1))&gt;0</formula>
    </cfRule>
  </conditionalFormatting>
  <conditionalFormatting sqref="I1:J1048576 L1:M1048576">
    <cfRule type="notContainsBlanks" dxfId="24" priority="1">
      <formula>LEN(TRIM(I1))&gt;0</formula>
    </cfRule>
  </conditionalFormatting>
  <dataValidations count="2">
    <dataValidation allowBlank="1" showInputMessage="1" showErrorMessage="1" sqref="K1:M2 A1:I2 J1:J1048576 M3:M1048576 L3:L4 L6:L1048576" xr:uid="{D795338C-63A0-46F1-A8EE-AAFCFC3A38E8}"/>
    <dataValidation type="decimal" operator="greaterThanOrEqual" allowBlank="1" showInputMessage="1" showErrorMessage="1" sqref="H3:I5" xr:uid="{3C183788-EE6B-4DD2-8161-59A6C3EC8AB6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&amp;CFormularz wyceny SPZP.271.40.2025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5A057-132D-4610-B884-6993B0F97674}">
  <sheetPr>
    <tabColor theme="5" tint="0.39997558519241921"/>
  </sheetPr>
  <dimension ref="A1:M5"/>
  <sheetViews>
    <sheetView zoomScale="85" zoomScaleNormal="85" workbookViewId="0">
      <selection activeCell="K5" sqref="K5:L5"/>
    </sheetView>
  </sheetViews>
  <sheetFormatPr defaultColWidth="9.1796875" defaultRowHeight="14.5" x14ac:dyDescent="0.35"/>
  <cols>
    <col min="1" max="1" width="6.26953125" style="38" customWidth="1"/>
    <col min="2" max="2" width="20.1796875" style="16" customWidth="1"/>
    <col min="3" max="3" width="30.7265625" style="16" customWidth="1"/>
    <col min="4" max="4" width="61.81640625" style="16" customWidth="1"/>
    <col min="5" max="5" width="26.453125" style="13" customWidth="1"/>
    <col min="6" max="6" width="20.7265625" style="13" customWidth="1"/>
    <col min="7" max="7" width="17" style="38" customWidth="1"/>
    <col min="8" max="8" width="15.54296875" style="38" customWidth="1"/>
    <col min="9" max="9" width="17.453125" style="13" customWidth="1"/>
    <col min="10" max="10" width="17.453125" style="39" customWidth="1"/>
    <col min="11" max="11" width="9.1796875" style="13"/>
    <col min="12" max="12" width="17.54296875" style="39" customWidth="1"/>
    <col min="13" max="13" width="18.1796875" style="39" customWidth="1"/>
    <col min="14" max="16384" width="9.1796875" style="16"/>
  </cols>
  <sheetData>
    <row r="1" spans="1:13" ht="43.5" customHeight="1" x14ac:dyDescent="0.35">
      <c r="A1" s="14" t="s">
        <v>0</v>
      </c>
      <c r="B1" s="14" t="s">
        <v>1</v>
      </c>
      <c r="C1" s="14" t="s">
        <v>2</v>
      </c>
      <c r="D1" s="14" t="s">
        <v>3</v>
      </c>
      <c r="E1" s="8" t="s">
        <v>6</v>
      </c>
      <c r="F1" s="8" t="s">
        <v>7</v>
      </c>
      <c r="G1" s="14" t="s">
        <v>4</v>
      </c>
      <c r="H1" s="14" t="s">
        <v>5</v>
      </c>
      <c r="I1" s="6" t="s">
        <v>26</v>
      </c>
      <c r="J1" s="15" t="s">
        <v>27</v>
      </c>
      <c r="K1" s="6" t="s">
        <v>25</v>
      </c>
      <c r="L1" s="15" t="s">
        <v>28</v>
      </c>
      <c r="M1" s="15" t="s">
        <v>29</v>
      </c>
    </row>
    <row r="2" spans="1:13" x14ac:dyDescent="0.35">
      <c r="A2" s="17" t="s">
        <v>8</v>
      </c>
      <c r="B2" s="18" t="s">
        <v>9</v>
      </c>
      <c r="C2" s="18" t="s">
        <v>10</v>
      </c>
      <c r="D2" s="18" t="s">
        <v>11</v>
      </c>
      <c r="E2" s="9" t="s">
        <v>12</v>
      </c>
      <c r="F2" s="9" t="s">
        <v>13</v>
      </c>
      <c r="G2" s="18" t="s">
        <v>14</v>
      </c>
      <c r="H2" s="20" t="s">
        <v>15</v>
      </c>
      <c r="I2" s="7" t="s">
        <v>16</v>
      </c>
      <c r="J2" s="20" t="s">
        <v>17</v>
      </c>
      <c r="K2" s="7" t="s">
        <v>18</v>
      </c>
      <c r="L2" s="21" t="s">
        <v>19</v>
      </c>
      <c r="M2" s="19" t="s">
        <v>20</v>
      </c>
    </row>
    <row r="3" spans="1:13" ht="60" x14ac:dyDescent="0.35">
      <c r="A3" s="22" cm="1">
        <f t="array" ref="A3:A4">IFERROR(_xlfn.SEQUENCE(COUNTA(B:B)-2,1,1,1),1)</f>
        <v>1</v>
      </c>
      <c r="B3" s="23" t="s">
        <v>38</v>
      </c>
      <c r="C3" s="28" t="s">
        <v>88</v>
      </c>
      <c r="D3" s="28" t="s">
        <v>149</v>
      </c>
      <c r="E3" s="10"/>
      <c r="F3" s="11"/>
      <c r="G3" s="25" t="s">
        <v>90</v>
      </c>
      <c r="H3" s="26">
        <v>1</v>
      </c>
      <c r="I3" s="12"/>
      <c r="J3" s="27">
        <f t="shared" ref="J3:J4" si="0">ROUND(I3*H3,2)</f>
        <v>0</v>
      </c>
      <c r="K3" s="42"/>
      <c r="L3" s="27">
        <f>IFERROR(ROUND(J3*K3,2),0)</f>
        <v>0</v>
      </c>
      <c r="M3" s="27">
        <f t="shared" ref="M3:M4" si="1">L3+J3</f>
        <v>0</v>
      </c>
    </row>
    <row r="4" spans="1:13" ht="60" x14ac:dyDescent="0.35">
      <c r="A4" s="22">
        <v>2</v>
      </c>
      <c r="B4" s="23" t="s">
        <v>38</v>
      </c>
      <c r="C4" s="28" t="s">
        <v>89</v>
      </c>
      <c r="D4" s="28" t="s">
        <v>150</v>
      </c>
      <c r="E4" s="10"/>
      <c r="F4" s="11"/>
      <c r="G4" s="25" t="s">
        <v>91</v>
      </c>
      <c r="H4" s="26">
        <v>1</v>
      </c>
      <c r="I4" s="12"/>
      <c r="J4" s="27">
        <f t="shared" si="0"/>
        <v>0</v>
      </c>
      <c r="K4" s="42"/>
      <c r="L4" s="27">
        <f t="shared" ref="L4" si="2">IFERROR(ROUND(J4*K4,2),0)</f>
        <v>0</v>
      </c>
      <c r="M4" s="27">
        <f t="shared" si="1"/>
        <v>0</v>
      </c>
    </row>
    <row r="5" spans="1:13" x14ac:dyDescent="0.35">
      <c r="A5" s="34"/>
      <c r="B5" s="35"/>
      <c r="C5" s="35"/>
      <c r="D5" s="35"/>
      <c r="E5" s="40"/>
      <c r="F5" s="40"/>
      <c r="G5" s="34"/>
      <c r="H5" s="36"/>
      <c r="I5" s="41" t="str">
        <f>"Suma wartości dla "&amp;B3&amp;" (Σ poz. 1-"&amp;COUNTA(A:A)-2&amp;")"</f>
        <v>Suma wartości dla Pakiet 9 (Σ poz. 1-2)</v>
      </c>
      <c r="J5" s="37">
        <f>SUM(J3:J4)</f>
        <v>0</v>
      </c>
      <c r="K5" s="43" t="s">
        <v>21</v>
      </c>
      <c r="L5" s="43" t="s">
        <v>21</v>
      </c>
      <c r="M5" s="37">
        <f>SUM(M3:M4)</f>
        <v>0</v>
      </c>
    </row>
  </sheetData>
  <conditionalFormatting sqref="A1:M1048576">
    <cfRule type="notContainsBlanks" dxfId="23" priority="4">
      <formula>LEN(TRIM(A1))&gt;0</formula>
    </cfRule>
  </conditionalFormatting>
  <conditionalFormatting sqref="A2:XFD2">
    <cfRule type="notContainsBlanks" dxfId="22" priority="3">
      <formula>LEN(TRIM(A2))&gt;0</formula>
    </cfRule>
  </conditionalFormatting>
  <conditionalFormatting sqref="K1:K1048576 L5">
    <cfRule type="notContainsBlanks" dxfId="21" priority="2">
      <formula>LEN(TRIM(K1))&gt;0</formula>
    </cfRule>
  </conditionalFormatting>
  <conditionalFormatting sqref="I1:J1048576 L1:M1048576">
    <cfRule type="notContainsBlanks" dxfId="20" priority="1">
      <formula>LEN(TRIM(I1))&gt;0</formula>
    </cfRule>
  </conditionalFormatting>
  <dataValidations count="2">
    <dataValidation allowBlank="1" showInputMessage="1" showErrorMessage="1" sqref="K1:M2 A1:I2 J1:J1048576 M3:M1048576 L3:L4 L6:L1048576" xr:uid="{FCD77D58-AD15-4655-9047-9677C2B44132}"/>
    <dataValidation type="decimal" operator="greaterThanOrEqual" allowBlank="1" showInputMessage="1" showErrorMessage="1" sqref="H3:I5" xr:uid="{3A2E0F9D-646D-41B9-B90E-4B84B39B90B7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&amp;CFormularz wyceny SPZP.271.40.2025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607DB-87DF-4631-AA95-9864681F5327}">
  <sheetPr>
    <tabColor theme="5" tint="0.39997558519241921"/>
  </sheetPr>
  <dimension ref="A1:M8"/>
  <sheetViews>
    <sheetView zoomScale="85" zoomScaleNormal="85" workbookViewId="0">
      <selection activeCell="K8" sqref="K8:L8"/>
    </sheetView>
  </sheetViews>
  <sheetFormatPr defaultColWidth="9.1796875" defaultRowHeight="14.5" x14ac:dyDescent="0.35"/>
  <cols>
    <col min="1" max="1" width="6.26953125" style="38" customWidth="1"/>
    <col min="2" max="2" width="20.1796875" style="16" customWidth="1"/>
    <col min="3" max="3" width="30.7265625" style="16" customWidth="1"/>
    <col min="4" max="4" width="61.81640625" style="16" customWidth="1"/>
    <col min="5" max="5" width="26.453125" style="13" customWidth="1"/>
    <col min="6" max="6" width="20.7265625" style="13" customWidth="1"/>
    <col min="7" max="7" width="17" style="38" customWidth="1"/>
    <col min="8" max="8" width="15.54296875" style="38" customWidth="1"/>
    <col min="9" max="9" width="17.453125" style="13" customWidth="1"/>
    <col min="10" max="10" width="17.453125" style="39" customWidth="1"/>
    <col min="11" max="11" width="9.1796875" style="13"/>
    <col min="12" max="12" width="17.54296875" style="39" customWidth="1"/>
    <col min="13" max="13" width="18.1796875" style="39" customWidth="1"/>
    <col min="14" max="16384" width="9.1796875" style="16"/>
  </cols>
  <sheetData>
    <row r="1" spans="1:13" ht="43.5" customHeight="1" x14ac:dyDescent="0.35">
      <c r="A1" s="14" t="s">
        <v>0</v>
      </c>
      <c r="B1" s="14" t="s">
        <v>1</v>
      </c>
      <c r="C1" s="14" t="s">
        <v>2</v>
      </c>
      <c r="D1" s="14" t="s">
        <v>3</v>
      </c>
      <c r="E1" s="8" t="s">
        <v>6</v>
      </c>
      <c r="F1" s="8" t="s">
        <v>7</v>
      </c>
      <c r="G1" s="14" t="s">
        <v>4</v>
      </c>
      <c r="H1" s="14" t="s">
        <v>5</v>
      </c>
      <c r="I1" s="6" t="s">
        <v>26</v>
      </c>
      <c r="J1" s="15" t="s">
        <v>27</v>
      </c>
      <c r="K1" s="6" t="s">
        <v>25</v>
      </c>
      <c r="L1" s="15" t="s">
        <v>28</v>
      </c>
      <c r="M1" s="15" t="s">
        <v>29</v>
      </c>
    </row>
    <row r="2" spans="1:13" x14ac:dyDescent="0.35">
      <c r="A2" s="17" t="s">
        <v>8</v>
      </c>
      <c r="B2" s="18" t="s">
        <v>9</v>
      </c>
      <c r="C2" s="18" t="s">
        <v>10</v>
      </c>
      <c r="D2" s="18" t="s">
        <v>11</v>
      </c>
      <c r="E2" s="9" t="s">
        <v>12</v>
      </c>
      <c r="F2" s="9" t="s">
        <v>13</v>
      </c>
      <c r="G2" s="18" t="s">
        <v>14</v>
      </c>
      <c r="H2" s="20" t="s">
        <v>15</v>
      </c>
      <c r="I2" s="7" t="s">
        <v>16</v>
      </c>
      <c r="J2" s="20" t="s">
        <v>17</v>
      </c>
      <c r="K2" s="7" t="s">
        <v>18</v>
      </c>
      <c r="L2" s="21" t="s">
        <v>19</v>
      </c>
      <c r="M2" s="19" t="s">
        <v>20</v>
      </c>
    </row>
    <row r="3" spans="1:13" ht="84" x14ac:dyDescent="0.35">
      <c r="A3" s="22" cm="1">
        <f t="array" ref="A3:A7">IFERROR(_xlfn.SEQUENCE(COUNTA(B:B)-2,1,1,1),1)</f>
        <v>1</v>
      </c>
      <c r="B3" s="23" t="s">
        <v>39</v>
      </c>
      <c r="C3" s="28" t="s">
        <v>92</v>
      </c>
      <c r="D3" s="28" t="s">
        <v>172</v>
      </c>
      <c r="E3" s="10"/>
      <c r="F3" s="11"/>
      <c r="G3" s="25" t="s">
        <v>171</v>
      </c>
      <c r="H3" s="26">
        <v>4</v>
      </c>
      <c r="I3" s="12"/>
      <c r="J3" s="27">
        <f t="shared" ref="J3:J7" si="0">ROUND(I3*H3,2)</f>
        <v>0</v>
      </c>
      <c r="K3" s="42"/>
      <c r="L3" s="27">
        <f>IFERROR(ROUND(J3*K3,2),0)</f>
        <v>0</v>
      </c>
      <c r="M3" s="27">
        <f t="shared" ref="M3:M7" si="1">L3+J3</f>
        <v>0</v>
      </c>
    </row>
    <row r="4" spans="1:13" ht="36" x14ac:dyDescent="0.35">
      <c r="A4" s="22">
        <v>2</v>
      </c>
      <c r="B4" s="23" t="s">
        <v>39</v>
      </c>
      <c r="C4" s="28" t="s">
        <v>93</v>
      </c>
      <c r="D4" s="28" t="s">
        <v>168</v>
      </c>
      <c r="E4" s="10"/>
      <c r="F4" s="11"/>
      <c r="G4" s="25" t="s">
        <v>82</v>
      </c>
      <c r="H4" s="26">
        <v>2</v>
      </c>
      <c r="I4" s="12"/>
      <c r="J4" s="27">
        <f t="shared" si="0"/>
        <v>0</v>
      </c>
      <c r="K4" s="42"/>
      <c r="L4" s="27">
        <f t="shared" ref="L4:L7" si="2">IFERROR(ROUND(J4*K4,2),0)</f>
        <v>0</v>
      </c>
      <c r="M4" s="27">
        <f t="shared" si="1"/>
        <v>0</v>
      </c>
    </row>
    <row r="5" spans="1:13" ht="72" x14ac:dyDescent="0.35">
      <c r="A5" s="22">
        <v>3</v>
      </c>
      <c r="B5" s="23" t="s">
        <v>39</v>
      </c>
      <c r="C5" s="28" t="s">
        <v>94</v>
      </c>
      <c r="D5" s="28" t="s">
        <v>151</v>
      </c>
      <c r="E5" s="10"/>
      <c r="F5" s="11"/>
      <c r="G5" s="25" t="s">
        <v>96</v>
      </c>
      <c r="H5" s="26">
        <v>1</v>
      </c>
      <c r="I5" s="12"/>
      <c r="J5" s="27">
        <f t="shared" si="0"/>
        <v>0</v>
      </c>
      <c r="K5" s="42"/>
      <c r="L5" s="27">
        <f t="shared" si="2"/>
        <v>0</v>
      </c>
      <c r="M5" s="27">
        <f t="shared" si="1"/>
        <v>0</v>
      </c>
    </row>
    <row r="6" spans="1:13" ht="48" x14ac:dyDescent="0.35">
      <c r="A6" s="22">
        <v>4</v>
      </c>
      <c r="B6" s="23" t="s">
        <v>39</v>
      </c>
      <c r="C6" s="28" t="s">
        <v>94</v>
      </c>
      <c r="D6" s="28" t="s">
        <v>152</v>
      </c>
      <c r="E6" s="10"/>
      <c r="F6" s="11"/>
      <c r="G6" s="25" t="s">
        <v>97</v>
      </c>
      <c r="H6" s="26">
        <v>2</v>
      </c>
      <c r="I6" s="12"/>
      <c r="J6" s="27">
        <f t="shared" si="0"/>
        <v>0</v>
      </c>
      <c r="K6" s="42"/>
      <c r="L6" s="27">
        <f t="shared" si="2"/>
        <v>0</v>
      </c>
      <c r="M6" s="27">
        <f t="shared" si="1"/>
        <v>0</v>
      </c>
    </row>
    <row r="7" spans="1:13" ht="60" x14ac:dyDescent="0.35">
      <c r="A7" s="22">
        <v>5</v>
      </c>
      <c r="B7" s="23" t="s">
        <v>39</v>
      </c>
      <c r="C7" s="28" t="s">
        <v>95</v>
      </c>
      <c r="D7" s="28" t="s">
        <v>153</v>
      </c>
      <c r="E7" s="10"/>
      <c r="F7" s="11"/>
      <c r="G7" s="25" t="s">
        <v>98</v>
      </c>
      <c r="H7" s="26">
        <v>2</v>
      </c>
      <c r="I7" s="12"/>
      <c r="J7" s="27">
        <f t="shared" si="0"/>
        <v>0</v>
      </c>
      <c r="K7" s="42"/>
      <c r="L7" s="27">
        <f t="shared" si="2"/>
        <v>0</v>
      </c>
      <c r="M7" s="27">
        <f t="shared" si="1"/>
        <v>0</v>
      </c>
    </row>
    <row r="8" spans="1:13" x14ac:dyDescent="0.35">
      <c r="A8" s="34"/>
      <c r="B8" s="35"/>
      <c r="C8" s="35"/>
      <c r="D8" s="35"/>
      <c r="E8" s="40"/>
      <c r="F8" s="40"/>
      <c r="G8" s="34"/>
      <c r="H8" s="36"/>
      <c r="I8" s="41" t="str">
        <f>"Suma wartości dla "&amp;B3&amp;" (Σ poz. 1-"&amp;COUNTA(A:A)-2&amp;")"</f>
        <v>Suma wartości dla Pakiet 10 (Σ poz. 1-5)</v>
      </c>
      <c r="J8" s="37">
        <f>SUM(J3:J7)</f>
        <v>0</v>
      </c>
      <c r="K8" s="43" t="s">
        <v>21</v>
      </c>
      <c r="L8" s="43" t="s">
        <v>21</v>
      </c>
      <c r="M8" s="37">
        <f>SUM(M3:M7)</f>
        <v>0</v>
      </c>
    </row>
  </sheetData>
  <conditionalFormatting sqref="A1:M1048576">
    <cfRule type="notContainsBlanks" dxfId="19" priority="4">
      <formula>LEN(TRIM(A1))&gt;0</formula>
    </cfRule>
  </conditionalFormatting>
  <conditionalFormatting sqref="A2:XFD2">
    <cfRule type="notContainsBlanks" dxfId="18" priority="3">
      <formula>LEN(TRIM(A2))&gt;0</formula>
    </cfRule>
  </conditionalFormatting>
  <conditionalFormatting sqref="K1:K1048576 L8">
    <cfRule type="notContainsBlanks" dxfId="17" priority="2">
      <formula>LEN(TRIM(K1))&gt;0</formula>
    </cfRule>
  </conditionalFormatting>
  <conditionalFormatting sqref="I1:J1048576 L1:M1048576">
    <cfRule type="notContainsBlanks" dxfId="16" priority="1">
      <formula>LEN(TRIM(I1))&gt;0</formula>
    </cfRule>
  </conditionalFormatting>
  <dataValidations count="2">
    <dataValidation allowBlank="1" showInputMessage="1" showErrorMessage="1" sqref="K1:M2 A1:I2 J1:J1048576 M3:M1048576 L3:L7 L9:L1048576" xr:uid="{71C62663-7CD5-44B8-82E7-3AEBDC9FD1B4}"/>
    <dataValidation type="decimal" operator="greaterThanOrEqual" allowBlank="1" showInputMessage="1" showErrorMessage="1" sqref="H3:I8" xr:uid="{B41C0B67-469D-464A-8663-46AB323982AD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&amp;CFormularz wyceny SPZP.271.40.2025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6CBBA-3BAC-43DE-B74C-7E78748E2F55}">
  <sheetPr>
    <tabColor theme="5" tint="0.39997558519241921"/>
  </sheetPr>
  <dimension ref="A1:M8"/>
  <sheetViews>
    <sheetView zoomScale="85" zoomScaleNormal="85" workbookViewId="0">
      <selection activeCell="K8" sqref="K8:L8"/>
    </sheetView>
  </sheetViews>
  <sheetFormatPr defaultColWidth="9.1796875" defaultRowHeight="14.5" x14ac:dyDescent="0.35"/>
  <cols>
    <col min="1" max="1" width="6.26953125" style="38" customWidth="1"/>
    <col min="2" max="2" width="20.1796875" style="16" customWidth="1"/>
    <col min="3" max="3" width="30.7265625" style="16" customWidth="1"/>
    <col min="4" max="4" width="61.81640625" style="16" customWidth="1"/>
    <col min="5" max="5" width="26.453125" style="13" customWidth="1"/>
    <col min="6" max="6" width="20.7265625" style="13" customWidth="1"/>
    <col min="7" max="7" width="17" style="38" customWidth="1"/>
    <col min="8" max="8" width="15.54296875" style="38" customWidth="1"/>
    <col min="9" max="9" width="17.453125" style="13" customWidth="1"/>
    <col min="10" max="10" width="17.453125" style="39" customWidth="1"/>
    <col min="11" max="11" width="9.1796875" style="13"/>
    <col min="12" max="12" width="17.54296875" style="39" customWidth="1"/>
    <col min="13" max="13" width="18.1796875" style="39" customWidth="1"/>
    <col min="14" max="16384" width="9.1796875" style="16"/>
  </cols>
  <sheetData>
    <row r="1" spans="1:13" ht="43.5" customHeight="1" x14ac:dyDescent="0.35">
      <c r="A1" s="14" t="s">
        <v>0</v>
      </c>
      <c r="B1" s="14" t="s">
        <v>1</v>
      </c>
      <c r="C1" s="14" t="s">
        <v>2</v>
      </c>
      <c r="D1" s="14" t="s">
        <v>3</v>
      </c>
      <c r="E1" s="8" t="s">
        <v>6</v>
      </c>
      <c r="F1" s="8" t="s">
        <v>7</v>
      </c>
      <c r="G1" s="14" t="s">
        <v>4</v>
      </c>
      <c r="H1" s="14" t="s">
        <v>5</v>
      </c>
      <c r="I1" s="6" t="s">
        <v>26</v>
      </c>
      <c r="J1" s="15" t="s">
        <v>27</v>
      </c>
      <c r="K1" s="6" t="s">
        <v>25</v>
      </c>
      <c r="L1" s="15" t="s">
        <v>28</v>
      </c>
      <c r="M1" s="15" t="s">
        <v>29</v>
      </c>
    </row>
    <row r="2" spans="1:13" x14ac:dyDescent="0.35">
      <c r="A2" s="17" t="s">
        <v>8</v>
      </c>
      <c r="B2" s="18" t="s">
        <v>9</v>
      </c>
      <c r="C2" s="18" t="s">
        <v>10</v>
      </c>
      <c r="D2" s="18" t="s">
        <v>11</v>
      </c>
      <c r="E2" s="9" t="s">
        <v>12</v>
      </c>
      <c r="F2" s="9" t="s">
        <v>13</v>
      </c>
      <c r="G2" s="18" t="s">
        <v>14</v>
      </c>
      <c r="H2" s="20" t="s">
        <v>15</v>
      </c>
      <c r="I2" s="7" t="s">
        <v>16</v>
      </c>
      <c r="J2" s="20" t="s">
        <v>17</v>
      </c>
      <c r="K2" s="7" t="s">
        <v>18</v>
      </c>
      <c r="L2" s="21" t="s">
        <v>19</v>
      </c>
      <c r="M2" s="19" t="s">
        <v>20</v>
      </c>
    </row>
    <row r="3" spans="1:13" ht="72" x14ac:dyDescent="0.35">
      <c r="A3" s="22" cm="1">
        <f t="array" ref="A3:A7">IFERROR(_xlfn.SEQUENCE(COUNTA(B:B)-2,1,1,1),1)</f>
        <v>1</v>
      </c>
      <c r="B3" s="23" t="s">
        <v>40</v>
      </c>
      <c r="C3" s="28" t="s">
        <v>99</v>
      </c>
      <c r="D3" s="28" t="s">
        <v>100</v>
      </c>
      <c r="E3" s="10"/>
      <c r="F3" s="11"/>
      <c r="G3" s="25" t="s">
        <v>109</v>
      </c>
      <c r="H3" s="26">
        <v>1</v>
      </c>
      <c r="I3" s="12"/>
      <c r="J3" s="27">
        <f t="shared" ref="J3:J7" si="0">ROUND(I3*H3,2)</f>
        <v>0</v>
      </c>
      <c r="K3" s="42"/>
      <c r="L3" s="27">
        <f>IFERROR(ROUND(J3*K3,2),0)</f>
        <v>0</v>
      </c>
      <c r="M3" s="27">
        <f t="shared" ref="M3:M7" si="1">L3+J3</f>
        <v>0</v>
      </c>
    </row>
    <row r="4" spans="1:13" ht="72" x14ac:dyDescent="0.35">
      <c r="A4" s="22">
        <v>2</v>
      </c>
      <c r="B4" s="23" t="s">
        <v>40</v>
      </c>
      <c r="C4" s="28" t="s">
        <v>101</v>
      </c>
      <c r="D4" s="28" t="s">
        <v>102</v>
      </c>
      <c r="E4" s="10"/>
      <c r="F4" s="11"/>
      <c r="G4" s="25" t="s">
        <v>109</v>
      </c>
      <c r="H4" s="26">
        <v>1</v>
      </c>
      <c r="I4" s="12"/>
      <c r="J4" s="27">
        <f t="shared" si="0"/>
        <v>0</v>
      </c>
      <c r="K4" s="42"/>
      <c r="L4" s="27">
        <f t="shared" ref="L4:L7" si="2">IFERROR(ROUND(J4*K4,2),0)</f>
        <v>0</v>
      </c>
      <c r="M4" s="27">
        <f t="shared" si="1"/>
        <v>0</v>
      </c>
    </row>
    <row r="5" spans="1:13" ht="60" x14ac:dyDescent="0.35">
      <c r="A5" s="22">
        <v>3</v>
      </c>
      <c r="B5" s="23" t="s">
        <v>40</v>
      </c>
      <c r="C5" s="28" t="s">
        <v>103</v>
      </c>
      <c r="D5" s="28" t="s">
        <v>104</v>
      </c>
      <c r="E5" s="10"/>
      <c r="F5" s="11"/>
      <c r="G5" s="25" t="s">
        <v>109</v>
      </c>
      <c r="H5" s="26">
        <v>1</v>
      </c>
      <c r="I5" s="12"/>
      <c r="J5" s="27">
        <f t="shared" si="0"/>
        <v>0</v>
      </c>
      <c r="K5" s="42"/>
      <c r="L5" s="27">
        <f t="shared" si="2"/>
        <v>0</v>
      </c>
      <c r="M5" s="27">
        <f t="shared" si="1"/>
        <v>0</v>
      </c>
    </row>
    <row r="6" spans="1:13" ht="72" x14ac:dyDescent="0.35">
      <c r="A6" s="22">
        <v>4</v>
      </c>
      <c r="B6" s="23" t="s">
        <v>40</v>
      </c>
      <c r="C6" s="28" t="s">
        <v>105</v>
      </c>
      <c r="D6" s="28" t="s">
        <v>106</v>
      </c>
      <c r="E6" s="10"/>
      <c r="F6" s="11"/>
      <c r="G6" s="25" t="s">
        <v>109</v>
      </c>
      <c r="H6" s="26">
        <v>1</v>
      </c>
      <c r="I6" s="12"/>
      <c r="J6" s="27">
        <f t="shared" si="0"/>
        <v>0</v>
      </c>
      <c r="K6" s="42"/>
      <c r="L6" s="27">
        <f t="shared" si="2"/>
        <v>0</v>
      </c>
      <c r="M6" s="27">
        <f t="shared" si="1"/>
        <v>0</v>
      </c>
    </row>
    <row r="7" spans="1:13" ht="72" x14ac:dyDescent="0.35">
      <c r="A7" s="22">
        <v>5</v>
      </c>
      <c r="B7" s="23" t="s">
        <v>40</v>
      </c>
      <c r="C7" s="28" t="s">
        <v>107</v>
      </c>
      <c r="D7" s="28" t="s">
        <v>108</v>
      </c>
      <c r="E7" s="10"/>
      <c r="F7" s="11"/>
      <c r="G7" s="25" t="s">
        <v>109</v>
      </c>
      <c r="H7" s="26">
        <v>1</v>
      </c>
      <c r="I7" s="12"/>
      <c r="J7" s="27">
        <f t="shared" si="0"/>
        <v>0</v>
      </c>
      <c r="K7" s="42"/>
      <c r="L7" s="27">
        <f t="shared" si="2"/>
        <v>0</v>
      </c>
      <c r="M7" s="27">
        <f t="shared" si="1"/>
        <v>0</v>
      </c>
    </row>
    <row r="8" spans="1:13" x14ac:dyDescent="0.35">
      <c r="A8" s="34"/>
      <c r="B8" s="35"/>
      <c r="C8" s="35"/>
      <c r="D8" s="35"/>
      <c r="E8" s="40"/>
      <c r="F8" s="40"/>
      <c r="G8" s="34"/>
      <c r="H8" s="36"/>
      <c r="I8" s="41" t="str">
        <f>"Suma wartości dla "&amp;B3&amp;" (Σ poz. 1-"&amp;COUNTA(A:A)-2&amp;")"</f>
        <v>Suma wartości dla Pakiet 11 (Σ poz. 1-5)</v>
      </c>
      <c r="J8" s="37">
        <f>SUM(J3:J7)</f>
        <v>0</v>
      </c>
      <c r="K8" s="43" t="s">
        <v>21</v>
      </c>
      <c r="L8" s="43" t="s">
        <v>21</v>
      </c>
      <c r="M8" s="37">
        <f>SUM(M3:M7)</f>
        <v>0</v>
      </c>
    </row>
  </sheetData>
  <conditionalFormatting sqref="A1:M1048576">
    <cfRule type="notContainsBlanks" dxfId="15" priority="4">
      <formula>LEN(TRIM(A1))&gt;0</formula>
    </cfRule>
  </conditionalFormatting>
  <conditionalFormatting sqref="A2:XFD2">
    <cfRule type="notContainsBlanks" dxfId="14" priority="3">
      <formula>LEN(TRIM(A2))&gt;0</formula>
    </cfRule>
  </conditionalFormatting>
  <conditionalFormatting sqref="K1:K1048576 L8">
    <cfRule type="notContainsBlanks" dxfId="13" priority="2">
      <formula>LEN(TRIM(K1))&gt;0</formula>
    </cfRule>
  </conditionalFormatting>
  <conditionalFormatting sqref="I1:J1048576 L1:M1048576">
    <cfRule type="notContainsBlanks" dxfId="12" priority="1">
      <formula>LEN(TRIM(I1))&gt;0</formula>
    </cfRule>
  </conditionalFormatting>
  <dataValidations count="2">
    <dataValidation allowBlank="1" showInputMessage="1" showErrorMessage="1" sqref="K1:M2 A1:I2 J1:J1048576 M3:M1048576 L3:L7 L9:L1048576" xr:uid="{DB4F745D-E7C5-4501-A895-7F7D6A0681AC}"/>
    <dataValidation type="decimal" operator="greaterThanOrEqual" allowBlank="1" showInputMessage="1" showErrorMessage="1" sqref="H3:I8" xr:uid="{E763FE9C-9C09-45C0-AD97-F4964286CFEA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&amp;CFormularz wyceny SPZP.271.40.2025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F2CF4-11AB-46C6-A514-EF120535DB43}">
  <sheetPr>
    <tabColor theme="5" tint="0.39997558519241921"/>
  </sheetPr>
  <dimension ref="A1:M10"/>
  <sheetViews>
    <sheetView zoomScale="85" zoomScaleNormal="85" workbookViewId="0">
      <selection activeCell="K10" sqref="K10:L10"/>
    </sheetView>
  </sheetViews>
  <sheetFormatPr defaultColWidth="9.1796875" defaultRowHeight="14.5" x14ac:dyDescent="0.35"/>
  <cols>
    <col min="1" max="1" width="6.26953125" style="38" customWidth="1"/>
    <col min="2" max="2" width="20.1796875" style="16" customWidth="1"/>
    <col min="3" max="3" width="30.7265625" style="16" customWidth="1"/>
    <col min="4" max="4" width="61.81640625" style="16" customWidth="1"/>
    <col min="5" max="5" width="26.453125" style="13" customWidth="1"/>
    <col min="6" max="6" width="20.7265625" style="13" customWidth="1"/>
    <col min="7" max="7" width="17" style="38" customWidth="1"/>
    <col min="8" max="8" width="15.54296875" style="38" customWidth="1"/>
    <col min="9" max="9" width="17.453125" style="13" customWidth="1"/>
    <col min="10" max="10" width="17.453125" style="39" customWidth="1"/>
    <col min="11" max="11" width="9.1796875" style="13"/>
    <col min="12" max="12" width="17.54296875" style="39" customWidth="1"/>
    <col min="13" max="13" width="18.1796875" style="39" customWidth="1"/>
    <col min="14" max="16384" width="9.1796875" style="16"/>
  </cols>
  <sheetData>
    <row r="1" spans="1:13" ht="43.5" customHeight="1" x14ac:dyDescent="0.35">
      <c r="A1" s="14" t="s">
        <v>0</v>
      </c>
      <c r="B1" s="14" t="s">
        <v>1</v>
      </c>
      <c r="C1" s="14" t="s">
        <v>2</v>
      </c>
      <c r="D1" s="14" t="s">
        <v>3</v>
      </c>
      <c r="E1" s="8" t="s">
        <v>6</v>
      </c>
      <c r="F1" s="8" t="s">
        <v>7</v>
      </c>
      <c r="G1" s="14" t="s">
        <v>4</v>
      </c>
      <c r="H1" s="14" t="s">
        <v>5</v>
      </c>
      <c r="I1" s="6" t="s">
        <v>26</v>
      </c>
      <c r="J1" s="15" t="s">
        <v>27</v>
      </c>
      <c r="K1" s="6" t="s">
        <v>25</v>
      </c>
      <c r="L1" s="15" t="s">
        <v>28</v>
      </c>
      <c r="M1" s="15" t="s">
        <v>29</v>
      </c>
    </row>
    <row r="2" spans="1:13" x14ac:dyDescent="0.35">
      <c r="A2" s="17" t="s">
        <v>8</v>
      </c>
      <c r="B2" s="18" t="s">
        <v>9</v>
      </c>
      <c r="C2" s="18" t="s">
        <v>10</v>
      </c>
      <c r="D2" s="18" t="s">
        <v>11</v>
      </c>
      <c r="E2" s="9" t="s">
        <v>12</v>
      </c>
      <c r="F2" s="9" t="s">
        <v>13</v>
      </c>
      <c r="G2" s="18" t="s">
        <v>14</v>
      </c>
      <c r="H2" s="20" t="s">
        <v>15</v>
      </c>
      <c r="I2" s="7" t="s">
        <v>16</v>
      </c>
      <c r="J2" s="20" t="s">
        <v>17</v>
      </c>
      <c r="K2" s="7" t="s">
        <v>18</v>
      </c>
      <c r="L2" s="21" t="s">
        <v>19</v>
      </c>
      <c r="M2" s="19" t="s">
        <v>20</v>
      </c>
    </row>
    <row r="3" spans="1:13" ht="60" x14ac:dyDescent="0.35">
      <c r="A3" s="22" cm="1">
        <f t="array" ref="A3:A9">IFERROR(_xlfn.SEQUENCE(COUNTA(B:B)-2,1,1,1),1)</f>
        <v>1</v>
      </c>
      <c r="B3" s="23" t="s">
        <v>41</v>
      </c>
      <c r="C3" s="28" t="s">
        <v>110</v>
      </c>
      <c r="D3" s="28" t="s">
        <v>170</v>
      </c>
      <c r="E3" s="10"/>
      <c r="F3" s="11"/>
      <c r="G3" s="25" t="s">
        <v>117</v>
      </c>
      <c r="H3" s="26">
        <v>1</v>
      </c>
      <c r="I3" s="12"/>
      <c r="J3" s="27">
        <f t="shared" ref="J3:J9" si="0">ROUND(I3*H3,2)</f>
        <v>0</v>
      </c>
      <c r="K3" s="42"/>
      <c r="L3" s="27">
        <f>IFERROR(ROUND(J3*K3,2),0)</f>
        <v>0</v>
      </c>
      <c r="M3" s="27">
        <f t="shared" ref="M3:M9" si="1">L3+J3</f>
        <v>0</v>
      </c>
    </row>
    <row r="4" spans="1:13" ht="60" x14ac:dyDescent="0.35">
      <c r="A4" s="22">
        <v>2</v>
      </c>
      <c r="B4" s="23" t="s">
        <v>41</v>
      </c>
      <c r="C4" s="28" t="s">
        <v>111</v>
      </c>
      <c r="D4" s="28" t="s">
        <v>169</v>
      </c>
      <c r="E4" s="10"/>
      <c r="F4" s="11"/>
      <c r="G4" s="25" t="s">
        <v>117</v>
      </c>
      <c r="H4" s="26">
        <v>1</v>
      </c>
      <c r="I4" s="12"/>
      <c r="J4" s="27">
        <f t="shared" si="0"/>
        <v>0</v>
      </c>
      <c r="K4" s="42"/>
      <c r="L4" s="27">
        <f t="shared" ref="L4:L9" si="2">IFERROR(ROUND(J4*K4,2),0)</f>
        <v>0</v>
      </c>
      <c r="M4" s="27">
        <f t="shared" si="1"/>
        <v>0</v>
      </c>
    </row>
    <row r="5" spans="1:13" ht="36" x14ac:dyDescent="0.35">
      <c r="A5" s="22">
        <v>3</v>
      </c>
      <c r="B5" s="23" t="s">
        <v>41</v>
      </c>
      <c r="C5" s="28" t="s">
        <v>112</v>
      </c>
      <c r="D5" s="28" t="s">
        <v>155</v>
      </c>
      <c r="E5" s="10"/>
      <c r="F5" s="11"/>
      <c r="G5" s="25" t="s">
        <v>117</v>
      </c>
      <c r="H5" s="26">
        <v>1</v>
      </c>
      <c r="I5" s="12"/>
      <c r="J5" s="27">
        <f t="shared" si="0"/>
        <v>0</v>
      </c>
      <c r="K5" s="42"/>
      <c r="L5" s="27">
        <f t="shared" si="2"/>
        <v>0</v>
      </c>
      <c r="M5" s="27">
        <f t="shared" si="1"/>
        <v>0</v>
      </c>
    </row>
    <row r="6" spans="1:13" ht="60" x14ac:dyDescent="0.35">
      <c r="A6" s="22">
        <v>4</v>
      </c>
      <c r="B6" s="23" t="s">
        <v>41</v>
      </c>
      <c r="C6" s="28" t="s">
        <v>113</v>
      </c>
      <c r="D6" s="28" t="s">
        <v>154</v>
      </c>
      <c r="E6" s="10"/>
      <c r="F6" s="11"/>
      <c r="G6" s="25" t="s">
        <v>118</v>
      </c>
      <c r="H6" s="26">
        <v>1</v>
      </c>
      <c r="I6" s="12"/>
      <c r="J6" s="27">
        <f t="shared" si="0"/>
        <v>0</v>
      </c>
      <c r="K6" s="42"/>
      <c r="L6" s="27">
        <f t="shared" si="2"/>
        <v>0</v>
      </c>
      <c r="M6" s="27">
        <f t="shared" si="1"/>
        <v>0</v>
      </c>
    </row>
    <row r="7" spans="1:13" ht="72" x14ac:dyDescent="0.35">
      <c r="A7" s="22">
        <v>5</v>
      </c>
      <c r="B7" s="23" t="s">
        <v>41</v>
      </c>
      <c r="C7" s="28" t="s">
        <v>114</v>
      </c>
      <c r="D7" s="28" t="s">
        <v>156</v>
      </c>
      <c r="E7" s="10"/>
      <c r="F7" s="11"/>
      <c r="G7" s="25" t="s">
        <v>119</v>
      </c>
      <c r="H7" s="26">
        <v>1</v>
      </c>
      <c r="I7" s="12"/>
      <c r="J7" s="27">
        <f t="shared" si="0"/>
        <v>0</v>
      </c>
      <c r="K7" s="42"/>
      <c r="L7" s="27">
        <f t="shared" si="2"/>
        <v>0</v>
      </c>
      <c r="M7" s="27">
        <f t="shared" si="1"/>
        <v>0</v>
      </c>
    </row>
    <row r="8" spans="1:13" ht="44.25" customHeight="1" x14ac:dyDescent="0.35">
      <c r="A8" s="22">
        <v>6</v>
      </c>
      <c r="B8" s="23" t="s">
        <v>41</v>
      </c>
      <c r="C8" s="28" t="s">
        <v>115</v>
      </c>
      <c r="D8" s="28" t="s">
        <v>157</v>
      </c>
      <c r="E8" s="10"/>
      <c r="F8" s="11"/>
      <c r="G8" s="25" t="s">
        <v>120</v>
      </c>
      <c r="H8" s="26">
        <v>1</v>
      </c>
      <c r="I8" s="12"/>
      <c r="J8" s="27">
        <f t="shared" si="0"/>
        <v>0</v>
      </c>
      <c r="K8" s="42"/>
      <c r="L8" s="27">
        <f t="shared" si="2"/>
        <v>0</v>
      </c>
      <c r="M8" s="27">
        <f t="shared" si="1"/>
        <v>0</v>
      </c>
    </row>
    <row r="9" spans="1:13" ht="48" x14ac:dyDescent="0.35">
      <c r="A9" s="22">
        <v>7</v>
      </c>
      <c r="B9" s="23" t="s">
        <v>41</v>
      </c>
      <c r="C9" s="28" t="s">
        <v>116</v>
      </c>
      <c r="D9" s="28" t="s">
        <v>158</v>
      </c>
      <c r="E9" s="10"/>
      <c r="F9" s="11"/>
      <c r="G9" s="25" t="s">
        <v>121</v>
      </c>
      <c r="H9" s="26">
        <v>1</v>
      </c>
      <c r="I9" s="12"/>
      <c r="J9" s="27">
        <f t="shared" si="0"/>
        <v>0</v>
      </c>
      <c r="K9" s="42"/>
      <c r="L9" s="27">
        <f t="shared" si="2"/>
        <v>0</v>
      </c>
      <c r="M9" s="27">
        <f t="shared" si="1"/>
        <v>0</v>
      </c>
    </row>
    <row r="10" spans="1:13" x14ac:dyDescent="0.35">
      <c r="A10" s="34"/>
      <c r="B10" s="35"/>
      <c r="C10" s="35"/>
      <c r="D10" s="35"/>
      <c r="E10" s="40"/>
      <c r="F10" s="40"/>
      <c r="G10" s="34"/>
      <c r="H10" s="36"/>
      <c r="I10" s="41" t="str">
        <f>"Suma wartości dla "&amp;B3&amp;" (Σ poz. 1-"&amp;COUNTA(A:A)-2&amp;")"</f>
        <v>Suma wartości dla Pakiet 12 (Σ poz. 1-7)</v>
      </c>
      <c r="J10" s="37">
        <f>SUM(J3:J9)</f>
        <v>0</v>
      </c>
      <c r="K10" s="43" t="s">
        <v>21</v>
      </c>
      <c r="L10" s="43" t="s">
        <v>21</v>
      </c>
      <c r="M10" s="37">
        <f>SUM(M3:M9)</f>
        <v>0</v>
      </c>
    </row>
  </sheetData>
  <conditionalFormatting sqref="A1:M1048576">
    <cfRule type="notContainsBlanks" dxfId="11" priority="4">
      <formula>LEN(TRIM(A1))&gt;0</formula>
    </cfRule>
  </conditionalFormatting>
  <conditionalFormatting sqref="A2:XFD2">
    <cfRule type="notContainsBlanks" dxfId="10" priority="3">
      <formula>LEN(TRIM(A2))&gt;0</formula>
    </cfRule>
  </conditionalFormatting>
  <conditionalFormatting sqref="K1:K1048576 L10">
    <cfRule type="notContainsBlanks" dxfId="9" priority="2">
      <formula>LEN(TRIM(K1))&gt;0</formula>
    </cfRule>
  </conditionalFormatting>
  <conditionalFormatting sqref="I1:J1048576 L1:M1048576">
    <cfRule type="notContainsBlanks" dxfId="8" priority="1">
      <formula>LEN(TRIM(I1))&gt;0</formula>
    </cfRule>
  </conditionalFormatting>
  <dataValidations count="2">
    <dataValidation allowBlank="1" showInputMessage="1" showErrorMessage="1" sqref="K1:M2 A1:I2 J1:J1048576 M3:M1048576 L3:L9 L11:L1048576" xr:uid="{6CABDB03-1744-480F-A3E0-07034C7EB93D}"/>
    <dataValidation type="decimal" operator="greaterThanOrEqual" allowBlank="1" showInputMessage="1" showErrorMessage="1" sqref="H3:I10" xr:uid="{E32EF705-EC62-4969-85D3-F0C1260DFD5E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&amp;CFormularz wyceny SPZP.271.40.2025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C31B7-6CE7-47F3-91F3-0F6F2378510C}">
  <sheetPr>
    <tabColor theme="5" tint="0.39997558519241921"/>
  </sheetPr>
  <dimension ref="A1:M10"/>
  <sheetViews>
    <sheetView zoomScale="85" zoomScaleNormal="85" workbookViewId="0">
      <selection activeCell="K10" sqref="K10:L10"/>
    </sheetView>
  </sheetViews>
  <sheetFormatPr defaultColWidth="9.1796875" defaultRowHeight="14.5" x14ac:dyDescent="0.35"/>
  <cols>
    <col min="1" max="1" width="6.26953125" style="38" customWidth="1"/>
    <col min="2" max="2" width="20.1796875" style="16" customWidth="1"/>
    <col min="3" max="3" width="30.7265625" style="16" customWidth="1"/>
    <col min="4" max="4" width="61.81640625" style="16" customWidth="1"/>
    <col min="5" max="5" width="26.453125" style="13" customWidth="1"/>
    <col min="6" max="6" width="20.7265625" style="13" customWidth="1"/>
    <col min="7" max="7" width="17" style="38" customWidth="1"/>
    <col min="8" max="8" width="15.54296875" style="38" customWidth="1"/>
    <col min="9" max="9" width="17.453125" style="13" customWidth="1"/>
    <col min="10" max="10" width="17.453125" style="39" customWidth="1"/>
    <col min="11" max="11" width="9.1796875" style="13"/>
    <col min="12" max="12" width="17.54296875" style="39" customWidth="1"/>
    <col min="13" max="13" width="18.1796875" style="39" customWidth="1"/>
    <col min="14" max="16384" width="9.1796875" style="16"/>
  </cols>
  <sheetData>
    <row r="1" spans="1:13" ht="43.5" customHeight="1" x14ac:dyDescent="0.35">
      <c r="A1" s="14" t="s">
        <v>0</v>
      </c>
      <c r="B1" s="14" t="s">
        <v>1</v>
      </c>
      <c r="C1" s="14" t="s">
        <v>2</v>
      </c>
      <c r="D1" s="14" t="s">
        <v>3</v>
      </c>
      <c r="E1" s="8" t="s">
        <v>6</v>
      </c>
      <c r="F1" s="8" t="s">
        <v>7</v>
      </c>
      <c r="G1" s="14" t="s">
        <v>4</v>
      </c>
      <c r="H1" s="14" t="s">
        <v>5</v>
      </c>
      <c r="I1" s="6" t="s">
        <v>26</v>
      </c>
      <c r="J1" s="15" t="s">
        <v>27</v>
      </c>
      <c r="K1" s="6" t="s">
        <v>25</v>
      </c>
      <c r="L1" s="15" t="s">
        <v>28</v>
      </c>
      <c r="M1" s="15" t="s">
        <v>29</v>
      </c>
    </row>
    <row r="2" spans="1:13" x14ac:dyDescent="0.35">
      <c r="A2" s="17" t="s">
        <v>8</v>
      </c>
      <c r="B2" s="18" t="s">
        <v>9</v>
      </c>
      <c r="C2" s="18" t="s">
        <v>10</v>
      </c>
      <c r="D2" s="18" t="s">
        <v>11</v>
      </c>
      <c r="E2" s="9" t="s">
        <v>12</v>
      </c>
      <c r="F2" s="9" t="s">
        <v>13</v>
      </c>
      <c r="G2" s="18" t="s">
        <v>14</v>
      </c>
      <c r="H2" s="20" t="s">
        <v>15</v>
      </c>
      <c r="I2" s="7" t="s">
        <v>16</v>
      </c>
      <c r="J2" s="20" t="s">
        <v>17</v>
      </c>
      <c r="K2" s="7" t="s">
        <v>18</v>
      </c>
      <c r="L2" s="21" t="s">
        <v>19</v>
      </c>
      <c r="M2" s="19" t="s">
        <v>20</v>
      </c>
    </row>
    <row r="3" spans="1:13" ht="47.25" customHeight="1" x14ac:dyDescent="0.35">
      <c r="A3" s="22" cm="1">
        <f t="array" ref="A3:A9">IFERROR(_xlfn.SEQUENCE(COUNTA(B:B)-2,1,1,1),1)</f>
        <v>1</v>
      </c>
      <c r="B3" s="23" t="s">
        <v>42</v>
      </c>
      <c r="C3" s="28" t="s">
        <v>122</v>
      </c>
      <c r="D3" s="28" t="s">
        <v>160</v>
      </c>
      <c r="E3" s="10"/>
      <c r="F3" s="11"/>
      <c r="G3" s="25">
        <v>1</v>
      </c>
      <c r="H3" s="26">
        <v>2</v>
      </c>
      <c r="I3" s="12"/>
      <c r="J3" s="27">
        <f t="shared" ref="J3:J9" si="0">ROUND(I3*H3,2)</f>
        <v>0</v>
      </c>
      <c r="K3" s="42"/>
      <c r="L3" s="27">
        <f>IFERROR(ROUND(J3*K3,2),0)</f>
        <v>0</v>
      </c>
      <c r="M3" s="27">
        <f t="shared" ref="M3:M9" si="1">L3+J3</f>
        <v>0</v>
      </c>
    </row>
    <row r="4" spans="1:13" ht="72" x14ac:dyDescent="0.35">
      <c r="A4" s="22">
        <v>2</v>
      </c>
      <c r="B4" s="23" t="s">
        <v>42</v>
      </c>
      <c r="C4" s="28" t="s">
        <v>123</v>
      </c>
      <c r="D4" s="28" t="s">
        <v>159</v>
      </c>
      <c r="E4" s="10"/>
      <c r="F4" s="11"/>
      <c r="G4" s="25" t="s">
        <v>126</v>
      </c>
      <c r="H4" s="26">
        <v>2</v>
      </c>
      <c r="I4" s="12"/>
      <c r="J4" s="27">
        <f t="shared" si="0"/>
        <v>0</v>
      </c>
      <c r="K4" s="42"/>
      <c r="L4" s="27">
        <f t="shared" ref="L4:L9" si="2">IFERROR(ROUND(J4*K4,2),0)</f>
        <v>0</v>
      </c>
      <c r="M4" s="27">
        <f t="shared" si="1"/>
        <v>0</v>
      </c>
    </row>
    <row r="5" spans="1:13" ht="72" x14ac:dyDescent="0.35">
      <c r="A5" s="22">
        <v>3</v>
      </c>
      <c r="B5" s="23" t="s">
        <v>42</v>
      </c>
      <c r="C5" s="28" t="s">
        <v>123</v>
      </c>
      <c r="D5" s="28" t="s">
        <v>161</v>
      </c>
      <c r="E5" s="10"/>
      <c r="F5" s="11"/>
      <c r="G5" s="25" t="s">
        <v>126</v>
      </c>
      <c r="H5" s="26">
        <v>2</v>
      </c>
      <c r="I5" s="12"/>
      <c r="J5" s="27">
        <f t="shared" si="0"/>
        <v>0</v>
      </c>
      <c r="K5" s="42"/>
      <c r="L5" s="27">
        <f t="shared" si="2"/>
        <v>0</v>
      </c>
      <c r="M5" s="27">
        <f t="shared" si="1"/>
        <v>0</v>
      </c>
    </row>
    <row r="6" spans="1:13" ht="72" x14ac:dyDescent="0.35">
      <c r="A6" s="22">
        <v>4</v>
      </c>
      <c r="B6" s="23" t="s">
        <v>42</v>
      </c>
      <c r="C6" s="28" t="s">
        <v>123</v>
      </c>
      <c r="D6" s="28" t="s">
        <v>162</v>
      </c>
      <c r="E6" s="10"/>
      <c r="F6" s="11"/>
      <c r="G6" s="25" t="s">
        <v>126</v>
      </c>
      <c r="H6" s="26">
        <v>2</v>
      </c>
      <c r="I6" s="12"/>
      <c r="J6" s="27">
        <f t="shared" si="0"/>
        <v>0</v>
      </c>
      <c r="K6" s="42"/>
      <c r="L6" s="27">
        <f t="shared" si="2"/>
        <v>0</v>
      </c>
      <c r="M6" s="27">
        <f t="shared" si="1"/>
        <v>0</v>
      </c>
    </row>
    <row r="7" spans="1:13" ht="72" x14ac:dyDescent="0.35">
      <c r="A7" s="22">
        <v>5</v>
      </c>
      <c r="B7" s="23" t="s">
        <v>42</v>
      </c>
      <c r="C7" s="28" t="s">
        <v>123</v>
      </c>
      <c r="D7" s="28" t="s">
        <v>163</v>
      </c>
      <c r="E7" s="10"/>
      <c r="F7" s="11"/>
      <c r="G7" s="25" t="s">
        <v>126</v>
      </c>
      <c r="H7" s="26">
        <v>2</v>
      </c>
      <c r="I7" s="12"/>
      <c r="J7" s="27">
        <f t="shared" si="0"/>
        <v>0</v>
      </c>
      <c r="K7" s="42"/>
      <c r="L7" s="27">
        <f t="shared" si="2"/>
        <v>0</v>
      </c>
      <c r="M7" s="27">
        <f t="shared" si="1"/>
        <v>0</v>
      </c>
    </row>
    <row r="8" spans="1:13" ht="48" x14ac:dyDescent="0.35">
      <c r="A8" s="22">
        <v>6</v>
      </c>
      <c r="B8" s="23" t="s">
        <v>42</v>
      </c>
      <c r="C8" s="28" t="s">
        <v>124</v>
      </c>
      <c r="D8" s="28" t="s">
        <v>167</v>
      </c>
      <c r="E8" s="10"/>
      <c r="F8" s="11"/>
      <c r="G8" s="25" t="s">
        <v>127</v>
      </c>
      <c r="H8" s="26">
        <v>6</v>
      </c>
      <c r="I8" s="12"/>
      <c r="J8" s="27">
        <f t="shared" si="0"/>
        <v>0</v>
      </c>
      <c r="K8" s="42"/>
      <c r="L8" s="27">
        <f t="shared" si="2"/>
        <v>0</v>
      </c>
      <c r="M8" s="27">
        <f t="shared" si="1"/>
        <v>0</v>
      </c>
    </row>
    <row r="9" spans="1:13" ht="60" x14ac:dyDescent="0.35">
      <c r="A9" s="22">
        <v>7</v>
      </c>
      <c r="B9" s="23" t="s">
        <v>42</v>
      </c>
      <c r="C9" s="28" t="s">
        <v>125</v>
      </c>
      <c r="D9" s="28" t="s">
        <v>166</v>
      </c>
      <c r="E9" s="10"/>
      <c r="F9" s="11"/>
      <c r="G9" s="25">
        <v>1</v>
      </c>
      <c r="H9" s="26">
        <v>1</v>
      </c>
      <c r="I9" s="12"/>
      <c r="J9" s="27">
        <f t="shared" si="0"/>
        <v>0</v>
      </c>
      <c r="K9" s="42"/>
      <c r="L9" s="27">
        <f t="shared" si="2"/>
        <v>0</v>
      </c>
      <c r="M9" s="27">
        <f t="shared" si="1"/>
        <v>0</v>
      </c>
    </row>
    <row r="10" spans="1:13" x14ac:dyDescent="0.35">
      <c r="A10" s="34"/>
      <c r="B10" s="35"/>
      <c r="C10" s="35"/>
      <c r="D10" s="35"/>
      <c r="E10" s="40"/>
      <c r="F10" s="40"/>
      <c r="G10" s="34"/>
      <c r="H10" s="36"/>
      <c r="I10" s="41" t="str">
        <f>"Suma wartości dla "&amp;B3&amp;" (Σ poz. 1-"&amp;COUNTA(A:A)-2&amp;")"</f>
        <v>Suma wartości dla Pakiet 13 (Σ poz. 1-7)</v>
      </c>
      <c r="J10" s="37">
        <f>SUM(J3:J9)</f>
        <v>0</v>
      </c>
      <c r="K10" s="43" t="s">
        <v>21</v>
      </c>
      <c r="L10" s="43" t="s">
        <v>21</v>
      </c>
      <c r="M10" s="37">
        <f>SUM(M3:M9)</f>
        <v>0</v>
      </c>
    </row>
  </sheetData>
  <conditionalFormatting sqref="A1:M1048576">
    <cfRule type="notContainsBlanks" dxfId="7" priority="4">
      <formula>LEN(TRIM(A1))&gt;0</formula>
    </cfRule>
  </conditionalFormatting>
  <conditionalFormatting sqref="A2:XFD2">
    <cfRule type="notContainsBlanks" dxfId="6" priority="3">
      <formula>LEN(TRIM(A2))&gt;0</formula>
    </cfRule>
  </conditionalFormatting>
  <conditionalFormatting sqref="K1:K1048576 L10">
    <cfRule type="notContainsBlanks" dxfId="5" priority="2">
      <formula>LEN(TRIM(K1))&gt;0</formula>
    </cfRule>
  </conditionalFormatting>
  <conditionalFormatting sqref="I1:J1048576 L1:M1048576">
    <cfRule type="notContainsBlanks" dxfId="4" priority="1">
      <formula>LEN(TRIM(I1))&gt;0</formula>
    </cfRule>
  </conditionalFormatting>
  <dataValidations count="2">
    <dataValidation allowBlank="1" showInputMessage="1" showErrorMessage="1" sqref="K1:M2 A1:I2 J1:J1048576 M3:M1048576 L3:L9 L11:L1048576" xr:uid="{FC2DE7C4-DE79-4A92-9B18-F177B23FE988}"/>
    <dataValidation type="decimal" operator="greaterThanOrEqual" allowBlank="1" showInputMessage="1" showErrorMessage="1" sqref="H3:I10" xr:uid="{7E78F1D1-BE50-4840-8B9C-F82EAB892916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&amp;CFormularz wyceny SPZP.271.40.2025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FAE66-A80D-4315-91BF-798DE780FD06}">
  <sheetPr>
    <tabColor theme="5" tint="0.39997558519241921"/>
  </sheetPr>
  <dimension ref="A1:M5"/>
  <sheetViews>
    <sheetView zoomScale="85" zoomScaleNormal="85" workbookViewId="0">
      <selection activeCell="K5" sqref="K5:L5"/>
    </sheetView>
  </sheetViews>
  <sheetFormatPr defaultColWidth="9.1796875" defaultRowHeight="14.5" x14ac:dyDescent="0.35"/>
  <cols>
    <col min="1" max="1" width="6.26953125" style="38" customWidth="1"/>
    <col min="2" max="2" width="20.1796875" style="16" customWidth="1"/>
    <col min="3" max="3" width="30.7265625" style="16" customWidth="1"/>
    <col min="4" max="4" width="61.81640625" style="16" customWidth="1"/>
    <col min="5" max="5" width="26.453125" style="13" customWidth="1"/>
    <col min="6" max="6" width="20.7265625" style="13" customWidth="1"/>
    <col min="7" max="7" width="17" style="38" customWidth="1"/>
    <col min="8" max="8" width="15.54296875" style="38" customWidth="1"/>
    <col min="9" max="9" width="17.453125" style="13" customWidth="1"/>
    <col min="10" max="10" width="17.453125" style="39" customWidth="1"/>
    <col min="11" max="11" width="9.1796875" style="13"/>
    <col min="12" max="12" width="17.54296875" style="39" customWidth="1"/>
    <col min="13" max="13" width="18.1796875" style="39" customWidth="1"/>
    <col min="14" max="16384" width="9.1796875" style="16"/>
  </cols>
  <sheetData>
    <row r="1" spans="1:13" ht="43.5" customHeight="1" x14ac:dyDescent="0.35">
      <c r="A1" s="14" t="s">
        <v>0</v>
      </c>
      <c r="B1" s="14" t="s">
        <v>1</v>
      </c>
      <c r="C1" s="14" t="s">
        <v>2</v>
      </c>
      <c r="D1" s="14" t="s">
        <v>3</v>
      </c>
      <c r="E1" s="8" t="s">
        <v>6</v>
      </c>
      <c r="F1" s="8" t="s">
        <v>7</v>
      </c>
      <c r="G1" s="14" t="s">
        <v>4</v>
      </c>
      <c r="H1" s="14" t="s">
        <v>5</v>
      </c>
      <c r="I1" s="6" t="s">
        <v>26</v>
      </c>
      <c r="J1" s="15" t="s">
        <v>27</v>
      </c>
      <c r="K1" s="6" t="s">
        <v>25</v>
      </c>
      <c r="L1" s="15" t="s">
        <v>28</v>
      </c>
      <c r="M1" s="15" t="s">
        <v>29</v>
      </c>
    </row>
    <row r="2" spans="1:13" x14ac:dyDescent="0.35">
      <c r="A2" s="17" t="s">
        <v>8</v>
      </c>
      <c r="B2" s="18" t="s">
        <v>9</v>
      </c>
      <c r="C2" s="18" t="s">
        <v>10</v>
      </c>
      <c r="D2" s="18" t="s">
        <v>11</v>
      </c>
      <c r="E2" s="9" t="s">
        <v>12</v>
      </c>
      <c r="F2" s="9" t="s">
        <v>13</v>
      </c>
      <c r="G2" s="18" t="s">
        <v>14</v>
      </c>
      <c r="H2" s="20" t="s">
        <v>15</v>
      </c>
      <c r="I2" s="7" t="s">
        <v>16</v>
      </c>
      <c r="J2" s="20" t="s">
        <v>17</v>
      </c>
      <c r="K2" s="7" t="s">
        <v>18</v>
      </c>
      <c r="L2" s="21" t="s">
        <v>19</v>
      </c>
      <c r="M2" s="19" t="s">
        <v>20</v>
      </c>
    </row>
    <row r="3" spans="1:13" ht="48" x14ac:dyDescent="0.35">
      <c r="A3" s="22" cm="1">
        <f t="array" ref="A3:A4">IFERROR(_xlfn.SEQUENCE(COUNTA(B:B)-2,1,1,1),1)</f>
        <v>1</v>
      </c>
      <c r="B3" s="23" t="s">
        <v>43</v>
      </c>
      <c r="C3" s="28" t="s">
        <v>128</v>
      </c>
      <c r="D3" s="28" t="s">
        <v>165</v>
      </c>
      <c r="E3" s="10"/>
      <c r="F3" s="11"/>
      <c r="G3" s="25" t="s">
        <v>129</v>
      </c>
      <c r="H3" s="26">
        <v>2</v>
      </c>
      <c r="I3" s="12"/>
      <c r="J3" s="27">
        <f t="shared" ref="J3:J4" si="0">ROUND(I3*H3,2)</f>
        <v>0</v>
      </c>
      <c r="K3" s="42"/>
      <c r="L3" s="27">
        <f>IFERROR(ROUND(J3*K3,2),0)</f>
        <v>0</v>
      </c>
      <c r="M3" s="27">
        <f t="shared" ref="M3:M4" si="1">L3+J3</f>
        <v>0</v>
      </c>
    </row>
    <row r="4" spans="1:13" ht="48" x14ac:dyDescent="0.35">
      <c r="A4" s="22">
        <v>2</v>
      </c>
      <c r="B4" s="23" t="s">
        <v>43</v>
      </c>
      <c r="C4" s="28" t="s">
        <v>128</v>
      </c>
      <c r="D4" s="28" t="s">
        <v>164</v>
      </c>
      <c r="E4" s="10"/>
      <c r="F4" s="11"/>
      <c r="G4" s="25" t="s">
        <v>130</v>
      </c>
      <c r="H4" s="26">
        <v>2</v>
      </c>
      <c r="I4" s="12"/>
      <c r="J4" s="27">
        <f t="shared" si="0"/>
        <v>0</v>
      </c>
      <c r="K4" s="42"/>
      <c r="L4" s="27">
        <f t="shared" ref="L4" si="2">IFERROR(ROUND(J4*K4,2),0)</f>
        <v>0</v>
      </c>
      <c r="M4" s="27">
        <f t="shared" si="1"/>
        <v>0</v>
      </c>
    </row>
    <row r="5" spans="1:13" x14ac:dyDescent="0.35">
      <c r="A5" s="34"/>
      <c r="B5" s="35"/>
      <c r="C5" s="35"/>
      <c r="D5" s="35"/>
      <c r="E5" s="40"/>
      <c r="F5" s="40"/>
      <c r="G5" s="34"/>
      <c r="H5" s="36"/>
      <c r="I5" s="41" t="str">
        <f>"Suma wartości dla "&amp;B3&amp;" (Σ poz. 1-"&amp;COUNTA(A:A)-2&amp;")"</f>
        <v>Suma wartości dla Pakiet 14 (Σ poz. 1-2)</v>
      </c>
      <c r="J5" s="37">
        <f>SUM(J3:J4)</f>
        <v>0</v>
      </c>
      <c r="K5" s="43" t="s">
        <v>21</v>
      </c>
      <c r="L5" s="43" t="s">
        <v>21</v>
      </c>
      <c r="M5" s="37">
        <f>SUM(M3:M4)</f>
        <v>0</v>
      </c>
    </row>
  </sheetData>
  <conditionalFormatting sqref="A1:M1048576">
    <cfRule type="notContainsBlanks" dxfId="3" priority="4">
      <formula>LEN(TRIM(A1))&gt;0</formula>
    </cfRule>
  </conditionalFormatting>
  <conditionalFormatting sqref="A2:XFD2">
    <cfRule type="notContainsBlanks" dxfId="2" priority="3">
      <formula>LEN(TRIM(A2))&gt;0</formula>
    </cfRule>
  </conditionalFormatting>
  <conditionalFormatting sqref="K1:K1048576 L5">
    <cfRule type="notContainsBlanks" dxfId="1" priority="2">
      <formula>LEN(TRIM(K1))&gt;0</formula>
    </cfRule>
  </conditionalFormatting>
  <conditionalFormatting sqref="I1:J1048576 L1:M1048576">
    <cfRule type="notContainsBlanks" dxfId="0" priority="1">
      <formula>LEN(TRIM(I1))&gt;0</formula>
    </cfRule>
  </conditionalFormatting>
  <dataValidations count="2">
    <dataValidation allowBlank="1" showInputMessage="1" showErrorMessage="1" sqref="K1:M2 A1:I2 J1:J1048576 M3:M1048576 L3:L4 L6:L1048576" xr:uid="{7C5AC746-58A3-45DE-850F-DFA324B35ACA}"/>
    <dataValidation type="decimal" operator="greaterThanOrEqual" allowBlank="1" showInputMessage="1" showErrorMessage="1" sqref="H3:I5" xr:uid="{AE5CE9DC-FC0B-4A52-AE78-C999FECE53A9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&amp;CFormularz wyceny SPZP.271.40.2025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scriptIds xmlns="http://schemas.microsoft.com/office/extensibility/maker/v1.0" id="script-ids-node-id">
  <scriptId id="ms-officescript%3A%2F%2Fonedrive_business_itemlink%2F014V6IR5H5CSLOPXZNAJH3LERJCDKKZABO:ms-officescript%3A%2F%2Fonedrive_business_sharinglink%2Fu!aHR0cHM6Ly9sdWthc2lld2ljemdvdi1teS5zaGFyZXBvaW50LmNvbS86dTovZy9wZXJzb25hbC9hZHJpYW5fbmFwb3JhX3BvcnRfbHVrYXNpZXdpY3pfZ292X3BsL0VmMFVsdWZmTFFKUHRaSXBFTlNzZ0M0QnZiR3Jtd0R3Z0UwX1MxUk11amVlY1E"/>
  <scriptId xmlns="" id="ms-officescript%3A%2F%2Fonedrive_business_itemlink%2F014V6IR5EQOTOEUU4ZMZCIC5AQC2MUNFPJ:ms-officescript%3A%2F%2Fonedrive_business_sharinglink%2Fu!aHR0cHM6Ly9sdWthc2lld2ljemdvdi1teS5zaGFyZXBvaW50LmNvbS86dTovZy9wZXJzb25hbC9hZHJpYW5fbmFwb3JhX3BvcnRfbHVrYXNpZXdpY3pfZ292X3BsL0VaQjAzRXBUbVdaRWdYUVFGcGxHbGVrQldMeXdxdENXQXVOX1plSlB6Qy1VT2c"/>
  <scriptId xmlns="" id="ms-officescript%3A%2F%2Fonedrive_business_itemlink%2F014V6IR5BVLFIAOXWCIZGLV6W24DRQC3HX:ms-officescript%3A%2F%2Fonedrive_business_sharinglink%2Fu!aHR0cHM6Ly9sdWthc2lld2ljemdvdi1teS5zaGFyZXBvaW50LmNvbS86dTovZy9wZXJzb25hbC9hZHJpYW5fbmFwb3JhX3BvcnRfbHVrYXNpZXdpY3pfZ292X3BsL0VUVlpVQWRld2taTXV2cmE0T01CYlBjQjlCUDBlUEIzLUhkdkg2TWNnTi1vcXc"/>
  <scriptId xmlns="" id="ms-officescript%3A%2F%2Fonedrive_business_itemlink%2F014V6IR5DGHIC5D2LVNZFZRGGVAKCNX3C6:ms-officescript%3A%2F%2Fonedrive_business_sharinglink%2Fu!aHR0cHM6Ly9sdWthc2lld2ljemdvdi1teS5zaGFyZXBvaW50LmNvbS86dTovZy9wZXJzb25hbC9hZHJpYW5fbmFwb3JhX3BvcnRfbHVrYXNpZXdpY3pfZ292X3BsL0VXWTZCZEhwZFc1TG1KalZBb1RiN0Y0QmpBUjZwRFZiUVRTSU9lN0hZNVk1TXc"/>
</scriptId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bela xmlns="84141fab-40ef-492f-9a5e-7c422361107c" xsi:nil="true"/>
    <BRUTTO xmlns="84141fab-40ef-492f-9a5e-7c422361107c" xsi:nil="true"/>
    <NETTO_x002e_SL xmlns="84141fab-40ef-492f-9a5e-7c422361107c" xsi:nil="true"/>
    <NETTO xmlns="84141fab-40ef-492f-9a5e-7c422361107c" xsi:nil="true"/>
    <BRUTTO_x002e_SL xmlns="84141fab-40ef-492f-9a5e-7c422361107c" xsi:nil="true"/>
    <lcf76f155ced4ddcb4097134ff3c332f xmlns="84141fab-40ef-492f-9a5e-7c422361107c">
      <Terms xmlns="http://schemas.microsoft.com/office/infopath/2007/PartnerControls"/>
    </lcf76f155ced4ddcb4097134ff3c332f>
    <DATA_x002e_DOK xmlns="84141fab-40ef-492f-9a5e-7c422361107c">2024-10-13T17:36:03+00:00</DATA_x002e_DOK>
    <DZ xmlns="84141fab-40ef-492f-9a5e-7c422361107c" xsi:nil="true"/>
    <NR_x002e_ZAM xmlns="84141fab-40ef-492f-9a5e-7c422361107c" xsi:nil="true"/>
    <NR_x002e_UM xmlns="84141fab-40ef-492f-9a5e-7c422361107c" xsi:nil="true"/>
    <DANE_x002e_WYK xmlns="84141fab-40ef-492f-9a5e-7c422361107c" xsi:nil="true"/>
    <TaxCatchAll xmlns="25403c7b-c6b4-4198-8117-dbd0ece2577a" xsi:nil="true"/>
    <DATA_x002e_UM xmlns="84141fab-40ef-492f-9a5e-7c422361107c" xsi:nil="true"/>
    <Nrsprawy xmlns="84141fab-40ef-492f-9a5e-7c422361107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780E947CFC99046ACF97E94117BF123" ma:contentTypeVersion="38" ma:contentTypeDescription="Utwórz nowy dokument." ma:contentTypeScope="" ma:versionID="782782296d5f0970a52da01f137e5522">
  <xsd:schema xmlns:xsd="http://www.w3.org/2001/XMLSchema" xmlns:xs="http://www.w3.org/2001/XMLSchema" xmlns:p="http://schemas.microsoft.com/office/2006/metadata/properties" xmlns:ns2="84141fab-40ef-492f-9a5e-7c422361107c" xmlns:ns3="25403c7b-c6b4-4198-8117-dbd0ece2577a" targetNamespace="http://schemas.microsoft.com/office/2006/metadata/properties" ma:root="true" ma:fieldsID="bc91da3de4927526fc6b84c3725631b5" ns2:_="" ns3:_="">
    <xsd:import namespace="84141fab-40ef-492f-9a5e-7c422361107c"/>
    <xsd:import namespace="25403c7b-c6b4-4198-8117-dbd0ece257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NR_x002e_ZAM" minOccurs="0"/>
                <xsd:element ref="ns2:DATA_x002e_DOK" minOccurs="0"/>
                <xsd:element ref="ns2:DATA_x002e_UM" minOccurs="0"/>
                <xsd:element ref="ns2:NR_x002e_UM" minOccurs="0"/>
                <xsd:element ref="ns2:NETTO" minOccurs="0"/>
                <xsd:element ref="ns2:NETTO_x002e_SL" minOccurs="0"/>
                <xsd:element ref="ns2:BRUTTO" minOccurs="0"/>
                <xsd:element ref="ns2:BRUTTO_x002e_SL" minOccurs="0"/>
                <xsd:element ref="ns2:DZ" minOccurs="0"/>
                <xsd:element ref="ns2:DANE_x002e_WYK" minOccurs="0"/>
                <xsd:element ref="ns3:SharedWithUsers" minOccurs="0"/>
                <xsd:element ref="ns3:SharedWithDetails" minOccurs="0"/>
                <xsd:element ref="ns2:Tabel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Nrsprawy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41fab-40ef-492f-9a5e-7c42236110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NR_x002e_ZAM" ma:index="12" nillable="true" ma:displayName="NR.ZAM" ma:format="Dropdown" ma:internalName="NR_x002e_ZAM">
      <xsd:simpleType>
        <xsd:restriction base="dms:Text">
          <xsd:maxLength value="255"/>
        </xsd:restriction>
      </xsd:simpleType>
    </xsd:element>
    <xsd:element name="DATA_x002e_DOK" ma:index="13" nillable="true" ma:displayName="DATA.DOK" ma:default="[today]" ma:format="DateOnly" ma:internalName="DATA_x002e_DOK">
      <xsd:simpleType>
        <xsd:restriction base="dms:DateTime"/>
      </xsd:simpleType>
    </xsd:element>
    <xsd:element name="DATA_x002e_UM" ma:index="14" nillable="true" ma:displayName="DATA.UM" ma:format="Dropdown" ma:internalName="DATA_x002e_UM">
      <xsd:simpleType>
        <xsd:restriction base="dms:Text">
          <xsd:maxLength value="255"/>
        </xsd:restriction>
      </xsd:simpleType>
    </xsd:element>
    <xsd:element name="NR_x002e_UM" ma:index="15" nillable="true" ma:displayName="NR.UM" ma:format="Dropdown" ma:internalName="NR_x002e_UM">
      <xsd:simpleType>
        <xsd:restriction base="dms:Text">
          <xsd:maxLength value="255"/>
        </xsd:restriction>
      </xsd:simpleType>
    </xsd:element>
    <xsd:element name="NETTO" ma:index="16" nillable="true" ma:displayName="NETTO" ma:format="Dropdown" ma:internalName="NETTO">
      <xsd:simpleType>
        <xsd:restriction base="dms:Text">
          <xsd:maxLength value="255"/>
        </xsd:restriction>
      </xsd:simpleType>
    </xsd:element>
    <xsd:element name="NETTO_x002e_SL" ma:index="17" nillable="true" ma:displayName="NETTO.SL" ma:format="Dropdown" ma:internalName="NETTO_x002e_SL">
      <xsd:simpleType>
        <xsd:restriction base="dms:Text">
          <xsd:maxLength value="255"/>
        </xsd:restriction>
      </xsd:simpleType>
    </xsd:element>
    <xsd:element name="BRUTTO" ma:index="18" nillable="true" ma:displayName="BRUTTO" ma:format="Dropdown" ma:internalName="BRUTTO">
      <xsd:simpleType>
        <xsd:restriction base="dms:Text">
          <xsd:maxLength value="255"/>
        </xsd:restriction>
      </xsd:simpleType>
    </xsd:element>
    <xsd:element name="BRUTTO_x002e_SL" ma:index="19" nillable="true" ma:displayName="BRUTTO.SL" ma:format="Dropdown" ma:internalName="BRUTTO_x002e_SL">
      <xsd:simpleType>
        <xsd:restriction base="dms:Text">
          <xsd:maxLength value="255"/>
        </xsd:restriction>
      </xsd:simpleType>
    </xsd:element>
    <xsd:element name="DZ" ma:index="20" nillable="true" ma:displayName="DZ" ma:format="Dropdown" ma:internalName="DZ">
      <xsd:simpleType>
        <xsd:restriction base="dms:Text">
          <xsd:maxLength value="255"/>
        </xsd:restriction>
      </xsd:simpleType>
    </xsd:element>
    <xsd:element name="DANE_x002e_WYK" ma:index="21" nillable="true" ma:displayName="DANE.WYK" ma:format="Dropdown" ma:internalName="DANE_x002e_WYK">
      <xsd:simpleType>
        <xsd:restriction base="dms:Text">
          <xsd:maxLength value="255"/>
        </xsd:restriction>
      </xsd:simpleType>
    </xsd:element>
    <xsd:element name="Tabela" ma:index="24" nillable="true" ma:displayName="Tabela" ma:format="Dropdown" ma:internalName="Tabela">
      <xsd:simpleType>
        <xsd:restriction base="dms:Note">
          <xsd:maxLength value="255"/>
        </xsd:restriction>
      </xsd:simpleType>
    </xsd:element>
    <xsd:element name="MediaServiceDateTaken" ma:index="2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2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9" nillable="true" ma:taxonomy="true" ma:internalName="lcf76f155ced4ddcb4097134ff3c332f" ma:taxonomyFieldName="MediaServiceImageTags" ma:displayName="Tagi obrazów" ma:readOnly="false" ma:fieldId="{5cf76f15-5ced-4ddc-b409-7134ff3c332f}" ma:taxonomyMulti="true" ma:sspId="b205d356-f1e1-40f3-a99e-c475332e209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3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32" nillable="true" ma:displayName="Location" ma:description="" ma:indexed="true" ma:internalName="MediaServiceLocation" ma:readOnly="true">
      <xsd:simpleType>
        <xsd:restriction base="dms:Text"/>
      </xsd:simpleType>
    </xsd:element>
    <xsd:element name="Nrsprawy" ma:index="33" nillable="true" ma:displayName="Nr sprawy" ma:format="Dropdown" ma:internalName="Nrsprawy">
      <xsd:simpleType>
        <xsd:restriction base="dms:Text">
          <xsd:maxLength value="255"/>
        </xsd:restriction>
      </xsd:simpleType>
    </xsd:element>
    <xsd:element name="MediaLengthInSeconds" ma:index="3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03c7b-c6b4-4198-8117-dbd0ece2577a" elementFormDefault="qualified">
    <xsd:import namespace="http://schemas.microsoft.com/office/2006/documentManagement/types"/>
    <xsd:import namespace="http://schemas.microsoft.com/office/infopath/2007/PartnerControls"/>
    <xsd:element name="SharedWithUsers" ma:index="2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30" nillable="true" ma:displayName="Taxonomy Catch All Column" ma:hidden="true" ma:list="{fec6e98c-42df-41bf-b0be-3f1cb1538785}" ma:internalName="TaxCatchAll" ma:showField="CatchAllData" ma:web="25403c7b-c6b4-4198-8117-dbd0ece257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DF4F8B-76CB-4546-9176-CC9D2D160E39}">
  <ds:schemaRefs>
    <ds:schemaRef ds:uri="http://schemas.microsoft.com/office/extensibility/maker/v1.0"/>
    <ds:schemaRef ds:uri=""/>
  </ds:schemaRefs>
</ds:datastoreItem>
</file>

<file path=customXml/itemProps2.xml><?xml version="1.0" encoding="utf-8"?>
<ds:datastoreItem xmlns:ds="http://schemas.openxmlformats.org/officeDocument/2006/customXml" ds:itemID="{DA47DE6A-26E7-49A8-8FD3-72EA5C727BF8}">
  <ds:schemaRefs>
    <ds:schemaRef ds:uri="http://schemas.microsoft.com/office/2006/metadata/properties"/>
    <ds:schemaRef ds:uri="http://schemas.microsoft.com/office/infopath/2007/PartnerControls"/>
    <ds:schemaRef ds:uri="84141fab-40ef-492f-9a5e-7c422361107c"/>
    <ds:schemaRef ds:uri="25403c7b-c6b4-4198-8117-dbd0ece2577a"/>
  </ds:schemaRefs>
</ds:datastoreItem>
</file>

<file path=customXml/itemProps3.xml><?xml version="1.0" encoding="utf-8"?>
<ds:datastoreItem xmlns:ds="http://schemas.openxmlformats.org/officeDocument/2006/customXml" ds:itemID="{1B0778FB-0E75-457F-9193-C0B7B5F55DB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7C9903D-C351-4CEC-8706-E0B9431108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41fab-40ef-492f-9a5e-7c422361107c"/>
    <ds:schemaRef ds:uri="25403c7b-c6b4-4198-8117-dbd0ece257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16</vt:i4>
      </vt:variant>
    </vt:vector>
  </HeadingPairs>
  <TitlesOfParts>
    <vt:vector size="16" baseType="lpstr">
      <vt:lpstr>Template</vt:lpstr>
      <vt:lpstr>PODSUMOWANIE</vt:lpstr>
      <vt:lpstr>Pakiet 1</vt:lpstr>
      <vt:lpstr>Pakiet 2</vt:lpstr>
      <vt:lpstr>Pakiet 3</vt:lpstr>
      <vt:lpstr>Pakiet 4</vt:lpstr>
      <vt:lpstr>Pakiet 5</vt:lpstr>
      <vt:lpstr>Pakiet 6</vt:lpstr>
      <vt:lpstr>Pakiet 7</vt:lpstr>
      <vt:lpstr>Pakiet 8</vt:lpstr>
      <vt:lpstr>Pakiet 9</vt:lpstr>
      <vt:lpstr>Pakiet 10</vt:lpstr>
      <vt:lpstr>Pakiet 11</vt:lpstr>
      <vt:lpstr>Pakiet 12</vt:lpstr>
      <vt:lpstr>Pakiet 13</vt:lpstr>
      <vt:lpstr>Pakiet 14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 Niemczycka</dc:creator>
  <cp:keywords/>
  <dc:description/>
  <cp:lastModifiedBy>Małgorzata Sopańska | Łukasiewicz – PORT</cp:lastModifiedBy>
  <cp:revision/>
  <dcterms:created xsi:type="dcterms:W3CDTF">2024-10-01T14:32:53Z</dcterms:created>
  <dcterms:modified xsi:type="dcterms:W3CDTF">2025-04-08T11:04:58Z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0x0101001780E947CFC99046ACF97E94117BF123</vt:lpwstr>
  </property>
  <property fmtid="{D5CDD505-2E9C-101B-9397-08002B2CF9AE}" pid="3" name="Order">
    <vt:r8>9092600</vt:r8>
  </property>
  <property fmtid="{D5CDD505-2E9C-101B-9397-08002B2CF9AE}" pid="4" name="MediaServiceImageTags">
    <vt:lpwstr/>
  </property>
</Properties>
</file>