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a.justyna\Desktop\Kredyt 2024\3. Przetarg\1. SWZ\"/>
    </mc:Choice>
  </mc:AlternateContent>
  <xr:revisionPtr revIDLastSave="0" documentId="8_{74FDFD83-9C67-4D06-A521-231E41446B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 1" sheetId="1" r:id="rId1"/>
  </sheets>
  <definedNames>
    <definedName name="_xlnm.Print_Area" localSheetId="0">'Arkusz 1'!$B$1:$I$62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17" i="1"/>
  <c r="E6" i="1"/>
  <c r="E10" i="1" s="1"/>
  <c r="E14" i="1" s="1"/>
  <c r="G6" i="1"/>
  <c r="G7" i="1" s="1"/>
  <c r="G8" i="1" s="1"/>
  <c r="G10" i="1" s="1"/>
  <c r="G11" i="1" s="1"/>
  <c r="G12" i="1" s="1"/>
  <c r="G14" i="1" s="1"/>
  <c r="G15" i="1" s="1"/>
  <c r="G16" i="1" s="1"/>
  <c r="G18" i="1" s="1"/>
  <c r="G19" i="1" s="1"/>
  <c r="G20" i="1" s="1"/>
  <c r="G22" i="1" s="1"/>
  <c r="G23" i="1" s="1"/>
  <c r="G24" i="1" s="1"/>
  <c r="G26" i="1" s="1"/>
  <c r="G27" i="1" s="1"/>
  <c r="G28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E9" i="1"/>
  <c r="E13" i="1" s="1"/>
  <c r="E7" i="1" l="1"/>
  <c r="E8" i="1" s="1"/>
  <c r="H4" i="1"/>
  <c r="I4" i="1" s="1"/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5" i="1" l="1"/>
  <c r="I5" i="1" s="1"/>
  <c r="E11" i="1" l="1"/>
  <c r="D5" i="1"/>
  <c r="H6" i="1" s="1"/>
  <c r="I6" i="1" s="1"/>
  <c r="D6" i="1" l="1"/>
  <c r="H7" i="1" s="1"/>
  <c r="I7" i="1" s="1"/>
  <c r="E12" i="1"/>
  <c r="D7" i="1" l="1"/>
  <c r="H8" i="1" s="1"/>
  <c r="I8" i="1" s="1"/>
  <c r="D8" i="1" l="1"/>
  <c r="H9" i="1" s="1"/>
  <c r="I9" i="1" s="1"/>
  <c r="D9" i="1" l="1"/>
  <c r="H10" i="1" s="1"/>
  <c r="I10" i="1" s="1"/>
  <c r="E15" i="1"/>
  <c r="E16" i="1" l="1"/>
  <c r="D10" i="1"/>
  <c r="H11" i="1" s="1"/>
  <c r="I11" i="1" s="1"/>
  <c r="D11" i="1" l="1"/>
  <c r="H12" i="1" s="1"/>
  <c r="I12" i="1" s="1"/>
  <c r="E18" i="1" l="1"/>
  <c r="D12" i="1"/>
  <c r="H13" i="1" s="1"/>
  <c r="I13" i="1" s="1"/>
  <c r="D13" i="1" l="1"/>
  <c r="H14" i="1" s="1"/>
  <c r="I14" i="1" s="1"/>
  <c r="E19" i="1"/>
  <c r="D14" i="1" l="1"/>
  <c r="H15" i="1" s="1"/>
  <c r="I15" i="1" s="1"/>
  <c r="E20" i="1"/>
  <c r="D15" i="1" l="1"/>
  <c r="H16" i="1" s="1"/>
  <c r="I16" i="1" s="1"/>
  <c r="D16" i="1" l="1"/>
  <c r="H17" i="1" s="1"/>
  <c r="I17" i="1" s="1"/>
  <c r="E22" i="1"/>
  <c r="D17" i="1" l="1"/>
  <c r="H18" i="1" s="1"/>
  <c r="I18" i="1" s="1"/>
  <c r="E23" i="1"/>
  <c r="E24" i="1" l="1"/>
  <c r="D18" i="1"/>
  <c r="H19" i="1" s="1"/>
  <c r="I19" i="1" s="1"/>
  <c r="E25" i="1" l="1"/>
  <c r="D19" i="1"/>
  <c r="H20" i="1" s="1"/>
  <c r="I20" i="1" s="1"/>
  <c r="E26" i="1" l="1"/>
  <c r="D20" i="1"/>
  <c r="H21" i="1" s="1"/>
  <c r="I21" i="1" s="1"/>
  <c r="D21" i="1" l="1"/>
  <c r="H22" i="1" s="1"/>
  <c r="I22" i="1" s="1"/>
  <c r="E27" i="1"/>
  <c r="D22" i="1" l="1"/>
  <c r="H23" i="1" s="1"/>
  <c r="I23" i="1" s="1"/>
  <c r="E28" i="1"/>
  <c r="D23" i="1" l="1"/>
  <c r="H24" i="1" s="1"/>
  <c r="I24" i="1" s="1"/>
  <c r="E29" i="1"/>
  <c r="D24" i="1" l="1"/>
  <c r="H25" i="1" s="1"/>
  <c r="I25" i="1" s="1"/>
  <c r="E30" i="1"/>
  <c r="E31" i="1" l="1"/>
  <c r="D25" i="1"/>
  <c r="H26" i="1" s="1"/>
  <c r="I26" i="1" s="1"/>
  <c r="D26" i="1" l="1"/>
  <c r="H27" i="1" s="1"/>
  <c r="I27" i="1" s="1"/>
  <c r="E32" i="1"/>
  <c r="E33" i="1" l="1"/>
  <c r="D27" i="1"/>
  <c r="H28" i="1" s="1"/>
  <c r="I28" i="1" s="1"/>
  <c r="D28" i="1" l="1"/>
  <c r="H29" i="1" s="1"/>
  <c r="I29" i="1" s="1"/>
  <c r="E34" i="1"/>
  <c r="E35" i="1" l="1"/>
  <c r="D29" i="1"/>
  <c r="H30" i="1" s="1"/>
  <c r="I30" i="1" s="1"/>
  <c r="D30" i="1" l="1"/>
  <c r="H31" i="1" s="1"/>
  <c r="I31" i="1" s="1"/>
  <c r="E36" i="1"/>
  <c r="D31" i="1" l="1"/>
  <c r="H32" i="1" s="1"/>
  <c r="I32" i="1" s="1"/>
  <c r="E38" i="1" l="1"/>
  <c r="D32" i="1"/>
  <c r="H33" i="1" s="1"/>
  <c r="I33" i="1" s="1"/>
  <c r="E39" i="1" l="1"/>
  <c r="D33" i="1"/>
  <c r="H34" i="1" s="1"/>
  <c r="I34" i="1" s="1"/>
  <c r="E40" i="1" l="1"/>
  <c r="D34" i="1"/>
  <c r="H35" i="1" s="1"/>
  <c r="I35" i="1" s="1"/>
  <c r="D35" i="1" l="1"/>
  <c r="H36" i="1" s="1"/>
  <c r="I36" i="1" s="1"/>
  <c r="E41" i="1"/>
  <c r="D36" i="1" l="1"/>
  <c r="H37" i="1" s="1"/>
  <c r="I37" i="1" s="1"/>
  <c r="E42" i="1"/>
  <c r="E43" i="1" l="1"/>
  <c r="D37" i="1"/>
  <c r="H38" i="1" s="1"/>
  <c r="I38" i="1" s="1"/>
  <c r="D38" i="1" l="1"/>
  <c r="H39" i="1" s="1"/>
  <c r="I39" i="1" s="1"/>
  <c r="E44" i="1"/>
  <c r="D39" i="1" l="1"/>
  <c r="H40" i="1" s="1"/>
  <c r="I40" i="1" s="1"/>
  <c r="E46" i="1" l="1"/>
  <c r="D40" i="1"/>
  <c r="H41" i="1" s="1"/>
  <c r="I41" i="1" s="1"/>
  <c r="E47" i="1" l="1"/>
  <c r="D41" i="1"/>
  <c r="H42" i="1" s="1"/>
  <c r="I42" i="1" s="1"/>
  <c r="D42" i="1" l="1"/>
  <c r="H43" i="1" s="1"/>
  <c r="I43" i="1" s="1"/>
  <c r="E48" i="1"/>
  <c r="E49" i="1" l="1"/>
  <c r="D43" i="1"/>
  <c r="H44" i="1" s="1"/>
  <c r="I44" i="1" s="1"/>
  <c r="E50" i="1" l="1"/>
  <c r="D44" i="1"/>
  <c r="H45" i="1" s="1"/>
  <c r="I45" i="1" s="1"/>
  <c r="E51" i="1" l="1"/>
  <c r="D45" i="1"/>
  <c r="H46" i="1" s="1"/>
  <c r="I46" i="1" s="1"/>
  <c r="E52" i="1" l="1"/>
  <c r="D46" i="1"/>
  <c r="H47" i="1" s="1"/>
  <c r="I47" i="1" s="1"/>
  <c r="D47" i="1" l="1"/>
  <c r="H48" i="1" s="1"/>
  <c r="I48" i="1" s="1"/>
  <c r="E53" i="1"/>
  <c r="D48" i="1" l="1"/>
  <c r="H49" i="1" s="1"/>
  <c r="I49" i="1" s="1"/>
  <c r="E54" i="1"/>
  <c r="D49" i="1" l="1"/>
  <c r="H50" i="1" s="1"/>
  <c r="I50" i="1" s="1"/>
  <c r="E55" i="1"/>
  <c r="E56" i="1" l="1"/>
  <c r="D50" i="1"/>
  <c r="H51" i="1" s="1"/>
  <c r="I51" i="1" s="1"/>
  <c r="D51" i="1" l="1"/>
  <c r="H52" i="1" s="1"/>
  <c r="I52" i="1" s="1"/>
  <c r="E57" i="1"/>
  <c r="E58" i="1" l="1"/>
  <c r="D52" i="1"/>
  <c r="H53" i="1" s="1"/>
  <c r="I53" i="1" s="1"/>
  <c r="D53" i="1" l="1"/>
  <c r="H54" i="1" s="1"/>
  <c r="I54" i="1" s="1"/>
  <c r="E59" i="1"/>
  <c r="E60" i="1" s="1"/>
  <c r="D54" i="1" l="1"/>
  <c r="H55" i="1" s="1"/>
  <c r="I55" i="1" s="1"/>
  <c r="D55" i="1" l="1"/>
  <c r="H56" i="1" s="1"/>
  <c r="I56" i="1" s="1"/>
  <c r="D56" i="1" l="1"/>
  <c r="H57" i="1" s="1"/>
  <c r="I57" i="1" s="1"/>
  <c r="D57" i="1" l="1"/>
  <c r="H58" i="1" s="1"/>
  <c r="I58" i="1" s="1"/>
  <c r="D58" i="1" l="1"/>
  <c r="H59" i="1" s="1"/>
  <c r="I59" i="1" s="1"/>
  <c r="D59" i="1" l="1"/>
  <c r="H60" i="1" s="1"/>
  <c r="I60" i="1" s="1"/>
  <c r="H62" i="1" l="1"/>
  <c r="I62" i="1"/>
  <c r="D60" i="1"/>
</calcChain>
</file>

<file path=xl/sharedStrings.xml><?xml version="1.0" encoding="utf-8"?>
<sst xmlns="http://schemas.openxmlformats.org/spreadsheetml/2006/main" count="68" uniqueCount="29">
  <si>
    <t>Marża</t>
  </si>
  <si>
    <t>Szacowany WIBOR 3M</t>
  </si>
  <si>
    <t xml:space="preserve">I </t>
  </si>
  <si>
    <t>II</t>
  </si>
  <si>
    <t>III</t>
  </si>
  <si>
    <t>IV kw 2025</t>
  </si>
  <si>
    <t>IV kw 2026</t>
  </si>
  <si>
    <t>IV kw 2027</t>
  </si>
  <si>
    <t>IV kw 2028</t>
  </si>
  <si>
    <t>IV kw 2029</t>
  </si>
  <si>
    <t>IV kw 2031</t>
  </si>
  <si>
    <t>IV kw 2032</t>
  </si>
  <si>
    <t>IV kw 2033</t>
  </si>
  <si>
    <t>IV kw 2034</t>
  </si>
  <si>
    <t>IV kw 2035</t>
  </si>
  <si>
    <t>IV kw 2036</t>
  </si>
  <si>
    <t>L.p.</t>
  </si>
  <si>
    <t>Okres</t>
  </si>
  <si>
    <t>Stan zadłużenia</t>
  </si>
  <si>
    <t>Rata</t>
  </si>
  <si>
    <t>IV kw 2030</t>
  </si>
  <si>
    <t>Odsetki</t>
  </si>
  <si>
    <t>-</t>
  </si>
  <si>
    <t>TABELA OBLICZENIA CENY ZAMÓWIENIA</t>
  </si>
  <si>
    <t>Odsetki obliczenia</t>
  </si>
  <si>
    <t>Łączna cena usługi</t>
  </si>
  <si>
    <t>IV kw 2037</t>
  </si>
  <si>
    <t>IV kw 2024 (14 dni)</t>
  </si>
  <si>
    <t>IV kw 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</si>
</sst>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4" fontId="2" fillId="0" borderId="0" xfId="2" applyNumberFormat="1" applyFont="1" applyAlignment="1">
      <alignment vertical="center"/>
    </xf>
    <xf numFmtId="4" fontId="5" fillId="0" borderId="0" xfId="2" applyNumberFormat="1" applyFont="1" applyAlignment="1">
      <alignment vertical="center"/>
    </xf>
    <xf numFmtId="4" fontId="6" fillId="0" borderId="0" xfId="2" applyNumberFormat="1" applyFont="1" applyAlignment="1">
      <alignment vertical="center"/>
    </xf>
    <xf numFmtId="4" fontId="3" fillId="0" borderId="0" xfId="2" applyNumberFormat="1" applyFont="1" applyAlignment="1">
      <alignment vertical="center"/>
    </xf>
    <xf numFmtId="4" fontId="2" fillId="0" borderId="0" xfId="2" applyNumberFormat="1" applyFont="1" applyAlignment="1">
      <alignment horizontal="center" vertical="center"/>
    </xf>
    <xf numFmtId="4" fontId="3" fillId="0" borderId="6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4" fontId="3" fillId="0" borderId="7" xfId="2" applyNumberFormat="1" applyFont="1" applyBorder="1" applyAlignment="1">
      <alignment vertical="center"/>
    </xf>
    <xf numFmtId="4" fontId="3" fillId="0" borderId="4" xfId="2" applyNumberFormat="1" applyFont="1" applyBorder="1" applyAlignment="1">
      <alignment vertical="center"/>
    </xf>
    <xf numFmtId="3" fontId="3" fillId="0" borderId="8" xfId="2" applyNumberFormat="1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4" fontId="2" fillId="2" borderId="2" xfId="2" applyNumberFormat="1" applyFont="1" applyFill="1" applyBorder="1" applyAlignment="1">
      <alignment vertical="center"/>
    </xf>
    <xf numFmtId="4" fontId="3" fillId="0" borderId="6" xfId="2" applyNumberFormat="1" applyFont="1" applyBorder="1" applyAlignment="1">
      <alignment vertical="center" wrapText="1"/>
    </xf>
    <xf numFmtId="4" fontId="3" fillId="0" borderId="10" xfId="2" applyNumberFormat="1" applyFont="1" applyBorder="1" applyAlignment="1">
      <alignment vertical="center"/>
    </xf>
    <xf numFmtId="3" fontId="3" fillId="0" borderId="11" xfId="2" applyNumberFormat="1" applyFont="1" applyBorder="1" applyAlignment="1">
      <alignment vertical="center"/>
    </xf>
    <xf numFmtId="4" fontId="2" fillId="0" borderId="2" xfId="2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 wrapText="1"/>
    </xf>
    <xf numFmtId="4" fontId="2" fillId="0" borderId="2" xfId="2" applyNumberFormat="1" applyFont="1" applyBorder="1" applyAlignment="1">
      <alignment vertical="center"/>
    </xf>
    <xf numFmtId="4" fontId="5" fillId="0" borderId="12" xfId="2" applyNumberFormat="1" applyFont="1" applyBorder="1" applyAlignment="1">
      <alignment vertical="center"/>
    </xf>
    <xf numFmtId="3" fontId="6" fillId="0" borderId="13" xfId="2" applyNumberFormat="1" applyFont="1" applyBorder="1" applyAlignment="1">
      <alignment horizontal="center" vertical="center"/>
    </xf>
    <xf numFmtId="3" fontId="6" fillId="0" borderId="14" xfId="2" applyNumberFormat="1" applyFont="1" applyBorder="1" applyAlignment="1">
      <alignment horizontal="center" vertical="center"/>
    </xf>
    <xf numFmtId="3" fontId="6" fillId="0" borderId="15" xfId="2" applyNumberFormat="1" applyFont="1" applyBorder="1" applyAlignment="1">
      <alignment horizontal="center" vertical="center"/>
    </xf>
    <xf numFmtId="4" fontId="2" fillId="0" borderId="12" xfId="2" applyNumberFormat="1" applyFont="1" applyBorder="1" applyAlignment="1">
      <alignment horizontal="center" vertical="center"/>
    </xf>
    <xf numFmtId="3" fontId="3" fillId="0" borderId="16" xfId="2" applyNumberFormat="1" applyFont="1" applyBorder="1" applyAlignment="1">
      <alignment horizontal="center" vertical="center"/>
    </xf>
    <xf numFmtId="3" fontId="3" fillId="0" borderId="17" xfId="2" applyNumberFormat="1" applyFont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4" fontId="2" fillId="0" borderId="20" xfId="2" applyNumberFormat="1" applyFont="1" applyBorder="1" applyAlignment="1">
      <alignment horizontal="center" vertical="center"/>
    </xf>
    <xf numFmtId="10" fontId="3" fillId="0" borderId="17" xfId="1" applyNumberFormat="1" applyFont="1" applyFill="1" applyBorder="1" applyAlignment="1">
      <alignment vertical="center"/>
    </xf>
    <xf numFmtId="10" fontId="3" fillId="0" borderId="16" xfId="1" applyNumberFormat="1" applyFont="1" applyFill="1" applyBorder="1" applyAlignment="1">
      <alignment vertical="center"/>
    </xf>
    <xf numFmtId="10" fontId="3" fillId="0" borderId="18" xfId="1" applyNumberFormat="1" applyFont="1" applyFill="1" applyBorder="1" applyAlignment="1">
      <alignment vertical="center"/>
    </xf>
    <xf numFmtId="10" fontId="3" fillId="0" borderId="19" xfId="1" applyNumberFormat="1" applyFont="1" applyFill="1" applyBorder="1" applyAlignment="1">
      <alignment vertical="center"/>
    </xf>
    <xf numFmtId="4" fontId="2" fillId="0" borderId="20" xfId="2" applyNumberFormat="1" applyFont="1" applyBorder="1" applyAlignment="1">
      <alignment horizontal="center" vertical="center" wrapText="1"/>
    </xf>
    <xf numFmtId="3" fontId="6" fillId="0" borderId="21" xfId="2" applyNumberFormat="1" applyFont="1" applyBorder="1" applyAlignment="1">
      <alignment horizontal="center" vertical="center"/>
    </xf>
    <xf numFmtId="4" fontId="3" fillId="0" borderId="3" xfId="2" applyNumberFormat="1" applyFont="1" applyBorder="1" applyAlignment="1" applyProtection="1">
      <alignment vertical="center"/>
      <protection hidden="1"/>
    </xf>
    <xf numFmtId="4" fontId="3" fillId="0" borderId="9" xfId="2" applyNumberFormat="1" applyFont="1" applyBorder="1" applyAlignment="1" applyProtection="1">
      <alignment vertical="center"/>
      <protection hidden="1"/>
    </xf>
    <xf numFmtId="10" fontId="3" fillId="2" borderId="16" xfId="1" applyNumberFormat="1" applyFont="1" applyFill="1" applyBorder="1" applyAlignment="1" applyProtection="1">
      <alignment vertical="center"/>
      <protection locked="0"/>
    </xf>
    <xf numFmtId="4" fontId="3" fillId="0" borderId="16" xfId="2" applyNumberFormat="1" applyFont="1" applyBorder="1" applyAlignment="1" applyProtection="1">
      <alignment vertical="center"/>
      <protection hidden="1"/>
    </xf>
    <xf numFmtId="4" fontId="3" fillId="0" borderId="17" xfId="2" applyNumberFormat="1" applyFont="1" applyBorder="1" applyAlignment="1" applyProtection="1">
      <alignment vertical="center"/>
      <protection hidden="1"/>
    </xf>
    <xf numFmtId="4" fontId="3" fillId="0" borderId="18" xfId="2" applyNumberFormat="1" applyFont="1" applyBorder="1" applyAlignment="1" applyProtection="1">
      <alignment vertical="center"/>
      <protection hidden="1"/>
    </xf>
    <xf numFmtId="4" fontId="3" fillId="0" borderId="19" xfId="2" applyNumberFormat="1" applyFont="1" applyBorder="1" applyAlignment="1" applyProtection="1">
      <alignment vertical="center"/>
      <protection hidden="1"/>
    </xf>
    <xf numFmtId="4" fontId="3" fillId="0" borderId="22" xfId="2" applyNumberFormat="1" applyFont="1" applyBorder="1" applyAlignment="1" applyProtection="1">
      <alignment vertical="center"/>
      <protection hidden="1"/>
    </xf>
    <xf numFmtId="4" fontId="3" fillId="0" borderId="23" xfId="2" applyNumberFormat="1" applyFont="1" applyBorder="1" applyAlignment="1" applyProtection="1">
      <alignment vertical="center"/>
      <protection hidden="1"/>
    </xf>
    <xf numFmtId="4" fontId="3" fillId="0" borderId="24" xfId="2" applyNumberFormat="1" applyFont="1" applyBorder="1" applyAlignment="1" applyProtection="1">
      <alignment vertical="center"/>
      <protection hidden="1"/>
    </xf>
    <xf numFmtId="4" fontId="8" fillId="2" borderId="2" xfId="2" applyNumberFormat="1" applyFont="1" applyFill="1" applyBorder="1" applyAlignment="1">
      <alignment vertical="center"/>
    </xf>
    <xf numFmtId="4" fontId="2" fillId="0" borderId="0" xfId="2" applyNumberFormat="1" applyFont="1" applyAlignment="1">
      <alignment horizontal="center" vertical="center"/>
    </xf>
    <xf numFmtId="4" fontId="9" fillId="0" borderId="25" xfId="2" applyNumberFormat="1" applyFont="1" applyBorder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center" wrapText="1"/>
    </xf>
  </cellXfs>
  <cellStyles count="6">
    <cellStyle name="Normalny" xfId="0" builtinId="0"/>
    <cellStyle name="Normalny 2" xfId="3" xr:uid="{00000000-0005-0000-0000-000001000000}"/>
    <cellStyle name="Normalny_ocena ofert_1" xfId="2" xr:uid="{00000000-0005-0000-0000-000002000000}"/>
    <cellStyle name="Procentowy" xfId="1" builtinId="5"/>
    <cellStyle name="Procentowy 2" xfId="4" xr:uid="{00000000-0005-0000-0000-000004000000}"/>
    <cellStyle name="Procentowy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2"/>
  <sheetViews>
    <sheetView tabSelected="1" zoomScale="90" zoomScaleNormal="90" workbookViewId="0">
      <pane xSplit="3" ySplit="3" topLeftCell="D4" activePane="bottomRight" state="frozen"/>
      <selection activeCell="A4" sqref="A4"/>
      <selection pane="topRight" activeCell="A4" sqref="A4"/>
      <selection pane="bottomLeft" activeCell="A4" sqref="A4"/>
      <selection pane="bottomRight" activeCell="J6" sqref="J6"/>
    </sheetView>
  </sheetViews>
  <sheetFormatPr defaultColWidth="13.5" defaultRowHeight="12.75"/>
  <cols>
    <col min="1" max="1" width="8.625" style="4" customWidth="1"/>
    <col min="2" max="2" width="4.25" style="3" customWidth="1"/>
    <col min="3" max="3" width="9.375" style="4" customWidth="1"/>
    <col min="4" max="4" width="8.75" style="4" customWidth="1"/>
    <col min="5" max="5" width="9.5" style="4" customWidth="1"/>
    <col min="6" max="6" width="10.625" style="4" customWidth="1"/>
    <col min="7" max="7" width="11.125" style="4" customWidth="1"/>
    <col min="8" max="8" width="12.5" style="4" hidden="1" customWidth="1"/>
    <col min="9" max="16384" width="13.5" style="4"/>
  </cols>
  <sheetData>
    <row r="1" spans="2:9" ht="14.25" customHeight="1">
      <c r="B1" s="47" t="s">
        <v>23</v>
      </c>
      <c r="C1" s="47"/>
      <c r="D1" s="47"/>
      <c r="E1" s="47"/>
      <c r="F1" s="47"/>
      <c r="G1" s="47"/>
      <c r="H1" s="47"/>
    </row>
    <row r="2" spans="2:9" s="1" customFormat="1" ht="15" customHeight="1" thickBot="1">
      <c r="B2" s="2"/>
      <c r="E2" s="5"/>
      <c r="F2" s="5"/>
      <c r="G2" s="5"/>
      <c r="H2" s="5"/>
    </row>
    <row r="3" spans="2:9" s="1" customFormat="1" ht="26.25" thickBot="1">
      <c r="B3" s="19" t="s">
        <v>16</v>
      </c>
      <c r="C3" s="18" t="s">
        <v>17</v>
      </c>
      <c r="D3" s="17" t="s">
        <v>18</v>
      </c>
      <c r="E3" s="23" t="s">
        <v>19</v>
      </c>
      <c r="F3" s="29" t="s">
        <v>0</v>
      </c>
      <c r="G3" s="34" t="s">
        <v>1</v>
      </c>
      <c r="H3" s="29" t="s">
        <v>24</v>
      </c>
      <c r="I3" s="16" t="s">
        <v>21</v>
      </c>
    </row>
    <row r="4" spans="2:9" ht="25.5">
      <c r="B4" s="20">
        <v>1</v>
      </c>
      <c r="C4" s="13" t="s">
        <v>27</v>
      </c>
      <c r="D4" s="7">
        <v>50000000</v>
      </c>
      <c r="E4" s="24" t="s">
        <v>22</v>
      </c>
      <c r="F4" s="38"/>
      <c r="G4" s="31">
        <v>5.8500000000000003E-2</v>
      </c>
      <c r="H4" s="39">
        <f>ROUND((D4*(F4+G4)/365*14),2)</f>
        <v>112191.78</v>
      </c>
      <c r="I4" s="43" t="str">
        <f>IF(F4&gt;0,H4,"-")</f>
        <v>-</v>
      </c>
    </row>
    <row r="5" spans="2:9">
      <c r="B5" s="21">
        <v>2</v>
      </c>
      <c r="C5" s="8" t="s">
        <v>2</v>
      </c>
      <c r="D5" s="11">
        <f>D4-E5</f>
        <v>49000000</v>
      </c>
      <c r="E5" s="25">
        <v>1000000</v>
      </c>
      <c r="F5" s="30">
        <f>$F$4</f>
        <v>0</v>
      </c>
      <c r="G5" s="30">
        <v>5.6000000000000001E-2</v>
      </c>
      <c r="H5" s="40">
        <f t="shared" ref="H5:H36" si="0">ROUND((D4*(F5+G5)/4),2)</f>
        <v>700000</v>
      </c>
      <c r="I5" s="36" t="str">
        <f t="shared" ref="I5:I60" si="1">IF(F5&gt;0,H5,"-")</f>
        <v>-</v>
      </c>
    </row>
    <row r="6" spans="2:9">
      <c r="B6" s="21">
        <v>3</v>
      </c>
      <c r="C6" s="9" t="s">
        <v>3</v>
      </c>
      <c r="D6" s="11">
        <f t="shared" ref="D6:D60" si="2">D5-E6</f>
        <v>48000000</v>
      </c>
      <c r="E6" s="25">
        <f>E5</f>
        <v>1000000</v>
      </c>
      <c r="F6" s="30">
        <f t="shared" ref="F6:F60" si="3">$F$4</f>
        <v>0</v>
      </c>
      <c r="G6" s="30">
        <f>G5</f>
        <v>5.6000000000000001E-2</v>
      </c>
      <c r="H6" s="40">
        <f t="shared" si="0"/>
        <v>686000</v>
      </c>
      <c r="I6" s="36" t="str">
        <f t="shared" si="1"/>
        <v>-</v>
      </c>
    </row>
    <row r="7" spans="2:9">
      <c r="B7" s="21">
        <v>4</v>
      </c>
      <c r="C7" s="9" t="s">
        <v>4</v>
      </c>
      <c r="D7" s="11">
        <f t="shared" si="2"/>
        <v>47000000</v>
      </c>
      <c r="E7" s="25">
        <f>E6</f>
        <v>1000000</v>
      </c>
      <c r="F7" s="30">
        <f t="shared" si="3"/>
        <v>0</v>
      </c>
      <c r="G7" s="30">
        <f t="shared" ref="G7:G60" si="4">G6</f>
        <v>5.6000000000000001E-2</v>
      </c>
      <c r="H7" s="40">
        <f t="shared" si="0"/>
        <v>672000</v>
      </c>
      <c r="I7" s="36" t="str">
        <f t="shared" si="1"/>
        <v>-</v>
      </c>
    </row>
    <row r="8" spans="2:9">
      <c r="B8" s="20">
        <v>5</v>
      </c>
      <c r="C8" s="6" t="s">
        <v>5</v>
      </c>
      <c r="D8" s="7">
        <f t="shared" si="2"/>
        <v>46000000</v>
      </c>
      <c r="E8" s="25">
        <f>E7</f>
        <v>1000000</v>
      </c>
      <c r="F8" s="31">
        <f t="shared" si="3"/>
        <v>0</v>
      </c>
      <c r="G8" s="31">
        <f t="shared" si="4"/>
        <v>5.6000000000000001E-2</v>
      </c>
      <c r="H8" s="39">
        <f t="shared" si="0"/>
        <v>658000</v>
      </c>
      <c r="I8" s="44" t="str">
        <f t="shared" si="1"/>
        <v>-</v>
      </c>
    </row>
    <row r="9" spans="2:9">
      <c r="B9" s="21">
        <v>6</v>
      </c>
      <c r="C9" s="8" t="s">
        <v>2</v>
      </c>
      <c r="D9" s="10">
        <f t="shared" si="2"/>
        <v>45000000</v>
      </c>
      <c r="E9" s="26">
        <f>E5</f>
        <v>1000000</v>
      </c>
      <c r="F9" s="32">
        <f t="shared" si="3"/>
        <v>0</v>
      </c>
      <c r="G9" s="32">
        <v>5.3499999999999999E-2</v>
      </c>
      <c r="H9" s="41">
        <f t="shared" si="0"/>
        <v>615250</v>
      </c>
      <c r="I9" s="36" t="str">
        <f t="shared" si="1"/>
        <v>-</v>
      </c>
    </row>
    <row r="10" spans="2:9">
      <c r="B10" s="21">
        <v>7</v>
      </c>
      <c r="C10" s="9" t="s">
        <v>3</v>
      </c>
      <c r="D10" s="11">
        <f t="shared" si="2"/>
        <v>44000000</v>
      </c>
      <c r="E10" s="25">
        <f>E6</f>
        <v>1000000</v>
      </c>
      <c r="F10" s="30">
        <f t="shared" si="3"/>
        <v>0</v>
      </c>
      <c r="G10" s="30">
        <f t="shared" si="4"/>
        <v>5.3499999999999999E-2</v>
      </c>
      <c r="H10" s="40">
        <f t="shared" si="0"/>
        <v>601875</v>
      </c>
      <c r="I10" s="36" t="str">
        <f t="shared" si="1"/>
        <v>-</v>
      </c>
    </row>
    <row r="11" spans="2:9">
      <c r="B11" s="21">
        <v>8</v>
      </c>
      <c r="C11" s="9" t="s">
        <v>4</v>
      </c>
      <c r="D11" s="11">
        <f t="shared" si="2"/>
        <v>43000000</v>
      </c>
      <c r="E11" s="25">
        <f t="shared" ref="E11:E59" si="5">E10</f>
        <v>1000000</v>
      </c>
      <c r="F11" s="30">
        <f t="shared" si="3"/>
        <v>0</v>
      </c>
      <c r="G11" s="30">
        <f t="shared" si="4"/>
        <v>5.3499999999999999E-2</v>
      </c>
      <c r="H11" s="40">
        <f t="shared" si="0"/>
        <v>588500</v>
      </c>
      <c r="I11" s="36" t="str">
        <f t="shared" si="1"/>
        <v>-</v>
      </c>
    </row>
    <row r="12" spans="2:9">
      <c r="B12" s="21">
        <v>9</v>
      </c>
      <c r="C12" s="6" t="s">
        <v>6</v>
      </c>
      <c r="D12" s="7">
        <f t="shared" si="2"/>
        <v>42000000</v>
      </c>
      <c r="E12" s="27">
        <f t="shared" si="5"/>
        <v>1000000</v>
      </c>
      <c r="F12" s="31">
        <f t="shared" si="3"/>
        <v>0</v>
      </c>
      <c r="G12" s="31">
        <f t="shared" si="4"/>
        <v>5.3499999999999999E-2</v>
      </c>
      <c r="H12" s="39">
        <f t="shared" si="0"/>
        <v>575125</v>
      </c>
      <c r="I12" s="36" t="str">
        <f t="shared" si="1"/>
        <v>-</v>
      </c>
    </row>
    <row r="13" spans="2:9">
      <c r="B13" s="35">
        <v>10</v>
      </c>
      <c r="C13" s="9" t="s">
        <v>2</v>
      </c>
      <c r="D13" s="10">
        <f t="shared" si="2"/>
        <v>41000000</v>
      </c>
      <c r="E13" s="26">
        <f>E9</f>
        <v>1000000</v>
      </c>
      <c r="F13" s="32">
        <f t="shared" si="3"/>
        <v>0</v>
      </c>
      <c r="G13" s="32">
        <v>5.0999999999999997E-2</v>
      </c>
      <c r="H13" s="41">
        <f t="shared" si="0"/>
        <v>535500</v>
      </c>
      <c r="I13" s="45" t="str">
        <f t="shared" si="1"/>
        <v>-</v>
      </c>
    </row>
    <row r="14" spans="2:9">
      <c r="B14" s="21">
        <v>11</v>
      </c>
      <c r="C14" s="9" t="s">
        <v>3</v>
      </c>
      <c r="D14" s="11">
        <f t="shared" si="2"/>
        <v>40000000</v>
      </c>
      <c r="E14" s="25">
        <f>E10</f>
        <v>1000000</v>
      </c>
      <c r="F14" s="30">
        <f t="shared" si="3"/>
        <v>0</v>
      </c>
      <c r="G14" s="30">
        <f t="shared" si="4"/>
        <v>5.0999999999999997E-2</v>
      </c>
      <c r="H14" s="40">
        <f t="shared" si="0"/>
        <v>522750</v>
      </c>
      <c r="I14" s="36" t="str">
        <f t="shared" si="1"/>
        <v>-</v>
      </c>
    </row>
    <row r="15" spans="2:9">
      <c r="B15" s="21">
        <v>12</v>
      </c>
      <c r="C15" s="9" t="s">
        <v>4</v>
      </c>
      <c r="D15" s="11">
        <f t="shared" si="2"/>
        <v>39000000</v>
      </c>
      <c r="E15" s="25">
        <f t="shared" si="5"/>
        <v>1000000</v>
      </c>
      <c r="F15" s="30">
        <f t="shared" si="3"/>
        <v>0</v>
      </c>
      <c r="G15" s="30">
        <f t="shared" si="4"/>
        <v>5.0999999999999997E-2</v>
      </c>
      <c r="H15" s="40">
        <f t="shared" si="0"/>
        <v>510000</v>
      </c>
      <c r="I15" s="36" t="str">
        <f t="shared" si="1"/>
        <v>-</v>
      </c>
    </row>
    <row r="16" spans="2:9">
      <c r="B16" s="20">
        <v>13</v>
      </c>
      <c r="C16" s="6" t="s">
        <v>7</v>
      </c>
      <c r="D16" s="7">
        <f t="shared" si="2"/>
        <v>38000000</v>
      </c>
      <c r="E16" s="27">
        <f t="shared" si="5"/>
        <v>1000000</v>
      </c>
      <c r="F16" s="31">
        <f t="shared" si="3"/>
        <v>0</v>
      </c>
      <c r="G16" s="31">
        <f t="shared" si="4"/>
        <v>5.0999999999999997E-2</v>
      </c>
      <c r="H16" s="39">
        <f t="shared" si="0"/>
        <v>497250</v>
      </c>
      <c r="I16" s="44" t="str">
        <f t="shared" si="1"/>
        <v>-</v>
      </c>
    </row>
    <row r="17" spans="2:9">
      <c r="B17" s="35">
        <v>14</v>
      </c>
      <c r="C17" s="9" t="s">
        <v>2</v>
      </c>
      <c r="D17" s="11">
        <f t="shared" si="2"/>
        <v>37000000</v>
      </c>
      <c r="E17" s="25">
        <f>E16</f>
        <v>1000000</v>
      </c>
      <c r="F17" s="30">
        <f t="shared" si="3"/>
        <v>0</v>
      </c>
      <c r="G17" s="30">
        <v>4.8500000000000001E-2</v>
      </c>
      <c r="H17" s="40">
        <f t="shared" si="0"/>
        <v>460750</v>
      </c>
      <c r="I17" s="36" t="str">
        <f t="shared" si="1"/>
        <v>-</v>
      </c>
    </row>
    <row r="18" spans="2:9">
      <c r="B18" s="21">
        <v>15</v>
      </c>
      <c r="C18" s="9" t="s">
        <v>3</v>
      </c>
      <c r="D18" s="11">
        <f t="shared" si="2"/>
        <v>36000000</v>
      </c>
      <c r="E18" s="25">
        <f t="shared" si="5"/>
        <v>1000000</v>
      </c>
      <c r="F18" s="30">
        <f t="shared" si="3"/>
        <v>0</v>
      </c>
      <c r="G18" s="30">
        <f t="shared" si="4"/>
        <v>4.8500000000000001E-2</v>
      </c>
      <c r="H18" s="40">
        <f t="shared" si="0"/>
        <v>448625</v>
      </c>
      <c r="I18" s="36" t="str">
        <f t="shared" si="1"/>
        <v>-</v>
      </c>
    </row>
    <row r="19" spans="2:9">
      <c r="B19" s="21">
        <v>16</v>
      </c>
      <c r="C19" s="9" t="s">
        <v>4</v>
      </c>
      <c r="D19" s="11">
        <f t="shared" si="2"/>
        <v>35000000</v>
      </c>
      <c r="E19" s="25">
        <f t="shared" si="5"/>
        <v>1000000</v>
      </c>
      <c r="F19" s="30">
        <f t="shared" si="3"/>
        <v>0</v>
      </c>
      <c r="G19" s="30">
        <f t="shared" si="4"/>
        <v>4.8500000000000001E-2</v>
      </c>
      <c r="H19" s="40">
        <f t="shared" si="0"/>
        <v>436500</v>
      </c>
      <c r="I19" s="36" t="str">
        <f t="shared" si="1"/>
        <v>-</v>
      </c>
    </row>
    <row r="20" spans="2:9">
      <c r="B20" s="20">
        <v>17</v>
      </c>
      <c r="C20" s="6" t="s">
        <v>8</v>
      </c>
      <c r="D20" s="7">
        <f t="shared" si="2"/>
        <v>34000000</v>
      </c>
      <c r="E20" s="27">
        <f t="shared" si="5"/>
        <v>1000000</v>
      </c>
      <c r="F20" s="31">
        <f t="shared" si="3"/>
        <v>0</v>
      </c>
      <c r="G20" s="31">
        <f t="shared" si="4"/>
        <v>4.8500000000000001E-2</v>
      </c>
      <c r="H20" s="39">
        <f t="shared" si="0"/>
        <v>424375</v>
      </c>
      <c r="I20" s="36" t="str">
        <f t="shared" si="1"/>
        <v>-</v>
      </c>
    </row>
    <row r="21" spans="2:9">
      <c r="B21" s="35">
        <v>18</v>
      </c>
      <c r="C21" s="9" t="s">
        <v>2</v>
      </c>
      <c r="D21" s="11">
        <f t="shared" si="2"/>
        <v>33250000</v>
      </c>
      <c r="E21" s="25">
        <v>750000</v>
      </c>
      <c r="F21" s="30">
        <f t="shared" si="3"/>
        <v>0</v>
      </c>
      <c r="G21" s="30">
        <v>4.5999999999999999E-2</v>
      </c>
      <c r="H21" s="40">
        <f t="shared" si="0"/>
        <v>391000</v>
      </c>
      <c r="I21" s="45" t="str">
        <f t="shared" si="1"/>
        <v>-</v>
      </c>
    </row>
    <row r="22" spans="2:9">
      <c r="B22" s="21">
        <v>19</v>
      </c>
      <c r="C22" s="9" t="s">
        <v>3</v>
      </c>
      <c r="D22" s="11">
        <f t="shared" si="2"/>
        <v>32500000</v>
      </c>
      <c r="E22" s="25">
        <f t="shared" si="5"/>
        <v>750000</v>
      </c>
      <c r="F22" s="30">
        <f t="shared" si="3"/>
        <v>0</v>
      </c>
      <c r="G22" s="30">
        <f t="shared" si="4"/>
        <v>4.5999999999999999E-2</v>
      </c>
      <c r="H22" s="40">
        <f t="shared" si="0"/>
        <v>382375</v>
      </c>
      <c r="I22" s="36" t="str">
        <f t="shared" si="1"/>
        <v>-</v>
      </c>
    </row>
    <row r="23" spans="2:9">
      <c r="B23" s="21">
        <v>20</v>
      </c>
      <c r="C23" s="9" t="s">
        <v>4</v>
      </c>
      <c r="D23" s="11">
        <f t="shared" si="2"/>
        <v>31750000</v>
      </c>
      <c r="E23" s="25">
        <f t="shared" si="5"/>
        <v>750000</v>
      </c>
      <c r="F23" s="30">
        <f t="shared" si="3"/>
        <v>0</v>
      </c>
      <c r="G23" s="30">
        <f t="shared" si="4"/>
        <v>4.5999999999999999E-2</v>
      </c>
      <c r="H23" s="40">
        <f t="shared" si="0"/>
        <v>373750</v>
      </c>
      <c r="I23" s="36" t="str">
        <f t="shared" si="1"/>
        <v>-</v>
      </c>
    </row>
    <row r="24" spans="2:9">
      <c r="B24" s="21">
        <v>21</v>
      </c>
      <c r="C24" s="6" t="s">
        <v>9</v>
      </c>
      <c r="D24" s="7">
        <f t="shared" si="2"/>
        <v>31000000</v>
      </c>
      <c r="E24" s="27">
        <f t="shared" si="5"/>
        <v>750000</v>
      </c>
      <c r="F24" s="31">
        <f t="shared" si="3"/>
        <v>0</v>
      </c>
      <c r="G24" s="31">
        <f t="shared" si="4"/>
        <v>4.5999999999999999E-2</v>
      </c>
      <c r="H24" s="39">
        <f t="shared" si="0"/>
        <v>365125</v>
      </c>
      <c r="I24" s="36" t="str">
        <f t="shared" si="1"/>
        <v>-</v>
      </c>
    </row>
    <row r="25" spans="2:9">
      <c r="B25" s="35">
        <v>22</v>
      </c>
      <c r="C25" s="9" t="s">
        <v>2</v>
      </c>
      <c r="D25" s="11">
        <f t="shared" si="2"/>
        <v>30250000</v>
      </c>
      <c r="E25" s="25">
        <f>E24</f>
        <v>750000</v>
      </c>
      <c r="F25" s="30">
        <f t="shared" si="3"/>
        <v>0</v>
      </c>
      <c r="G25" s="30">
        <v>4.3499999999999997E-2</v>
      </c>
      <c r="H25" s="40">
        <f t="shared" si="0"/>
        <v>337125</v>
      </c>
      <c r="I25" s="45" t="str">
        <f t="shared" si="1"/>
        <v>-</v>
      </c>
    </row>
    <row r="26" spans="2:9">
      <c r="B26" s="21">
        <v>23</v>
      </c>
      <c r="C26" s="9" t="s">
        <v>3</v>
      </c>
      <c r="D26" s="11">
        <f t="shared" si="2"/>
        <v>29500000</v>
      </c>
      <c r="E26" s="25">
        <f>E25</f>
        <v>750000</v>
      </c>
      <c r="F26" s="30">
        <f t="shared" si="3"/>
        <v>0</v>
      </c>
      <c r="G26" s="30">
        <f t="shared" si="4"/>
        <v>4.3499999999999997E-2</v>
      </c>
      <c r="H26" s="40">
        <f t="shared" si="0"/>
        <v>328968.75</v>
      </c>
      <c r="I26" s="36" t="str">
        <f t="shared" si="1"/>
        <v>-</v>
      </c>
    </row>
    <row r="27" spans="2:9">
      <c r="B27" s="21">
        <v>24</v>
      </c>
      <c r="C27" s="9" t="s">
        <v>4</v>
      </c>
      <c r="D27" s="11">
        <f t="shared" si="2"/>
        <v>28750000</v>
      </c>
      <c r="E27" s="25">
        <f>E26</f>
        <v>750000</v>
      </c>
      <c r="F27" s="30">
        <f t="shared" si="3"/>
        <v>0</v>
      </c>
      <c r="G27" s="30">
        <f t="shared" si="4"/>
        <v>4.3499999999999997E-2</v>
      </c>
      <c r="H27" s="40">
        <f t="shared" si="0"/>
        <v>320812.5</v>
      </c>
      <c r="I27" s="36" t="str">
        <f t="shared" si="1"/>
        <v>-</v>
      </c>
    </row>
    <row r="28" spans="2:9">
      <c r="B28" s="20">
        <v>25</v>
      </c>
      <c r="C28" s="6" t="s">
        <v>20</v>
      </c>
      <c r="D28" s="7">
        <f t="shared" si="2"/>
        <v>28000000</v>
      </c>
      <c r="E28" s="27">
        <f>E27</f>
        <v>750000</v>
      </c>
      <c r="F28" s="31">
        <f t="shared" si="3"/>
        <v>0</v>
      </c>
      <c r="G28" s="31">
        <f t="shared" si="4"/>
        <v>4.3499999999999997E-2</v>
      </c>
      <c r="H28" s="39">
        <f t="shared" si="0"/>
        <v>312656.25</v>
      </c>
      <c r="I28" s="44" t="str">
        <f t="shared" si="1"/>
        <v>-</v>
      </c>
    </row>
    <row r="29" spans="2:9">
      <c r="B29" s="35">
        <v>26</v>
      </c>
      <c r="C29" s="9" t="s">
        <v>2</v>
      </c>
      <c r="D29" s="11">
        <f t="shared" si="2"/>
        <v>27250000</v>
      </c>
      <c r="E29" s="25">
        <f t="shared" si="5"/>
        <v>750000</v>
      </c>
      <c r="F29" s="30">
        <f t="shared" si="3"/>
        <v>0</v>
      </c>
      <c r="G29" s="30">
        <v>4.1000000000000002E-2</v>
      </c>
      <c r="H29" s="40">
        <f t="shared" si="0"/>
        <v>287000</v>
      </c>
      <c r="I29" s="36" t="str">
        <f t="shared" si="1"/>
        <v>-</v>
      </c>
    </row>
    <row r="30" spans="2:9">
      <c r="B30" s="21">
        <v>27</v>
      </c>
      <c r="C30" s="9" t="s">
        <v>3</v>
      </c>
      <c r="D30" s="11">
        <f t="shared" si="2"/>
        <v>26500000</v>
      </c>
      <c r="E30" s="25">
        <f t="shared" si="5"/>
        <v>750000</v>
      </c>
      <c r="F30" s="30">
        <f t="shared" si="3"/>
        <v>0</v>
      </c>
      <c r="G30" s="30">
        <f t="shared" si="4"/>
        <v>4.1000000000000002E-2</v>
      </c>
      <c r="H30" s="40">
        <f t="shared" si="0"/>
        <v>279312.5</v>
      </c>
      <c r="I30" s="36" t="str">
        <f t="shared" si="1"/>
        <v>-</v>
      </c>
    </row>
    <row r="31" spans="2:9">
      <c r="B31" s="21">
        <v>28</v>
      </c>
      <c r="C31" s="9" t="s">
        <v>4</v>
      </c>
      <c r="D31" s="11">
        <f t="shared" si="2"/>
        <v>25750000</v>
      </c>
      <c r="E31" s="25">
        <f t="shared" si="5"/>
        <v>750000</v>
      </c>
      <c r="F31" s="30">
        <f t="shared" si="3"/>
        <v>0</v>
      </c>
      <c r="G31" s="30">
        <f t="shared" si="4"/>
        <v>4.1000000000000002E-2</v>
      </c>
      <c r="H31" s="40">
        <f t="shared" si="0"/>
        <v>271625</v>
      </c>
      <c r="I31" s="36" t="str">
        <f t="shared" si="1"/>
        <v>-</v>
      </c>
    </row>
    <row r="32" spans="2:9">
      <c r="B32" s="20">
        <v>29</v>
      </c>
      <c r="C32" s="6" t="s">
        <v>10</v>
      </c>
      <c r="D32" s="7">
        <f t="shared" si="2"/>
        <v>25000000</v>
      </c>
      <c r="E32" s="27">
        <f t="shared" si="5"/>
        <v>750000</v>
      </c>
      <c r="F32" s="31">
        <f t="shared" si="3"/>
        <v>0</v>
      </c>
      <c r="G32" s="31">
        <f t="shared" si="4"/>
        <v>4.1000000000000002E-2</v>
      </c>
      <c r="H32" s="39">
        <f t="shared" si="0"/>
        <v>263937.5</v>
      </c>
      <c r="I32" s="36" t="str">
        <f t="shared" si="1"/>
        <v>-</v>
      </c>
    </row>
    <row r="33" spans="2:9">
      <c r="B33" s="35">
        <v>30</v>
      </c>
      <c r="C33" s="9" t="s">
        <v>2</v>
      </c>
      <c r="D33" s="11">
        <f t="shared" si="2"/>
        <v>24250000</v>
      </c>
      <c r="E33" s="25">
        <f>E32</f>
        <v>750000</v>
      </c>
      <c r="F33" s="30">
        <f t="shared" si="3"/>
        <v>0</v>
      </c>
      <c r="G33" s="30">
        <f t="shared" si="4"/>
        <v>4.1000000000000002E-2</v>
      </c>
      <c r="H33" s="40">
        <f t="shared" si="0"/>
        <v>256250</v>
      </c>
      <c r="I33" s="45" t="str">
        <f t="shared" si="1"/>
        <v>-</v>
      </c>
    </row>
    <row r="34" spans="2:9">
      <c r="B34" s="21">
        <v>31</v>
      </c>
      <c r="C34" s="9" t="s">
        <v>3</v>
      </c>
      <c r="D34" s="11">
        <f t="shared" si="2"/>
        <v>23500000</v>
      </c>
      <c r="E34" s="25">
        <f t="shared" si="5"/>
        <v>750000</v>
      </c>
      <c r="F34" s="30">
        <f t="shared" si="3"/>
        <v>0</v>
      </c>
      <c r="G34" s="30">
        <f t="shared" si="4"/>
        <v>4.1000000000000002E-2</v>
      </c>
      <c r="H34" s="40">
        <f t="shared" si="0"/>
        <v>248562.5</v>
      </c>
      <c r="I34" s="36" t="str">
        <f t="shared" si="1"/>
        <v>-</v>
      </c>
    </row>
    <row r="35" spans="2:9">
      <c r="B35" s="21">
        <v>32</v>
      </c>
      <c r="C35" s="9" t="s">
        <v>4</v>
      </c>
      <c r="D35" s="11">
        <f t="shared" si="2"/>
        <v>22750000</v>
      </c>
      <c r="E35" s="25">
        <f t="shared" si="5"/>
        <v>750000</v>
      </c>
      <c r="F35" s="30">
        <f t="shared" si="3"/>
        <v>0</v>
      </c>
      <c r="G35" s="30">
        <f t="shared" si="4"/>
        <v>4.1000000000000002E-2</v>
      </c>
      <c r="H35" s="40">
        <f t="shared" si="0"/>
        <v>240875</v>
      </c>
      <c r="I35" s="36" t="str">
        <f t="shared" si="1"/>
        <v>-</v>
      </c>
    </row>
    <row r="36" spans="2:9">
      <c r="B36" s="21">
        <v>33</v>
      </c>
      <c r="C36" s="6" t="s">
        <v>11</v>
      </c>
      <c r="D36" s="7">
        <f t="shared" si="2"/>
        <v>22000000</v>
      </c>
      <c r="E36" s="27">
        <f t="shared" si="5"/>
        <v>750000</v>
      </c>
      <c r="F36" s="31">
        <f t="shared" si="3"/>
        <v>0</v>
      </c>
      <c r="G36" s="31">
        <f t="shared" si="4"/>
        <v>4.1000000000000002E-2</v>
      </c>
      <c r="H36" s="39">
        <f t="shared" si="0"/>
        <v>233187.5</v>
      </c>
      <c r="I36" s="36" t="str">
        <f t="shared" si="1"/>
        <v>-</v>
      </c>
    </row>
    <row r="37" spans="2:9">
      <c r="B37" s="35">
        <v>34</v>
      </c>
      <c r="C37" s="9" t="s">
        <v>2</v>
      </c>
      <c r="D37" s="11">
        <f t="shared" si="2"/>
        <v>21250000</v>
      </c>
      <c r="E37" s="25">
        <f>E36</f>
        <v>750000</v>
      </c>
      <c r="F37" s="30">
        <f t="shared" si="3"/>
        <v>0</v>
      </c>
      <c r="G37" s="30">
        <f t="shared" si="4"/>
        <v>4.1000000000000002E-2</v>
      </c>
      <c r="H37" s="40">
        <f t="shared" ref="H37:H60" si="6">ROUND((D36*(F37+G37)/4),2)</f>
        <v>225500</v>
      </c>
      <c r="I37" s="45" t="str">
        <f t="shared" si="1"/>
        <v>-</v>
      </c>
    </row>
    <row r="38" spans="2:9">
      <c r="B38" s="21">
        <v>35</v>
      </c>
      <c r="C38" s="9" t="s">
        <v>3</v>
      </c>
      <c r="D38" s="11">
        <f t="shared" si="2"/>
        <v>20500000</v>
      </c>
      <c r="E38" s="25">
        <f t="shared" si="5"/>
        <v>750000</v>
      </c>
      <c r="F38" s="30">
        <f t="shared" si="3"/>
        <v>0</v>
      </c>
      <c r="G38" s="30">
        <f t="shared" si="4"/>
        <v>4.1000000000000002E-2</v>
      </c>
      <c r="H38" s="40">
        <f t="shared" si="6"/>
        <v>217812.5</v>
      </c>
      <c r="I38" s="36" t="str">
        <f t="shared" si="1"/>
        <v>-</v>
      </c>
    </row>
    <row r="39" spans="2:9">
      <c r="B39" s="21">
        <v>36</v>
      </c>
      <c r="C39" s="9" t="s">
        <v>4</v>
      </c>
      <c r="D39" s="11">
        <f t="shared" si="2"/>
        <v>19750000</v>
      </c>
      <c r="E39" s="25">
        <f t="shared" si="5"/>
        <v>750000</v>
      </c>
      <c r="F39" s="30">
        <f t="shared" si="3"/>
        <v>0</v>
      </c>
      <c r="G39" s="30">
        <f t="shared" si="4"/>
        <v>4.1000000000000002E-2</v>
      </c>
      <c r="H39" s="40">
        <f t="shared" si="6"/>
        <v>210125</v>
      </c>
      <c r="I39" s="36" t="str">
        <f t="shared" si="1"/>
        <v>-</v>
      </c>
    </row>
    <row r="40" spans="2:9">
      <c r="B40" s="20">
        <v>37</v>
      </c>
      <c r="C40" s="6" t="s">
        <v>12</v>
      </c>
      <c r="D40" s="7">
        <f t="shared" si="2"/>
        <v>19000000</v>
      </c>
      <c r="E40" s="27">
        <f t="shared" si="5"/>
        <v>750000</v>
      </c>
      <c r="F40" s="31">
        <f t="shared" si="3"/>
        <v>0</v>
      </c>
      <c r="G40" s="31">
        <f t="shared" si="4"/>
        <v>4.1000000000000002E-2</v>
      </c>
      <c r="H40" s="39">
        <f t="shared" si="6"/>
        <v>202437.5</v>
      </c>
      <c r="I40" s="44" t="str">
        <f t="shared" si="1"/>
        <v>-</v>
      </c>
    </row>
    <row r="41" spans="2:9">
      <c r="B41" s="35">
        <v>38</v>
      </c>
      <c r="C41" s="9" t="s">
        <v>2</v>
      </c>
      <c r="D41" s="11">
        <f t="shared" si="2"/>
        <v>18250000</v>
      </c>
      <c r="E41" s="25">
        <f>E40</f>
        <v>750000</v>
      </c>
      <c r="F41" s="30">
        <f t="shared" si="3"/>
        <v>0</v>
      </c>
      <c r="G41" s="30">
        <f t="shared" si="4"/>
        <v>4.1000000000000002E-2</v>
      </c>
      <c r="H41" s="40">
        <f t="shared" si="6"/>
        <v>194750</v>
      </c>
      <c r="I41" s="36" t="str">
        <f t="shared" si="1"/>
        <v>-</v>
      </c>
    </row>
    <row r="42" spans="2:9">
      <c r="B42" s="21">
        <v>39</v>
      </c>
      <c r="C42" s="9" t="s">
        <v>3</v>
      </c>
      <c r="D42" s="11">
        <f t="shared" si="2"/>
        <v>17500000</v>
      </c>
      <c r="E42" s="25">
        <f t="shared" si="5"/>
        <v>750000</v>
      </c>
      <c r="F42" s="30">
        <f t="shared" si="3"/>
        <v>0</v>
      </c>
      <c r="G42" s="30">
        <f t="shared" si="4"/>
        <v>4.1000000000000002E-2</v>
      </c>
      <c r="H42" s="40">
        <f t="shared" si="6"/>
        <v>187062.5</v>
      </c>
      <c r="I42" s="36" t="str">
        <f t="shared" si="1"/>
        <v>-</v>
      </c>
    </row>
    <row r="43" spans="2:9">
      <c r="B43" s="21">
        <v>40</v>
      </c>
      <c r="C43" s="9" t="s">
        <v>4</v>
      </c>
      <c r="D43" s="11">
        <f t="shared" si="2"/>
        <v>16750000</v>
      </c>
      <c r="E43" s="25">
        <f t="shared" si="5"/>
        <v>750000</v>
      </c>
      <c r="F43" s="30">
        <f t="shared" si="3"/>
        <v>0</v>
      </c>
      <c r="G43" s="30">
        <f t="shared" si="4"/>
        <v>4.1000000000000002E-2</v>
      </c>
      <c r="H43" s="40">
        <f t="shared" si="6"/>
        <v>179375</v>
      </c>
      <c r="I43" s="36" t="str">
        <f t="shared" si="1"/>
        <v>-</v>
      </c>
    </row>
    <row r="44" spans="2:9">
      <c r="B44" s="20">
        <v>41</v>
      </c>
      <c r="C44" s="6" t="s">
        <v>13</v>
      </c>
      <c r="D44" s="7">
        <f t="shared" si="2"/>
        <v>16000000</v>
      </c>
      <c r="E44" s="27">
        <f t="shared" si="5"/>
        <v>750000</v>
      </c>
      <c r="F44" s="31">
        <f t="shared" si="3"/>
        <v>0</v>
      </c>
      <c r="G44" s="31">
        <f t="shared" si="4"/>
        <v>4.1000000000000002E-2</v>
      </c>
      <c r="H44" s="39">
        <f t="shared" si="6"/>
        <v>171687.5</v>
      </c>
      <c r="I44" s="36" t="str">
        <f t="shared" si="1"/>
        <v>-</v>
      </c>
    </row>
    <row r="45" spans="2:9">
      <c r="B45" s="35">
        <v>42</v>
      </c>
      <c r="C45" s="9" t="s">
        <v>2</v>
      </c>
      <c r="D45" s="11">
        <f t="shared" si="2"/>
        <v>15000000</v>
      </c>
      <c r="E45" s="25">
        <v>1000000</v>
      </c>
      <c r="F45" s="30">
        <f t="shared" si="3"/>
        <v>0</v>
      </c>
      <c r="G45" s="30">
        <f t="shared" si="4"/>
        <v>4.1000000000000002E-2</v>
      </c>
      <c r="H45" s="40">
        <f t="shared" si="6"/>
        <v>164000</v>
      </c>
      <c r="I45" s="45" t="str">
        <f t="shared" si="1"/>
        <v>-</v>
      </c>
    </row>
    <row r="46" spans="2:9">
      <c r="B46" s="21">
        <v>43</v>
      </c>
      <c r="C46" s="9" t="s">
        <v>3</v>
      </c>
      <c r="D46" s="11">
        <f t="shared" si="2"/>
        <v>14000000</v>
      </c>
      <c r="E46" s="25">
        <f t="shared" si="5"/>
        <v>1000000</v>
      </c>
      <c r="F46" s="30">
        <f t="shared" si="3"/>
        <v>0</v>
      </c>
      <c r="G46" s="30">
        <f t="shared" si="4"/>
        <v>4.1000000000000002E-2</v>
      </c>
      <c r="H46" s="40">
        <f t="shared" si="6"/>
        <v>153750</v>
      </c>
      <c r="I46" s="36" t="str">
        <f t="shared" si="1"/>
        <v>-</v>
      </c>
    </row>
    <row r="47" spans="2:9">
      <c r="B47" s="21">
        <v>44</v>
      </c>
      <c r="C47" s="9" t="s">
        <v>4</v>
      </c>
      <c r="D47" s="11">
        <f t="shared" si="2"/>
        <v>13000000</v>
      </c>
      <c r="E47" s="25">
        <f t="shared" si="5"/>
        <v>1000000</v>
      </c>
      <c r="F47" s="30">
        <f t="shared" si="3"/>
        <v>0</v>
      </c>
      <c r="G47" s="30">
        <f t="shared" si="4"/>
        <v>4.1000000000000002E-2</v>
      </c>
      <c r="H47" s="40">
        <f t="shared" si="6"/>
        <v>143500</v>
      </c>
      <c r="I47" s="36" t="str">
        <f t="shared" si="1"/>
        <v>-</v>
      </c>
    </row>
    <row r="48" spans="2:9">
      <c r="B48" s="21">
        <v>45</v>
      </c>
      <c r="C48" s="6" t="s">
        <v>14</v>
      </c>
      <c r="D48" s="7">
        <f t="shared" si="2"/>
        <v>12000000</v>
      </c>
      <c r="E48" s="27">
        <f t="shared" si="5"/>
        <v>1000000</v>
      </c>
      <c r="F48" s="31">
        <f t="shared" si="3"/>
        <v>0</v>
      </c>
      <c r="G48" s="31">
        <f t="shared" si="4"/>
        <v>4.1000000000000002E-2</v>
      </c>
      <c r="H48" s="39">
        <f t="shared" si="6"/>
        <v>133250</v>
      </c>
      <c r="I48" s="36" t="str">
        <f t="shared" si="1"/>
        <v>-</v>
      </c>
    </row>
    <row r="49" spans="2:9">
      <c r="B49" s="35">
        <v>46</v>
      </c>
      <c r="C49" s="9" t="s">
        <v>2</v>
      </c>
      <c r="D49" s="11">
        <f t="shared" si="2"/>
        <v>11000000</v>
      </c>
      <c r="E49" s="25">
        <f t="shared" si="5"/>
        <v>1000000</v>
      </c>
      <c r="F49" s="30">
        <f t="shared" si="3"/>
        <v>0</v>
      </c>
      <c r="G49" s="30">
        <f t="shared" si="4"/>
        <v>4.1000000000000002E-2</v>
      </c>
      <c r="H49" s="40">
        <f t="shared" si="6"/>
        <v>123000</v>
      </c>
      <c r="I49" s="45" t="str">
        <f t="shared" si="1"/>
        <v>-</v>
      </c>
    </row>
    <row r="50" spans="2:9">
      <c r="B50" s="21">
        <v>47</v>
      </c>
      <c r="C50" s="9" t="s">
        <v>3</v>
      </c>
      <c r="D50" s="11">
        <f t="shared" si="2"/>
        <v>10000000</v>
      </c>
      <c r="E50" s="25">
        <f t="shared" si="5"/>
        <v>1000000</v>
      </c>
      <c r="F50" s="30">
        <f t="shared" si="3"/>
        <v>0</v>
      </c>
      <c r="G50" s="30">
        <f t="shared" si="4"/>
        <v>4.1000000000000002E-2</v>
      </c>
      <c r="H50" s="40">
        <f t="shared" si="6"/>
        <v>112750</v>
      </c>
      <c r="I50" s="36" t="str">
        <f t="shared" si="1"/>
        <v>-</v>
      </c>
    </row>
    <row r="51" spans="2:9">
      <c r="B51" s="21">
        <v>48</v>
      </c>
      <c r="C51" s="9" t="s">
        <v>4</v>
      </c>
      <c r="D51" s="11">
        <f t="shared" si="2"/>
        <v>9000000</v>
      </c>
      <c r="E51" s="25">
        <f t="shared" si="5"/>
        <v>1000000</v>
      </c>
      <c r="F51" s="30">
        <f t="shared" si="3"/>
        <v>0</v>
      </c>
      <c r="G51" s="30">
        <f t="shared" si="4"/>
        <v>4.1000000000000002E-2</v>
      </c>
      <c r="H51" s="40">
        <f t="shared" si="6"/>
        <v>102500</v>
      </c>
      <c r="I51" s="36" t="str">
        <f t="shared" si="1"/>
        <v>-</v>
      </c>
    </row>
    <row r="52" spans="2:9">
      <c r="B52" s="20">
        <v>49</v>
      </c>
      <c r="C52" s="6" t="s">
        <v>15</v>
      </c>
      <c r="D52" s="7">
        <f t="shared" si="2"/>
        <v>8000000</v>
      </c>
      <c r="E52" s="25">
        <f t="shared" si="5"/>
        <v>1000000</v>
      </c>
      <c r="F52" s="31">
        <f t="shared" si="3"/>
        <v>0</v>
      </c>
      <c r="G52" s="31">
        <f t="shared" si="4"/>
        <v>4.1000000000000002E-2</v>
      </c>
      <c r="H52" s="39">
        <f t="shared" si="6"/>
        <v>92250</v>
      </c>
      <c r="I52" s="36" t="str">
        <f t="shared" si="1"/>
        <v>-</v>
      </c>
    </row>
    <row r="53" spans="2:9">
      <c r="B53" s="35">
        <v>50</v>
      </c>
      <c r="C53" s="9" t="s">
        <v>2</v>
      </c>
      <c r="D53" s="11">
        <f t="shared" si="2"/>
        <v>7000000</v>
      </c>
      <c r="E53" s="25">
        <f t="shared" si="5"/>
        <v>1000000</v>
      </c>
      <c r="F53" s="30">
        <f t="shared" si="3"/>
        <v>0</v>
      </c>
      <c r="G53" s="30">
        <f t="shared" si="4"/>
        <v>4.1000000000000002E-2</v>
      </c>
      <c r="H53" s="40">
        <f t="shared" si="6"/>
        <v>82000</v>
      </c>
      <c r="I53" s="45" t="str">
        <f t="shared" si="1"/>
        <v>-</v>
      </c>
    </row>
    <row r="54" spans="2:9">
      <c r="B54" s="21">
        <v>51</v>
      </c>
      <c r="C54" s="9" t="s">
        <v>3</v>
      </c>
      <c r="D54" s="11">
        <f t="shared" si="2"/>
        <v>6000000</v>
      </c>
      <c r="E54" s="25">
        <f t="shared" si="5"/>
        <v>1000000</v>
      </c>
      <c r="F54" s="30">
        <f t="shared" si="3"/>
        <v>0</v>
      </c>
      <c r="G54" s="30">
        <f t="shared" si="4"/>
        <v>4.1000000000000002E-2</v>
      </c>
      <c r="H54" s="40">
        <f t="shared" si="6"/>
        <v>71750</v>
      </c>
      <c r="I54" s="36" t="str">
        <f t="shared" si="1"/>
        <v>-</v>
      </c>
    </row>
    <row r="55" spans="2:9">
      <c r="B55" s="21">
        <v>52</v>
      </c>
      <c r="C55" s="9" t="s">
        <v>4</v>
      </c>
      <c r="D55" s="11">
        <f t="shared" si="2"/>
        <v>5000000</v>
      </c>
      <c r="E55" s="25">
        <f t="shared" si="5"/>
        <v>1000000</v>
      </c>
      <c r="F55" s="30">
        <f t="shared" si="3"/>
        <v>0</v>
      </c>
      <c r="G55" s="30">
        <f t="shared" si="4"/>
        <v>4.1000000000000002E-2</v>
      </c>
      <c r="H55" s="40">
        <f t="shared" si="6"/>
        <v>61500</v>
      </c>
      <c r="I55" s="36" t="str">
        <f t="shared" si="1"/>
        <v>-</v>
      </c>
    </row>
    <row r="56" spans="2:9">
      <c r="B56" s="20">
        <v>53</v>
      </c>
      <c r="C56" s="6" t="s">
        <v>26</v>
      </c>
      <c r="D56" s="7">
        <f t="shared" si="2"/>
        <v>4000000</v>
      </c>
      <c r="E56" s="27">
        <f t="shared" si="5"/>
        <v>1000000</v>
      </c>
      <c r="F56" s="31">
        <f t="shared" si="3"/>
        <v>0</v>
      </c>
      <c r="G56" s="31">
        <f t="shared" si="4"/>
        <v>4.1000000000000002E-2</v>
      </c>
      <c r="H56" s="39">
        <f t="shared" si="6"/>
        <v>51250</v>
      </c>
      <c r="I56" s="44" t="str">
        <f t="shared" si="1"/>
        <v>-</v>
      </c>
    </row>
    <row r="57" spans="2:9">
      <c r="B57" s="35">
        <v>54</v>
      </c>
      <c r="C57" s="9" t="s">
        <v>2</v>
      </c>
      <c r="D57" s="11">
        <f t="shared" si="2"/>
        <v>3000000</v>
      </c>
      <c r="E57" s="25">
        <f t="shared" si="5"/>
        <v>1000000</v>
      </c>
      <c r="F57" s="30">
        <f t="shared" si="3"/>
        <v>0</v>
      </c>
      <c r="G57" s="30">
        <f t="shared" si="4"/>
        <v>4.1000000000000002E-2</v>
      </c>
      <c r="H57" s="40">
        <f t="shared" si="6"/>
        <v>41000</v>
      </c>
      <c r="I57" s="36" t="str">
        <f t="shared" si="1"/>
        <v>-</v>
      </c>
    </row>
    <row r="58" spans="2:9">
      <c r="B58" s="21">
        <v>55</v>
      </c>
      <c r="C58" s="9" t="s">
        <v>3</v>
      </c>
      <c r="D58" s="11">
        <f t="shared" si="2"/>
        <v>2000000</v>
      </c>
      <c r="E58" s="25">
        <f t="shared" si="5"/>
        <v>1000000</v>
      </c>
      <c r="F58" s="30">
        <f t="shared" si="3"/>
        <v>0</v>
      </c>
      <c r="G58" s="30">
        <f t="shared" si="4"/>
        <v>4.1000000000000002E-2</v>
      </c>
      <c r="H58" s="40">
        <f t="shared" si="6"/>
        <v>30750</v>
      </c>
      <c r="I58" s="36" t="str">
        <f t="shared" si="1"/>
        <v>-</v>
      </c>
    </row>
    <row r="59" spans="2:9">
      <c r="B59" s="21">
        <v>56</v>
      </c>
      <c r="C59" s="9" t="s">
        <v>4</v>
      </c>
      <c r="D59" s="11">
        <f t="shared" si="2"/>
        <v>1000000</v>
      </c>
      <c r="E59" s="25">
        <f t="shared" si="5"/>
        <v>1000000</v>
      </c>
      <c r="F59" s="30">
        <f t="shared" si="3"/>
        <v>0</v>
      </c>
      <c r="G59" s="30">
        <f t="shared" si="4"/>
        <v>4.1000000000000002E-2</v>
      </c>
      <c r="H59" s="40">
        <f t="shared" si="6"/>
        <v>20500</v>
      </c>
      <c r="I59" s="36" t="str">
        <f t="shared" si="1"/>
        <v>-</v>
      </c>
    </row>
    <row r="60" spans="2:9" ht="13.5" thickBot="1">
      <c r="B60" s="22">
        <v>57</v>
      </c>
      <c r="C60" s="14" t="s">
        <v>28</v>
      </c>
      <c r="D60" s="15">
        <f t="shared" si="2"/>
        <v>0</v>
      </c>
      <c r="E60" s="28">
        <f>E59</f>
        <v>1000000</v>
      </c>
      <c r="F60" s="33">
        <f t="shared" si="3"/>
        <v>0</v>
      </c>
      <c r="G60" s="33">
        <f t="shared" si="4"/>
        <v>4.1000000000000002E-2</v>
      </c>
      <c r="H60" s="42">
        <f t="shared" si="6"/>
        <v>10250</v>
      </c>
      <c r="I60" s="37" t="str">
        <f t="shared" si="1"/>
        <v>-</v>
      </c>
    </row>
    <row r="61" spans="2:9" ht="13.5" thickBot="1"/>
    <row r="62" spans="2:9" ht="27" customHeight="1" thickBot="1">
      <c r="F62" s="48" t="s">
        <v>25</v>
      </c>
      <c r="G62" s="49"/>
      <c r="H62" s="12">
        <f>SUM(H4:H60)</f>
        <v>16920004.280000001</v>
      </c>
      <c r="I62" s="46">
        <f>SUM(I4:I60)</f>
        <v>0</v>
      </c>
    </row>
  </sheetData>
  <sheetProtection algorithmName="SHA-512" hashValue="GhXptl0KSFaVES9ov1yBFxTchsfO4V2uJ4RIWwg6jc/pwlNSoNlQM8XMvlQ9AxazkGEJY70iKLTtReuc7DM8fg==" saltValue="PFtDC868LhaxujX9B4rxhw==" spinCount="100000" sheet="1" objects="1" scenarios="1"/>
  <mergeCells count="2">
    <mergeCell ref="B1:H1"/>
    <mergeCell ref="F62:G62"/>
  </mergeCell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Lula Justyna</dc:creator>
  <cp:lastModifiedBy>Lula Justyna</cp:lastModifiedBy>
  <cp:lastPrinted>2022-07-13T05:58:50Z</cp:lastPrinted>
  <dcterms:created xsi:type="dcterms:W3CDTF">2022-06-08T07:10:09Z</dcterms:created>
  <dcterms:modified xsi:type="dcterms:W3CDTF">2024-06-05T11:08:55Z</dcterms:modified>
</cp:coreProperties>
</file>