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/>
  <xr:revisionPtr revIDLastSave="36" documentId="13_ncr:1_{E18978EE-AF92-4741-97F3-A7352C7E024E}" xr6:coauthVersionLast="47" xr6:coauthVersionMax="47" xr10:uidLastSave="{3F288EFF-4A97-41E4-A8E5-1E3954515660}"/>
  <bookViews>
    <workbookView xWindow="-108" yWindow="-108" windowWidth="23256" windowHeight="12456" xr2:uid="{00000000-000D-0000-FFFF-FFFF00000000}"/>
  </bookViews>
  <sheets>
    <sheet name="I część zamówienia" sheetId="1" r:id="rId1"/>
  </sheets>
  <externalReferences>
    <externalReference r:id="rId2"/>
  </externalReferences>
  <definedNames>
    <definedName name="_xlnm.Print_Area" localSheetId="0">'I część zamówienia'!$A$1:$K$4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E17" i="1" l="1"/>
  <c r="E16" i="1"/>
  <c r="E15" i="1"/>
  <c r="E14" i="1"/>
  <c r="F12" i="1" l="1"/>
  <c r="H12" i="1"/>
  <c r="F13" i="1"/>
  <c r="H13" i="1" s="1"/>
  <c r="D16" i="1"/>
  <c r="F16" i="1" s="1"/>
  <c r="H16" i="1" s="1"/>
  <c r="D17" i="1"/>
  <c r="F17" i="1" s="1"/>
  <c r="I12" i="1" l="1"/>
  <c r="I13" i="1"/>
  <c r="H17" i="1"/>
  <c r="I17" i="1"/>
  <c r="I16" i="1"/>
  <c r="D15" i="1"/>
  <c r="F15" i="1" s="1"/>
  <c r="D14" i="1"/>
  <c r="F14" i="1" s="1"/>
  <c r="H14" i="1" l="1"/>
  <c r="I14" i="1" s="1"/>
  <c r="H15" i="1"/>
  <c r="I15" i="1"/>
  <c r="H18" i="1"/>
  <c r="I18" i="1" s="1"/>
  <c r="F11" i="1" l="1"/>
  <c r="H11" i="1" l="1"/>
  <c r="I11" i="1" s="1"/>
  <c r="F10" i="1" l="1"/>
  <c r="F19" i="1" s="1"/>
  <c r="H10" i="1" l="1"/>
  <c r="H19" i="1" s="1"/>
  <c r="I10" i="1" l="1"/>
  <c r="I19" i="1" s="1"/>
  <c r="S25" i="1" l="1"/>
  <c r="S26" i="1" s="1"/>
  <c r="S27" i="1" s="1"/>
</calcChain>
</file>

<file path=xl/sharedStrings.xml><?xml version="1.0" encoding="utf-8"?>
<sst xmlns="http://schemas.openxmlformats.org/spreadsheetml/2006/main" count="32" uniqueCount="28">
  <si>
    <t>Lp.</t>
  </si>
  <si>
    <t>Oznaczenie składnika cenowego</t>
  </si>
  <si>
    <t>Podatek VAT</t>
  </si>
  <si>
    <t>%</t>
  </si>
  <si>
    <t>x</t>
  </si>
  <si>
    <t>Cena jednostkowa netto w zł. (do czterech miejsc po przecinku)</t>
  </si>
  <si>
    <t>suma brutto</t>
  </si>
  <si>
    <t>suma netto</t>
  </si>
  <si>
    <t>z prawem opcji</t>
  </si>
  <si>
    <t>wartość w Euro</t>
  </si>
  <si>
    <t>Wartość brutto w zł.(dwa miejsca po przecinku)
 kol. 5 + kol. 7</t>
  </si>
  <si>
    <t>Wartość netto w zł. (dwa miejsca po przecinku) 
kol. 3 x kol. 4</t>
  </si>
  <si>
    <t>kwota w zł (dwa miejsca po przecinku) kol. 5 x 23%</t>
  </si>
  <si>
    <t>ENERGIA CZYNNA WRAZ Z USŁUGĄ DYSTRYBUCJI</t>
  </si>
  <si>
    <t xml:space="preserve">Ilość energii elektrycznej (kWh) </t>
  </si>
  <si>
    <t xml:space="preserve">Załącznik nr 3.1 do SWZ - kalkulator </t>
  </si>
  <si>
    <t xml:space="preserve">Wykonawca może skorzystać z przygotowanego przez Zamawiającego kalkulatora stanowiącego Załącznik nr 3.1 do SWZ, przy czym  wyliczenia z kalkulatora nie  stanowią podstawy do jakichkolwiek roszczeń Wykonawcy w stosunku do Zamawiającego i sam kalkulator nie stanowi załącznika do oferty. </t>
  </si>
  <si>
    <t>Razem brutto (suma poz. 1-9)</t>
  </si>
  <si>
    <t>„Kompleksowa dostawa energii elektrycznej dla Gminy Śmigiel i jej jednostek organizacyjnych na okres od 01.01.2026 r. do 31.12.2026 r."</t>
  </si>
  <si>
    <t xml:space="preserve">Energia elektryczna (czynna)  dla Taryf  CXX   -  od 01.01.2026 do 31.12.2026 r. </t>
  </si>
  <si>
    <t xml:space="preserve">Energia elektryczna (czynna)  dla Taryf  G11 - od 01.01.2026 do 31.12.2026 r. </t>
  </si>
  <si>
    <t xml:space="preserve">Energia elektryczna (czynna)  dla Taryf  G12 I strefa - od 01.01.2026 do 31.12.2026 r. </t>
  </si>
  <si>
    <t xml:space="preserve">Energia elektryczna (czynna)  dla Taryf  G12 II strefa - od 01.01.2026 do 31.12.2026 r. </t>
  </si>
  <si>
    <t xml:space="preserve">Prawo opcji 15% ilości energii dla zamówienia podstawowego dla Taryf CXX  - od 01.01.2026 do 31.12.2026 r. </t>
  </si>
  <si>
    <t xml:space="preserve">Prawo opcji 15% ilości energii dla zamówienia podstawowego dla Taryf G11- od 01.01.2026 do 31.12.2026 r. </t>
  </si>
  <si>
    <t xml:space="preserve">Prawo opcji 15% ilości energii dla zamówienia podstawowego dla Taryf G12 I strefa - od 01.01.2026 do 31.12.2026 r. </t>
  </si>
  <si>
    <t xml:space="preserve">Prawo opcji 15% ilości energii dla zamówienia podstawowego dla Taryf G12 II strefa - od 01.01.2026 do 31.12.2026 r. </t>
  </si>
  <si>
    <t>Wartość usługi dystrybucji za okres od od 01.01.2026 do 31.12.2026 r.  (wartość wyliczona przez Zamawiającego na podstawie obowiązujących przepisów prawa oraz stawek, Wykonawca nie modyfikuje kwoty za usługę dystrybucji)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</si>
</sst>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9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vertical="center" wrapText="1"/>
    </xf>
    <xf numFmtId="3" fontId="5" fillId="2" borderId="4" xfId="0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horizontal="right" vertical="center"/>
    </xf>
    <xf numFmtId="4" fontId="5" fillId="2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3" fontId="5" fillId="2" borderId="4" xfId="0" applyNumberFormat="1" applyFont="1" applyFill="1" applyBorder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164" fontId="5" fillId="3" borderId="1" xfId="0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3" fontId="5" fillId="3" borderId="4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4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218714c2b0952f4/Desktop/smigiel/G&#322;&#243;wny%20kalkulator/Za&#322;%20nr%203.1%20do%20SWZ%20-%20Kalkulator-%20dystrybucja.xlsx" TargetMode="External"/><Relationship Id="rId1" Type="http://schemas.openxmlformats.org/officeDocument/2006/relationships/externalLinkPath" Target="Za&#322;%20nr%203.1%20do%20SWZ%20-%20Kalkulator-%20dystrybucj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rkusz1"/>
    </sheetNames>
    <sheetDataSet>
      <sheetData sheetId="0">
        <row r="96">
          <cell r="J96">
            <v>519052.54599999997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0"/>
  <sheetViews>
    <sheetView showGridLines="0" tabSelected="1" zoomScale="60" zoomScaleNormal="60" workbookViewId="0">
      <selection activeCell="L13" sqref="L13"/>
    </sheetView>
  </sheetViews>
  <sheetFormatPr defaultColWidth="9.33203125" defaultRowHeight="14.4" x14ac:dyDescent="0.3"/>
  <cols>
    <col min="1" max="1" width="5.6640625" style="2" customWidth="1"/>
    <col min="2" max="2" width="6.6640625" style="2" customWidth="1"/>
    <col min="3" max="3" width="71.88671875" style="2" customWidth="1"/>
    <col min="4" max="4" width="13.6640625" style="2" customWidth="1"/>
    <col min="5" max="5" width="11.109375" style="2" customWidth="1"/>
    <col min="6" max="6" width="14.6640625" style="2" customWidth="1"/>
    <col min="7" max="7" width="9.44140625" style="2" customWidth="1"/>
    <col min="8" max="8" width="14.33203125" style="2" customWidth="1"/>
    <col min="9" max="9" width="14.6640625" style="2" customWidth="1"/>
    <col min="10" max="10" width="16.88671875" style="2" customWidth="1"/>
    <col min="11" max="11" width="15.6640625" style="2" customWidth="1"/>
    <col min="12" max="12" width="74" style="2" customWidth="1"/>
    <col min="13" max="13" width="38.33203125" style="2" customWidth="1"/>
    <col min="14" max="14" width="14" style="2" customWidth="1"/>
    <col min="15" max="15" width="11.33203125" style="2" customWidth="1"/>
    <col min="16" max="16" width="13.44140625" style="2" customWidth="1"/>
    <col min="17" max="17" width="14.44140625" style="2" customWidth="1"/>
    <col min="18" max="18" width="15.33203125" style="2" customWidth="1"/>
    <col min="19" max="19" width="12.6640625" style="2" customWidth="1"/>
    <col min="20" max="20" width="12.5546875" style="2" customWidth="1"/>
    <col min="21" max="21" width="13.5546875" style="2" customWidth="1"/>
    <col min="22" max="16384" width="9.33203125" style="2"/>
  </cols>
  <sheetData>
    <row r="1" spans="1:11" ht="26.4" customHeight="1" x14ac:dyDescent="0.3">
      <c r="A1" s="1"/>
      <c r="B1" s="33" t="s">
        <v>15</v>
      </c>
      <c r="C1" s="33"/>
      <c r="D1" s="33"/>
      <c r="E1" s="33"/>
      <c r="F1" s="33"/>
      <c r="G1" s="33"/>
      <c r="H1" s="33"/>
      <c r="I1" s="33"/>
      <c r="J1" s="1"/>
      <c r="K1" s="1"/>
    </row>
    <row r="2" spans="1:11" x14ac:dyDescent="0.3">
      <c r="A2" s="3"/>
      <c r="B2" s="45" t="s">
        <v>18</v>
      </c>
      <c r="C2" s="45"/>
      <c r="D2" s="45"/>
      <c r="E2" s="45"/>
      <c r="F2" s="45"/>
      <c r="G2" s="45"/>
      <c r="H2" s="45"/>
      <c r="I2" s="45"/>
      <c r="J2" s="3"/>
      <c r="K2" s="3"/>
    </row>
    <row r="3" spans="1:1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x14ac:dyDescent="0.3">
      <c r="B4" s="41"/>
      <c r="C4" s="41"/>
      <c r="D4" s="5"/>
    </row>
    <row r="5" spans="1:11" s="6" customFormat="1" x14ac:dyDescent="0.3">
      <c r="B5" s="35" t="s">
        <v>0</v>
      </c>
      <c r="C5" s="35" t="s">
        <v>1</v>
      </c>
      <c r="D5" s="35" t="s">
        <v>14</v>
      </c>
      <c r="E5" s="35" t="s">
        <v>5</v>
      </c>
      <c r="F5" s="35" t="s">
        <v>11</v>
      </c>
      <c r="G5" s="37" t="s">
        <v>2</v>
      </c>
      <c r="H5" s="38"/>
      <c r="I5" s="35" t="s">
        <v>10</v>
      </c>
    </row>
    <row r="6" spans="1:11" s="6" customFormat="1" x14ac:dyDescent="0.3">
      <c r="B6" s="36"/>
      <c r="C6" s="36"/>
      <c r="D6" s="36"/>
      <c r="E6" s="36"/>
      <c r="F6" s="36"/>
      <c r="G6" s="39"/>
      <c r="H6" s="40"/>
      <c r="I6" s="36"/>
    </row>
    <row r="7" spans="1:11" s="6" customFormat="1" ht="75.599999999999994" customHeight="1" x14ac:dyDescent="0.3">
      <c r="B7" s="36"/>
      <c r="C7" s="36"/>
      <c r="D7" s="36"/>
      <c r="E7" s="36"/>
      <c r="F7" s="36"/>
      <c r="G7" s="7" t="s">
        <v>3</v>
      </c>
      <c r="H7" s="7" t="s">
        <v>12</v>
      </c>
      <c r="I7" s="36"/>
    </row>
    <row r="8" spans="1:11" s="6" customFormat="1" x14ac:dyDescent="0.3"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K8" s="23"/>
    </row>
    <row r="9" spans="1:11" s="6" customFormat="1" x14ac:dyDescent="0.3">
      <c r="B9" s="42" t="s">
        <v>13</v>
      </c>
      <c r="C9" s="43"/>
      <c r="D9" s="43"/>
      <c r="E9" s="43"/>
      <c r="F9" s="43"/>
      <c r="G9" s="43"/>
      <c r="H9" s="43"/>
      <c r="I9" s="44"/>
    </row>
    <row r="10" spans="1:11" ht="33.6" customHeight="1" x14ac:dyDescent="0.3">
      <c r="B10" s="9">
        <v>1</v>
      </c>
      <c r="C10" s="30" t="s">
        <v>19</v>
      </c>
      <c r="D10" s="24">
        <v>890176</v>
      </c>
      <c r="E10" s="10"/>
      <c r="F10" s="11">
        <f>ROUND(D10*E10,2)</f>
        <v>0</v>
      </c>
      <c r="G10" s="11">
        <v>23</v>
      </c>
      <c r="H10" s="11">
        <f>ROUND(F10*0.23,2)</f>
        <v>0</v>
      </c>
      <c r="I10" s="11">
        <f>F10+H10</f>
        <v>0</v>
      </c>
      <c r="K10" s="17"/>
    </row>
    <row r="11" spans="1:11" ht="33.6" customHeight="1" x14ac:dyDescent="0.3">
      <c r="B11" s="9">
        <v>2</v>
      </c>
      <c r="C11" s="30" t="s">
        <v>20</v>
      </c>
      <c r="D11" s="24">
        <v>3285</v>
      </c>
      <c r="E11" s="10"/>
      <c r="F11" s="11">
        <f t="shared" ref="F11" si="0">ROUND(D11*E11,2)</f>
        <v>0</v>
      </c>
      <c r="G11" s="11">
        <v>23</v>
      </c>
      <c r="H11" s="11">
        <f t="shared" ref="H11" si="1">ROUND(F11*0.23,2)</f>
        <v>0</v>
      </c>
      <c r="I11" s="11">
        <f t="shared" ref="I11" si="2">F11+H11</f>
        <v>0</v>
      </c>
    </row>
    <row r="12" spans="1:11" ht="33.6" customHeight="1" x14ac:dyDescent="0.3">
      <c r="B12" s="9">
        <v>3</v>
      </c>
      <c r="C12" s="30" t="s">
        <v>21</v>
      </c>
      <c r="D12" s="24">
        <v>2055</v>
      </c>
      <c r="E12" s="10"/>
      <c r="F12" s="11">
        <f t="shared" ref="F12:F17" si="3">ROUND(D12*E12,2)</f>
        <v>0</v>
      </c>
      <c r="G12" s="11">
        <v>23</v>
      </c>
      <c r="H12" s="11">
        <f t="shared" ref="H12:H17" si="4">ROUND(F12*0.23,2)</f>
        <v>0</v>
      </c>
      <c r="I12" s="11">
        <f t="shared" ref="I12:I17" si="5">F12+H12</f>
        <v>0</v>
      </c>
    </row>
    <row r="13" spans="1:11" ht="33.6" customHeight="1" x14ac:dyDescent="0.3">
      <c r="B13" s="9">
        <v>4</v>
      </c>
      <c r="C13" s="30" t="s">
        <v>22</v>
      </c>
      <c r="D13" s="24">
        <v>1354</v>
      </c>
      <c r="E13" s="10"/>
      <c r="F13" s="11">
        <f t="shared" si="3"/>
        <v>0</v>
      </c>
      <c r="G13" s="11">
        <v>23</v>
      </c>
      <c r="H13" s="11">
        <f t="shared" si="4"/>
        <v>0</v>
      </c>
      <c r="I13" s="11">
        <f t="shared" si="5"/>
        <v>0</v>
      </c>
    </row>
    <row r="14" spans="1:11" ht="33.6" customHeight="1" x14ac:dyDescent="0.3">
      <c r="B14" s="28">
        <v>5</v>
      </c>
      <c r="C14" s="31" t="s">
        <v>23</v>
      </c>
      <c r="D14" s="29">
        <f>ROUND(D10*0.15,0)</f>
        <v>133526</v>
      </c>
      <c r="E14" s="26">
        <f>E10</f>
        <v>0</v>
      </c>
      <c r="F14" s="27">
        <f t="shared" si="3"/>
        <v>0</v>
      </c>
      <c r="G14" s="27">
        <v>23</v>
      </c>
      <c r="H14" s="27">
        <f t="shared" si="4"/>
        <v>0</v>
      </c>
      <c r="I14" s="27">
        <f t="shared" si="5"/>
        <v>0</v>
      </c>
    </row>
    <row r="15" spans="1:11" ht="36.6" customHeight="1" x14ac:dyDescent="0.3">
      <c r="B15" s="28">
        <v>6</v>
      </c>
      <c r="C15" s="31" t="s">
        <v>24</v>
      </c>
      <c r="D15" s="29">
        <f>ROUND(D11*0.15,0)</f>
        <v>493</v>
      </c>
      <c r="E15" s="26">
        <f>E11</f>
        <v>0</v>
      </c>
      <c r="F15" s="27">
        <f t="shared" si="3"/>
        <v>0</v>
      </c>
      <c r="G15" s="27">
        <v>23</v>
      </c>
      <c r="H15" s="27">
        <f t="shared" si="4"/>
        <v>0</v>
      </c>
      <c r="I15" s="27">
        <f t="shared" si="5"/>
        <v>0</v>
      </c>
    </row>
    <row r="16" spans="1:11" ht="36.6" customHeight="1" x14ac:dyDescent="0.3">
      <c r="B16" s="28">
        <v>7</v>
      </c>
      <c r="C16" s="31" t="s">
        <v>25</v>
      </c>
      <c r="D16" s="29">
        <f t="shared" ref="D16:D17" si="6">ROUND(D12*0.15,0)</f>
        <v>308</v>
      </c>
      <c r="E16" s="26">
        <f>E12</f>
        <v>0</v>
      </c>
      <c r="F16" s="27">
        <f t="shared" si="3"/>
        <v>0</v>
      </c>
      <c r="G16" s="27">
        <v>23</v>
      </c>
      <c r="H16" s="27">
        <f t="shared" si="4"/>
        <v>0</v>
      </c>
      <c r="I16" s="27">
        <f t="shared" si="5"/>
        <v>0</v>
      </c>
    </row>
    <row r="17" spans="1:19" ht="36.6" customHeight="1" x14ac:dyDescent="0.3">
      <c r="B17" s="28">
        <v>8</v>
      </c>
      <c r="C17" s="31" t="s">
        <v>26</v>
      </c>
      <c r="D17" s="29">
        <f t="shared" si="6"/>
        <v>203</v>
      </c>
      <c r="E17" s="26">
        <f>E13</f>
        <v>0</v>
      </c>
      <c r="F17" s="27">
        <f t="shared" si="3"/>
        <v>0</v>
      </c>
      <c r="G17" s="27">
        <v>23</v>
      </c>
      <c r="H17" s="27">
        <f t="shared" si="4"/>
        <v>0</v>
      </c>
      <c r="I17" s="27">
        <f t="shared" si="5"/>
        <v>0</v>
      </c>
    </row>
    <row r="18" spans="1:19" ht="63" customHeight="1" x14ac:dyDescent="0.3">
      <c r="B18" s="9">
        <v>9</v>
      </c>
      <c r="C18" s="18" t="s">
        <v>27</v>
      </c>
      <c r="D18" s="19" t="s">
        <v>4</v>
      </c>
      <c r="E18" s="20" t="s">
        <v>4</v>
      </c>
      <c r="F18" s="32">
        <f>[1]Arkusz1!$J$96</f>
        <v>519052.54599999997</v>
      </c>
      <c r="G18" s="21">
        <v>23</v>
      </c>
      <c r="H18" s="21">
        <f>ROUND(F18*0.23,2)</f>
        <v>119382.09</v>
      </c>
      <c r="I18" s="21">
        <f>ROUND((F18+H18),2)</f>
        <v>638434.64</v>
      </c>
    </row>
    <row r="19" spans="1:19" ht="28.95" customHeight="1" x14ac:dyDescent="0.3">
      <c r="B19" s="9">
        <v>10</v>
      </c>
      <c r="C19" s="12" t="s">
        <v>17</v>
      </c>
      <c r="D19" s="25" t="s">
        <v>4</v>
      </c>
      <c r="E19" s="22" t="s">
        <v>4</v>
      </c>
      <c r="F19" s="13">
        <f>SUM(F10:F18)</f>
        <v>519052.54599999997</v>
      </c>
      <c r="G19" s="13" t="s">
        <v>4</v>
      </c>
      <c r="H19" s="13">
        <f>SUM(H10:H18)</f>
        <v>119382.09</v>
      </c>
      <c r="I19" s="13">
        <f>SUM(I10:I18)</f>
        <v>638434.64</v>
      </c>
    </row>
    <row r="20" spans="1:19" x14ac:dyDescent="0.3">
      <c r="C20" s="3"/>
      <c r="D20" s="14"/>
      <c r="E20" s="4"/>
      <c r="F20" s="15"/>
      <c r="G20" s="16"/>
      <c r="H20" s="15"/>
      <c r="I20" s="16"/>
    </row>
    <row r="22" spans="1:19" ht="59.4" customHeight="1" x14ac:dyDescent="0.3">
      <c r="A22" s="1"/>
      <c r="B22" s="34" t="s">
        <v>16</v>
      </c>
      <c r="C22" s="34"/>
      <c r="D22" s="34"/>
      <c r="E22" s="34"/>
      <c r="F22" s="34"/>
      <c r="G22" s="34"/>
      <c r="H22" s="34"/>
      <c r="I22" s="34"/>
      <c r="J22" s="1"/>
      <c r="K22" s="1"/>
    </row>
    <row r="23" spans="1:19" ht="73.2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5" spans="1:19" x14ac:dyDescent="0.3">
      <c r="H25" s="17"/>
      <c r="Q25" s="2" t="s">
        <v>8</v>
      </c>
      <c r="R25" s="2" t="s">
        <v>6</v>
      </c>
      <c r="S25" s="17" t="e">
        <f>I19+#REF!</f>
        <v>#REF!</v>
      </c>
    </row>
    <row r="26" spans="1:19" x14ac:dyDescent="0.3">
      <c r="H26" s="17"/>
      <c r="J26" s="17"/>
      <c r="R26" s="2" t="s">
        <v>7</v>
      </c>
      <c r="S26" s="17" t="e">
        <f>S25/1.23</f>
        <v>#REF!</v>
      </c>
    </row>
    <row r="27" spans="1:19" x14ac:dyDescent="0.3">
      <c r="H27" s="17"/>
      <c r="J27" s="17"/>
      <c r="R27" s="2" t="s">
        <v>9</v>
      </c>
      <c r="S27" s="17" t="e">
        <f>ROUND(S26/4.3117,2)</f>
        <v>#REF!</v>
      </c>
    </row>
    <row r="28" spans="1:19" x14ac:dyDescent="0.3">
      <c r="H28" s="17"/>
      <c r="J28" s="17"/>
      <c r="S28" s="17"/>
    </row>
    <row r="29" spans="1:19" x14ac:dyDescent="0.3">
      <c r="J29" s="17"/>
    </row>
    <row r="30" spans="1:19" x14ac:dyDescent="0.3">
      <c r="J30" s="17"/>
      <c r="K30" s="3"/>
    </row>
  </sheetData>
  <mergeCells count="12">
    <mergeCell ref="B1:I1"/>
    <mergeCell ref="B22:I22"/>
    <mergeCell ref="B5:B7"/>
    <mergeCell ref="C5:C7"/>
    <mergeCell ref="D5:D7"/>
    <mergeCell ref="E5:E7"/>
    <mergeCell ref="F5:F7"/>
    <mergeCell ref="G5:H6"/>
    <mergeCell ref="I5:I7"/>
    <mergeCell ref="B4:C4"/>
    <mergeCell ref="B9:I9"/>
    <mergeCell ref="B2:I2"/>
  </mergeCells>
  <phoneticPr fontId="2" type="noConversion"/>
  <pageMargins left="0.7" right="0.7" top="0.75" bottom="0.75" header="0.3" footer="0.3"/>
  <pageSetup paperSize="9" scale="38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I część zamówienia</vt:lpstr>
      <vt:lpstr>'I część zamówienia'!Obszar_wydruku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2025-04-28T07:35:13Z</dcterms:modified>
</cp:coreProperties>
</file>