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mon.kowalski2\Desktop\Zamówienia publiczne 2021\Przetargi\SA.271.1.8.21 Usługi Lesne 2022\"/>
    </mc:Choice>
  </mc:AlternateContent>
  <bookViews>
    <workbookView xWindow="0" yWindow="0" windowWidth="28800" windowHeight="11535"/>
  </bookViews>
  <sheets>
    <sheet name="Kosztorys ofertowy" sheetId="1" r:id="rId1"/>
  </sheets>
  <calcPr calcId="152511"/>
</workbook>
</file>

<file path=xl/calcChain.xml><?xml version="1.0" encoding="utf-8"?>
<calcChain xmlns="http://schemas.openxmlformats.org/spreadsheetml/2006/main">
  <c r="H78" i="1" l="1"/>
  <c r="H77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J73" i="1" s="1"/>
  <c r="H43" i="1"/>
  <c r="H42" i="1"/>
  <c r="H38" i="1"/>
  <c r="H32" i="1"/>
  <c r="H26" i="1"/>
  <c r="K77" i="1" l="1"/>
  <c r="J77" i="1"/>
  <c r="J78" i="1"/>
  <c r="K78" i="1" s="1"/>
  <c r="J26" i="1"/>
  <c r="K26" i="1" s="1"/>
  <c r="E80" i="1"/>
  <c r="K73" i="1"/>
  <c r="J72" i="1"/>
  <c r="K72" i="1" s="1"/>
  <c r="K71" i="1"/>
  <c r="J71" i="1"/>
  <c r="J70" i="1"/>
  <c r="K70" i="1"/>
  <c r="J69" i="1"/>
  <c r="K69" i="1"/>
  <c r="K68" i="1"/>
  <c r="J68" i="1"/>
  <c r="K67" i="1"/>
  <c r="J67" i="1"/>
  <c r="K66" i="1"/>
  <c r="J66" i="1"/>
  <c r="K65" i="1"/>
  <c r="J65" i="1"/>
  <c r="K64" i="1"/>
  <c r="J64" i="1"/>
  <c r="J63" i="1"/>
  <c r="K63" i="1" s="1"/>
  <c r="J62" i="1"/>
  <c r="K62" i="1" s="1"/>
  <c r="J61" i="1"/>
  <c r="K61" i="1"/>
  <c r="J60" i="1"/>
  <c r="K60" i="1" s="1"/>
  <c r="J59" i="1"/>
  <c r="K59" i="1" s="1"/>
  <c r="J58" i="1"/>
  <c r="K58" i="1" s="1"/>
  <c r="K57" i="1"/>
  <c r="J57" i="1"/>
  <c r="J56" i="1"/>
  <c r="K56" i="1" s="1"/>
  <c r="J55" i="1"/>
  <c r="K55" i="1"/>
  <c r="J54" i="1"/>
  <c r="K54" i="1"/>
  <c r="J53" i="1"/>
  <c r="K53" i="1" s="1"/>
  <c r="J52" i="1"/>
  <c r="K52" i="1"/>
  <c r="J51" i="1"/>
  <c r="K51" i="1"/>
  <c r="J50" i="1"/>
  <c r="K50" i="1" s="1"/>
  <c r="K49" i="1"/>
  <c r="J49" i="1"/>
  <c r="J48" i="1"/>
  <c r="K48" i="1" s="1"/>
  <c r="J47" i="1"/>
  <c r="K47" i="1"/>
  <c r="J46" i="1"/>
  <c r="K46" i="1" s="1"/>
  <c r="J45" i="1"/>
  <c r="K45" i="1"/>
  <c r="J44" i="1"/>
  <c r="K44" i="1" s="1"/>
  <c r="J43" i="1"/>
  <c r="K43" i="1"/>
  <c r="J42" i="1"/>
  <c r="K42" i="1"/>
  <c r="J38" i="1"/>
  <c r="K38" i="1" s="1"/>
  <c r="J32" i="1"/>
  <c r="K32" i="1" s="1"/>
  <c r="E81" i="1" l="1"/>
</calcChain>
</file>

<file path=xl/sharedStrings.xml><?xml version="1.0" encoding="utf-8"?>
<sst xmlns="http://schemas.openxmlformats.org/spreadsheetml/2006/main" count="214" uniqueCount="139">
  <si>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</si>
  <si>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</si>
  <si>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</si>
  <si>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</si>
  <si>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</si>
  <si>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</si>
  <si>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</si>
  <si>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</si>
  <si>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</si>
  <si>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</si>
  <si>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</si>
  <si>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</si>
  <si>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</si>
  <si>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</si>
  <si>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12</t>
  </si>
  <si>
    <t>GODZ PILA</t>
  </si>
  <si>
    <t>Prace wykonywane ręcznie z użyciem pilarki</t>
  </si>
  <si>
    <t>H</t>
  </si>
  <si>
    <t xml:space="preserve"> 19</t>
  </si>
  <si>
    <t>ROZDR-PGL</t>
  </si>
  <si>
    <t>Rozdrabnianie pozostałości drzewnych na całej powierzchni wraz z mieszaniem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</si>
  <si>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</si>
  <si>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</si>
  <si>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</si>
  <si>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</si>
  <si>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</si>
  <si>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</si>
  <si>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</si>
  <si>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28</t>
  </si>
  <si>
    <t>OPR-PSPAL</t>
  </si>
  <si>
    <t>Opryski chemiczne opryskiwaczem plecakowym z napędem spalinowym</t>
  </si>
  <si>
    <t xml:space="preserve"> 51</t>
  </si>
  <si>
    <t>WYK-TAL40</t>
  </si>
  <si>
    <t>Zdarcie pokrywy na talerzach 40 cm x 40 cm</t>
  </si>
  <si>
    <t>TSZT</t>
  </si>
  <si>
    <t xml:space="preserve"> 66</t>
  </si>
  <si>
    <t>WYK-PASCZ</t>
  </si>
  <si>
    <t>Wyorywanie bruzd pługiem leśnym na powierzchni pow. 0,50 ha</t>
  </si>
  <si>
    <t>KMTR</t>
  </si>
  <si>
    <t xml:space="preserve"> 67</t>
  </si>
  <si>
    <t>WYK-PA5CZ</t>
  </si>
  <si>
    <t>Wyorywanie bruzd pługiem leśnym na pow. do 0,50 ha (np. gniazda)</t>
  </si>
  <si>
    <t xml:space="preserve"> 68</t>
  </si>
  <si>
    <t>WYK-PASCP</t>
  </si>
  <si>
    <t>Wyorywanie bruzd pługiem leśnym pod okapem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</si>
  <si>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</si>
  <si>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</si>
  <si>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</si>
  <si>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</si>
  <si>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</si>
  <si>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</si>
  <si>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 xml:space="preserve"> 97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</si>
  <si>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</si>
  <si>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</si>
  <si>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</si>
  <si>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</si>
  <si>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</si>
  <si>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</si>
  <si>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</si>
  <si>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</si>
  <si>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111</t>
  </si>
  <si>
    <t>OPR-CHWAS</t>
  </si>
  <si>
    <t>Chemiczne niszczenie chwastów opryskiwaczem ręcznym</t>
  </si>
  <si>
    <t>113</t>
  </si>
  <si>
    <t>CW-W</t>
  </si>
  <si>
    <t>Czyszczenia wczesne</t>
  </si>
  <si>
    <t>116</t>
  </si>
  <si>
    <t>CP-W</t>
  </si>
  <si>
    <t>Czyszczenia póżne</t>
  </si>
  <si>
    <t>130</t>
  </si>
  <si>
    <t>PUŁ-WT</t>
  </si>
  <si>
    <t>Wykładanie pułapek na szkodniki wtórne</t>
  </si>
  <si>
    <t>SZT</t>
  </si>
  <si>
    <t>134</t>
  </si>
  <si>
    <t>PUŁ-RYJ</t>
  </si>
  <si>
    <t>Wykładanie pułapek na ryjkowce - dołki chwytne, wałki itp.</t>
  </si>
  <si>
    <t>139</t>
  </si>
  <si>
    <t>SZUK-OWA2</t>
  </si>
  <si>
    <t>Próbne poszukiwania owadów w ściole metodą dwóch drzew próbnych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</si>
  <si>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</si>
  <si>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</si>
  <si>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</si>
  <si>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</si>
  <si>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</si>
  <si>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</si>
  <si>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</si>
  <si>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</si>
  <si>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</si>
  <si>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</si>
  <si>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</si>
  <si>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</si>
  <si>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</si>
  <si>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</si>
  <si>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</si>
  <si>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</si>
  <si>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150</t>
  </si>
  <si>
    <t>PORZ-SPAL</t>
  </si>
  <si>
    <t>Spalanie gałęzi ułożonych w stosy</t>
  </si>
  <si>
    <t>M3P</t>
  </si>
  <si>
    <t>151</t>
  </si>
  <si>
    <t>PORZ-STOS</t>
  </si>
  <si>
    <t>Wynoszenie i układanie pozostałości w stosy niewymiarowe</t>
  </si>
  <si>
    <t>154</t>
  </si>
  <si>
    <t>ZAW-BUD</t>
  </si>
  <si>
    <t>Wywieszanie nowych budek lęgowych i schronów dla nietoperzy</t>
  </si>
  <si>
    <t>156</t>
  </si>
  <si>
    <t>CZYSZ-BUD</t>
  </si>
  <si>
    <t>Czyszczenie budek lęgowych i schronów dla nietoperzy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</si>
  <si>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</si>
  <si>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</si>
  <si>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</si>
  <si>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</si>
  <si>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</si>
  <si>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</si>
  <si>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</si>
  <si>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</si>
  <si>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</si>
  <si>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 xml:space="preserve"> 11, 117, 157, 161, 163, 165, 167, 169, 171, 180, 182.01, 183, 209, 307, 336, 340, 343, 372</t>
  </si>
  <si>
    <t>GODZ RH8</t>
  </si>
  <si>
    <t>Prace godzinowe ręczne (8% VAT)</t>
  </si>
  <si>
    <t>118, 13, 158, 164, 166, 168, 170, 172, 181, 182.02, 185, 210, 306, 337, 342, 370</t>
  </si>
  <si>
    <t>GODZ MH8</t>
  </si>
  <si>
    <t>Prace godzinowe ciągnikowe (8% VAT)</t>
  </si>
  <si>
    <t>Cena łączna netto w PLN</t>
  </si>
  <si>
    <t>Cena łączna brutto w PLN</t>
  </si>
  <si>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</si>
  <si>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</si>
  <si>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</si>
  <si>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</si>
  <si>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</si>
  <si>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</si>
  <si>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Dobrzejewice</t>
  </si>
  <si>
    <t xml:space="preserve">87-123 DOBRZEJEWICE; ZAWAŁY 101                    </t>
  </si>
  <si>
    <t>3. Trzebieże późne i cięcia sanitarno–selekcyjne</t>
  </si>
  <si>
    <t>4. Trzebieże wczesne i czyszczenia późne z pozyskaniem masy</t>
  </si>
  <si>
    <t>5. Cięcia przygodne i pozostałe</t>
  </si>
  <si>
    <t>(podpis)</t>
  </si>
  <si>
    <t>Dokument musi być złożony pod rygorem nieważności 
w formie elektronicznej, o której mowa w art. 78(1) KC
(tj. podpisany kwalifikowanym podpisem elektronicznym)</t>
  </si>
  <si>
    <r>
      <t xml:space="preserve">Odpowiadając na ogłoszenie o przetargu nieograniczonym na „Wykonywanie usług z zakresu gospodarki leśnej na terenie Nadleśnictwa Dobrzejewice w roku 2022''  składamy niniejszym ofertę na pakiet </t>
    </r>
    <r>
      <rPr>
        <b/>
        <sz val="12"/>
        <color rgb="FF333333"/>
        <rFont val="Arial"/>
        <family val="2"/>
        <charset val="238"/>
      </rPr>
      <t>03</t>
    </r>
    <r>
      <rPr>
        <sz val="12"/>
        <color rgb="FF333333"/>
        <rFont val="Arial"/>
        <family val="2"/>
        <charset val="238"/>
      </rPr>
      <t xml:space="preserve"> tego zamówienia i oferujemy następujące ceny jednostkowe za usługi wchodzące w skład tej części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</si>
</sst>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;\-#,##0.00"/>
    <numFmt numFmtId="165" formatCode="###,\ ###,##0.00"/>
  </numFmts>
  <fonts count="12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6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2" fontId="9" fillId="2" borderId="1" xfId="0" applyNumberFormat="1" applyFont="1" applyFill="1" applyBorder="1" applyAlignment="1" applyProtection="1">
      <alignment horizontal="right" vertical="center"/>
      <protection hidden="1"/>
    </xf>
    <xf numFmtId="9" fontId="9" fillId="2" borderId="1" xfId="2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3" fillId="2" borderId="0" xfId="0" applyNumberFormat="1" applyFont="1" applyFill="1" applyAlignment="1">
      <alignment vertical="top"/>
    </xf>
    <xf numFmtId="49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49" fontId="9" fillId="2" borderId="1" xfId="0" applyNumberFormat="1" applyFont="1" applyFill="1" applyBorder="1" applyAlignment="1" applyProtection="1">
      <alignment horizontal="right" vertical="center"/>
      <protection locked="0"/>
    </xf>
    <xf numFmtId="2" fontId="9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right" vertical="center"/>
    </xf>
    <xf numFmtId="44" fontId="10" fillId="2" borderId="1" xfId="1" applyFont="1" applyFill="1" applyBorder="1" applyAlignment="1" applyProtection="1">
      <alignment horizontal="right" vertical="center"/>
      <protection hidden="1"/>
    </xf>
    <xf numFmtId="44" fontId="10" fillId="2" borderId="1" xfId="1" applyFont="1" applyFill="1" applyBorder="1" applyAlignment="1" applyProtection="1">
      <alignment horizontal="right"/>
      <protection hidden="1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Procentowy" xfId="2" builtinId="5"/>
    <cellStyle name="Walutowy" xfId="1" builtinId="4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6"/>
  <sheetViews>
    <sheetView tabSelected="1" topLeftCell="A72" zoomScaleNormal="100" workbookViewId="0">
      <selection activeCell="G77" sqref="G77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5" customHeight="1" x14ac:dyDescent="0.2">
      <c r="H2" s="27" t="s">
        <v>125</v>
      </c>
      <c r="I2" s="27"/>
      <c r="J2" s="27"/>
      <c r="K2" s="27"/>
      <c r="L2" s="27"/>
    </row>
    <row r="3" spans="2:12" s="1" customFormat="1" ht="33" customHeight="1" x14ac:dyDescent="0.2">
      <c r="B3" s="22"/>
      <c r="C3" s="22"/>
      <c r="D3" s="22"/>
    </row>
    <row r="4" spans="2:12" s="1" customFormat="1" ht="30" customHeight="1" x14ac:dyDescent="0.2">
      <c r="B4" s="23"/>
      <c r="C4" s="23"/>
      <c r="D4" s="23"/>
    </row>
    <row r="5" spans="2:12" s="1" customFormat="1" ht="15" customHeight="1" x14ac:dyDescent="0.2">
      <c r="B5" s="25"/>
      <c r="C5" s="25"/>
      <c r="D5" s="25"/>
      <c r="F5" s="32" t="s">
        <v>126</v>
      </c>
      <c r="G5" s="32"/>
      <c r="H5" s="32"/>
      <c r="I5" s="32"/>
      <c r="J5" s="32"/>
      <c r="K5" s="32"/>
    </row>
    <row r="6" spans="2:12" s="1" customFormat="1" ht="15" customHeight="1" x14ac:dyDescent="0.2">
      <c r="B6" s="22"/>
      <c r="C6" s="22"/>
      <c r="D6" s="22"/>
      <c r="F6" s="32"/>
      <c r="G6" s="32"/>
      <c r="H6" s="32"/>
      <c r="I6" s="32"/>
      <c r="J6" s="32"/>
      <c r="K6" s="32"/>
    </row>
    <row r="7" spans="2:12" s="1" customFormat="1" ht="18.600000000000001" customHeight="1" x14ac:dyDescent="0.2">
      <c r="B7" s="24" t="s">
        <v>127</v>
      </c>
      <c r="C7" s="24"/>
      <c r="D7" s="24"/>
      <c r="F7" s="32"/>
      <c r="G7" s="32"/>
      <c r="H7" s="32"/>
      <c r="I7" s="32"/>
      <c r="J7" s="32"/>
      <c r="K7" s="32"/>
    </row>
    <row r="8" spans="2:12" s="1" customFormat="1" ht="15.95" customHeight="1" x14ac:dyDescent="0.2">
      <c r="B8" s="15"/>
      <c r="C8" s="15"/>
    </row>
    <row r="9" spans="2:12" s="1" customFormat="1" ht="48.6" customHeight="1" x14ac:dyDescent="0.2"/>
    <row r="10" spans="2:12" s="1" customFormat="1" ht="24" customHeight="1" x14ac:dyDescent="0.2">
      <c r="B10" s="26" t="s">
        <v>128</v>
      </c>
      <c r="C10" s="26"/>
      <c r="D10" s="26"/>
      <c r="E10" s="26"/>
      <c r="F10" s="26"/>
      <c r="G10" s="26"/>
      <c r="H10" s="26"/>
      <c r="I10" s="26"/>
      <c r="J10" s="26"/>
      <c r="K10" s="26"/>
    </row>
    <row r="11" spans="2:12" s="1" customFormat="1" ht="57.6" customHeight="1" x14ac:dyDescent="0.2"/>
    <row r="12" spans="2:12" s="1" customFormat="1" ht="20.85" customHeight="1" x14ac:dyDescent="0.2">
      <c r="B12" s="11" t="s">
        <v>129</v>
      </c>
    </row>
    <row r="13" spans="2:12" s="1" customFormat="1" ht="3.2" customHeight="1" x14ac:dyDescent="0.2"/>
    <row r="14" spans="2:12" s="1" customFormat="1" ht="20.85" customHeight="1" x14ac:dyDescent="0.2">
      <c r="B14" s="11" t="s">
        <v>130</v>
      </c>
    </row>
    <row r="15" spans="2:12" s="1" customFormat="1" ht="3.75" customHeight="1" x14ac:dyDescent="0.2"/>
    <row r="16" spans="2:12" s="1" customFormat="1" ht="20.85" customHeight="1" x14ac:dyDescent="0.2">
      <c r="B16" s="11" t="s">
        <v>131</v>
      </c>
    </row>
    <row r="17" spans="2:11" s="1" customFormat="1" ht="2.65" customHeight="1" x14ac:dyDescent="0.2"/>
    <row r="18" spans="2:11" s="1" customFormat="1" ht="20.85" customHeight="1" x14ac:dyDescent="0.2">
      <c r="B18" s="11" t="s">
        <v>132</v>
      </c>
    </row>
    <row r="19" spans="2:11" s="1" customFormat="1" ht="59.65" customHeight="1" x14ac:dyDescent="0.2"/>
    <row r="20" spans="2:11" s="1" customFormat="1" ht="50.1" customHeight="1" x14ac:dyDescent="0.2">
      <c r="B20" s="33" t="s">
        <v>138</v>
      </c>
      <c r="C20" s="34"/>
      <c r="D20" s="34"/>
      <c r="E20" s="34"/>
      <c r="F20" s="34"/>
      <c r="G20" s="34"/>
      <c r="H20" s="34"/>
      <c r="I20" s="34"/>
      <c r="J20" s="34"/>
    </row>
    <row r="21" spans="2:11" s="1" customFormat="1" ht="52.35" customHeight="1" x14ac:dyDescent="0.2"/>
    <row r="22" spans="2:11" s="1" customFormat="1" ht="3.2" customHeight="1" x14ac:dyDescent="0.2"/>
    <row r="23" spans="2:11" s="1" customFormat="1" ht="20.85" customHeight="1" x14ac:dyDescent="0.2">
      <c r="B23" s="21" t="s">
        <v>133</v>
      </c>
      <c r="C23" s="21"/>
      <c r="D23" s="21"/>
    </row>
    <row r="24" spans="2:11" s="1" customFormat="1" ht="10.15" customHeight="1" x14ac:dyDescent="0.2"/>
    <row r="25" spans="2:11" s="1" customFormat="1" ht="45.4" customHeight="1" x14ac:dyDescent="0.2">
      <c r="B25" s="2" t="s">
        <v>0</v>
      </c>
      <c r="C25" s="3" t="s">
        <v>1</v>
      </c>
      <c r="D25" s="3" t="s">
        <v>2</v>
      </c>
      <c r="E25" s="3" t="s">
        <v>3</v>
      </c>
      <c r="F25" s="3" t="s">
        <v>4</v>
      </c>
      <c r="G25" s="3" t="s">
        <v>5</v>
      </c>
      <c r="H25" s="2" t="s">
        <v>6</v>
      </c>
      <c r="I25" s="3" t="s">
        <v>7</v>
      </c>
      <c r="J25" s="3" t="s">
        <v>8</v>
      </c>
      <c r="K25" s="2" t="s">
        <v>9</v>
      </c>
    </row>
    <row r="26" spans="2:11" s="1" customFormat="1" ht="24" x14ac:dyDescent="0.2">
      <c r="B26" s="4" t="s">
        <v>10</v>
      </c>
      <c r="C26" s="4" t="s">
        <v>11</v>
      </c>
      <c r="D26" s="5" t="s">
        <v>12</v>
      </c>
      <c r="E26" s="4" t="s">
        <v>13</v>
      </c>
      <c r="F26" s="6">
        <v>7293</v>
      </c>
      <c r="G26" s="19"/>
      <c r="H26" s="12">
        <f>F26*G26</f>
        <v>0</v>
      </c>
      <c r="I26" s="13">
        <v>0.08</v>
      </c>
      <c r="J26" s="12">
        <f>I26*H26</f>
        <v>0</v>
      </c>
      <c r="K26" s="14" t="str">
        <f>IF(G26=0,"Wprowadź stawkę",H26+J26)</f>
        <v>Wprowadź stawkę</v>
      </c>
    </row>
    <row r="27" spans="2:11" s="1" customFormat="1" ht="12" x14ac:dyDescent="0.2"/>
    <row r="28" spans="2:11" s="1" customFormat="1" ht="3.2" customHeight="1" x14ac:dyDescent="0.2"/>
    <row r="29" spans="2:11" s="1" customFormat="1" ht="20.85" customHeight="1" x14ac:dyDescent="0.2">
      <c r="B29" s="21" t="s">
        <v>134</v>
      </c>
      <c r="C29" s="21"/>
      <c r="D29" s="21"/>
    </row>
    <row r="30" spans="2:11" s="1" customFormat="1" ht="10.15" customHeight="1" x14ac:dyDescent="0.2"/>
    <row r="31" spans="2:11" s="1" customFormat="1" ht="45.4" customHeight="1" x14ac:dyDescent="0.2">
      <c r="B31" s="2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2" t="s">
        <v>6</v>
      </c>
      <c r="I31" s="3" t="s">
        <v>7</v>
      </c>
      <c r="J31" s="3" t="s">
        <v>8</v>
      </c>
      <c r="K31" s="2" t="s">
        <v>9</v>
      </c>
    </row>
    <row r="32" spans="2:11" s="1" customFormat="1" ht="24" x14ac:dyDescent="0.2">
      <c r="B32" s="4" t="s">
        <v>10</v>
      </c>
      <c r="C32" s="4" t="s">
        <v>11</v>
      </c>
      <c r="D32" s="5" t="s">
        <v>12</v>
      </c>
      <c r="E32" s="4" t="s">
        <v>13</v>
      </c>
      <c r="F32" s="6">
        <v>694</v>
      </c>
      <c r="G32" s="17"/>
      <c r="H32" s="12">
        <f>F32*G32</f>
        <v>0</v>
      </c>
      <c r="I32" s="13">
        <v>0.08</v>
      </c>
      <c r="J32" s="12">
        <f>I32*H32</f>
        <v>0</v>
      </c>
      <c r="K32" s="14" t="str">
        <f>IF(G32=0,"Wprowadź stawkę",H32+J32)</f>
        <v>Wprowadź stawkę</v>
      </c>
    </row>
    <row r="33" spans="2:11" s="1" customFormat="1" ht="1.1499999999999999" customHeight="1" x14ac:dyDescent="0.2"/>
    <row r="34" spans="2:11" s="1" customFormat="1" ht="3.2" customHeight="1" x14ac:dyDescent="0.2"/>
    <row r="35" spans="2:11" s="1" customFormat="1" ht="20.85" customHeight="1" x14ac:dyDescent="0.2">
      <c r="B35" s="21" t="s">
        <v>135</v>
      </c>
      <c r="C35" s="21"/>
      <c r="D35" s="21"/>
    </row>
    <row r="36" spans="2:11" s="1" customFormat="1" ht="10.15" customHeight="1" x14ac:dyDescent="0.2"/>
    <row r="37" spans="2:11" s="1" customFormat="1" ht="45.4" customHeight="1" x14ac:dyDescent="0.2">
      <c r="B37" s="2" t="s">
        <v>0</v>
      </c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  <c r="H37" s="2" t="s">
        <v>6</v>
      </c>
      <c r="I37" s="3" t="s">
        <v>7</v>
      </c>
      <c r="J37" s="3" t="s">
        <v>8</v>
      </c>
      <c r="K37" s="2" t="s">
        <v>9</v>
      </c>
    </row>
    <row r="38" spans="2:11" s="1" customFormat="1" ht="24" x14ac:dyDescent="0.2">
      <c r="B38" s="4" t="s">
        <v>10</v>
      </c>
      <c r="C38" s="4" t="s">
        <v>11</v>
      </c>
      <c r="D38" s="5" t="s">
        <v>12</v>
      </c>
      <c r="E38" s="4" t="s">
        <v>13</v>
      </c>
      <c r="F38" s="6">
        <v>1520</v>
      </c>
      <c r="G38" s="18"/>
      <c r="H38" s="12">
        <f>F38*G38</f>
        <v>0</v>
      </c>
      <c r="I38" s="13">
        <v>0.08</v>
      </c>
      <c r="J38" s="12">
        <f>I38*H38</f>
        <v>0</v>
      </c>
      <c r="K38" s="14" t="str">
        <f>IF(G38=0,"Wprowadź stawkę",H38+J38)</f>
        <v>Wprowadź stawkę</v>
      </c>
    </row>
    <row r="39" spans="2:11" s="1" customFormat="1" ht="1.1499999999999999" customHeight="1" x14ac:dyDescent="0.2"/>
    <row r="40" spans="2:11" s="1" customFormat="1" ht="13.35" customHeight="1" x14ac:dyDescent="0.2"/>
    <row r="41" spans="2:11" s="1" customFormat="1" ht="45.4" customHeight="1" x14ac:dyDescent="0.2">
      <c r="B41" s="2" t="s">
        <v>0</v>
      </c>
      <c r="C41" s="3" t="s">
        <v>1</v>
      </c>
      <c r="D41" s="3" t="s">
        <v>2</v>
      </c>
      <c r="E41" s="3" t="s">
        <v>3</v>
      </c>
      <c r="F41" s="3" t="s">
        <v>4</v>
      </c>
      <c r="G41" s="3" t="s">
        <v>5</v>
      </c>
      <c r="H41" s="2" t="s">
        <v>6</v>
      </c>
      <c r="I41" s="3" t="s">
        <v>7</v>
      </c>
      <c r="J41" s="3" t="s">
        <v>8</v>
      </c>
      <c r="K41" s="2" t="s">
        <v>9</v>
      </c>
    </row>
    <row r="42" spans="2:11" s="1" customFormat="1" ht="24" x14ac:dyDescent="0.2">
      <c r="B42" s="4" t="s">
        <v>14</v>
      </c>
      <c r="C42" s="4" t="s">
        <v>15</v>
      </c>
      <c r="D42" s="5" t="s">
        <v>16</v>
      </c>
      <c r="E42" s="4" t="s">
        <v>17</v>
      </c>
      <c r="F42" s="6">
        <v>85</v>
      </c>
      <c r="G42" s="16"/>
      <c r="H42" s="12">
        <f>F42*G42</f>
        <v>0</v>
      </c>
      <c r="I42" s="13">
        <v>0.08</v>
      </c>
      <c r="J42" s="12">
        <f t="shared" ref="J42:J54" si="0">I42*H42</f>
        <v>0</v>
      </c>
      <c r="K42" s="14" t="str">
        <f t="shared" ref="K42:K73" si="1">IF(G42=0,"Wprowadź stawkę",H42+J42)</f>
        <v>Wprowadź stawkę</v>
      </c>
    </row>
    <row r="43" spans="2:11" s="1" customFormat="1" ht="28.7" customHeight="1" x14ac:dyDescent="0.2">
      <c r="B43" s="4" t="s">
        <v>18</v>
      </c>
      <c r="C43" s="4" t="s">
        <v>19</v>
      </c>
      <c r="D43" s="5" t="s">
        <v>20</v>
      </c>
      <c r="E43" s="4" t="s">
        <v>21</v>
      </c>
      <c r="F43" s="6">
        <v>13.13</v>
      </c>
      <c r="G43" s="16"/>
      <c r="H43" s="12">
        <f>F43*G43</f>
        <v>0</v>
      </c>
      <c r="I43" s="13">
        <v>0.08</v>
      </c>
      <c r="J43" s="12">
        <f t="shared" si="0"/>
        <v>0</v>
      </c>
      <c r="K43" s="14" t="str">
        <f t="shared" si="1"/>
        <v>Wprowadź stawkę</v>
      </c>
    </row>
    <row r="44" spans="2:11" s="1" customFormat="1" ht="24" x14ac:dyDescent="0.2">
      <c r="B44" s="4" t="s">
        <v>22</v>
      </c>
      <c r="C44" s="4" t="s">
        <v>23</v>
      </c>
      <c r="D44" s="5" t="s">
        <v>24</v>
      </c>
      <c r="E44" s="4" t="s">
        <v>21</v>
      </c>
      <c r="F44" s="6">
        <v>34.25</v>
      </c>
      <c r="G44" s="16"/>
      <c r="H44" s="12">
        <f t="shared" ref="H44:H73" si="2">F44*G44</f>
        <v>0</v>
      </c>
      <c r="I44" s="13">
        <v>0.08</v>
      </c>
      <c r="J44" s="12">
        <f t="shared" si="0"/>
        <v>0</v>
      </c>
      <c r="K44" s="14" t="str">
        <f t="shared" si="1"/>
        <v>Wprowadź stawkę</v>
      </c>
    </row>
    <row r="45" spans="2:11" s="1" customFormat="1" ht="24" x14ac:dyDescent="0.2">
      <c r="B45" s="4" t="s">
        <v>25</v>
      </c>
      <c r="C45" s="4" t="s">
        <v>26</v>
      </c>
      <c r="D45" s="5" t="s">
        <v>27</v>
      </c>
      <c r="E45" s="4" t="s">
        <v>21</v>
      </c>
      <c r="F45" s="6">
        <v>34.020000000000003</v>
      </c>
      <c r="G45" s="16"/>
      <c r="H45" s="12">
        <f t="shared" si="2"/>
        <v>0</v>
      </c>
      <c r="I45" s="13">
        <v>0.08</v>
      </c>
      <c r="J45" s="12">
        <f t="shared" si="0"/>
        <v>0</v>
      </c>
      <c r="K45" s="14" t="str">
        <f t="shared" si="1"/>
        <v>Wprowadź stawkę</v>
      </c>
    </row>
    <row r="46" spans="2:11" s="1" customFormat="1" ht="24" x14ac:dyDescent="0.2">
      <c r="B46" s="4" t="s">
        <v>28</v>
      </c>
      <c r="C46" s="4" t="s">
        <v>29</v>
      </c>
      <c r="D46" s="5" t="s">
        <v>30</v>
      </c>
      <c r="E46" s="4" t="s">
        <v>21</v>
      </c>
      <c r="F46" s="6">
        <v>8.75</v>
      </c>
      <c r="G46" s="16"/>
      <c r="H46" s="12">
        <f t="shared" si="2"/>
        <v>0</v>
      </c>
      <c r="I46" s="13">
        <v>0.08</v>
      </c>
      <c r="J46" s="12">
        <f t="shared" si="0"/>
        <v>0</v>
      </c>
      <c r="K46" s="14" t="str">
        <f t="shared" si="1"/>
        <v>Wprowadź stawkę</v>
      </c>
    </row>
    <row r="47" spans="2:11" s="1" customFormat="1" ht="24" x14ac:dyDescent="0.2">
      <c r="B47" s="4" t="s">
        <v>31</v>
      </c>
      <c r="C47" s="4" t="s">
        <v>32</v>
      </c>
      <c r="D47" s="5" t="s">
        <v>33</v>
      </c>
      <c r="E47" s="4" t="s">
        <v>34</v>
      </c>
      <c r="F47" s="6">
        <v>2.14</v>
      </c>
      <c r="G47" s="16"/>
      <c r="H47" s="12">
        <f t="shared" si="2"/>
        <v>0</v>
      </c>
      <c r="I47" s="13">
        <v>0.08</v>
      </c>
      <c r="J47" s="12">
        <f t="shared" si="0"/>
        <v>0</v>
      </c>
      <c r="K47" s="14" t="str">
        <f t="shared" si="1"/>
        <v>Wprowadź stawkę</v>
      </c>
    </row>
    <row r="48" spans="2:11" s="1" customFormat="1" ht="24" x14ac:dyDescent="0.2">
      <c r="B48" s="4" t="s">
        <v>35</v>
      </c>
      <c r="C48" s="4" t="s">
        <v>36</v>
      </c>
      <c r="D48" s="5" t="s">
        <v>37</v>
      </c>
      <c r="E48" s="4" t="s">
        <v>38</v>
      </c>
      <c r="F48" s="6">
        <v>247.16</v>
      </c>
      <c r="G48" s="16"/>
      <c r="H48" s="12">
        <f t="shared" si="2"/>
        <v>0</v>
      </c>
      <c r="I48" s="13">
        <v>0.08</v>
      </c>
      <c r="J48" s="12">
        <f t="shared" si="0"/>
        <v>0</v>
      </c>
      <c r="K48" s="14" t="str">
        <f t="shared" si="1"/>
        <v>Wprowadź stawkę</v>
      </c>
    </row>
    <row r="49" spans="2:11" s="1" customFormat="1" ht="24" x14ac:dyDescent="0.2">
      <c r="B49" s="4" t="s">
        <v>39</v>
      </c>
      <c r="C49" s="4" t="s">
        <v>40</v>
      </c>
      <c r="D49" s="5" t="s">
        <v>41</v>
      </c>
      <c r="E49" s="4" t="s">
        <v>38</v>
      </c>
      <c r="F49" s="6">
        <v>7.27</v>
      </c>
      <c r="G49" s="16"/>
      <c r="H49" s="12">
        <f t="shared" si="2"/>
        <v>0</v>
      </c>
      <c r="I49" s="13">
        <v>0.08</v>
      </c>
      <c r="J49" s="12">
        <f t="shared" si="0"/>
        <v>0</v>
      </c>
      <c r="K49" s="14" t="str">
        <f t="shared" si="1"/>
        <v>Wprowadź stawkę</v>
      </c>
    </row>
    <row r="50" spans="2:11" s="1" customFormat="1" ht="24" x14ac:dyDescent="0.2">
      <c r="B50" s="4" t="s">
        <v>42</v>
      </c>
      <c r="C50" s="4" t="s">
        <v>43</v>
      </c>
      <c r="D50" s="5" t="s">
        <v>44</v>
      </c>
      <c r="E50" s="4" t="s">
        <v>38</v>
      </c>
      <c r="F50" s="6">
        <v>1.78</v>
      </c>
      <c r="G50" s="16"/>
      <c r="H50" s="12">
        <f t="shared" si="2"/>
        <v>0</v>
      </c>
      <c r="I50" s="13">
        <v>0.08</v>
      </c>
      <c r="J50" s="12">
        <f t="shared" si="0"/>
        <v>0</v>
      </c>
      <c r="K50" s="14" t="str">
        <f t="shared" si="1"/>
        <v>Wprowadź stawkę</v>
      </c>
    </row>
    <row r="51" spans="2:11" s="1" customFormat="1" ht="24" x14ac:dyDescent="0.2">
      <c r="B51" s="4" t="s">
        <v>45</v>
      </c>
      <c r="C51" s="4" t="s">
        <v>46</v>
      </c>
      <c r="D51" s="5" t="s">
        <v>47</v>
      </c>
      <c r="E51" s="4" t="s">
        <v>34</v>
      </c>
      <c r="F51" s="6">
        <v>4.67</v>
      </c>
      <c r="G51" s="16"/>
      <c r="H51" s="12">
        <f t="shared" si="2"/>
        <v>0</v>
      </c>
      <c r="I51" s="13">
        <v>0.08</v>
      </c>
      <c r="J51" s="12">
        <f t="shared" si="0"/>
        <v>0</v>
      </c>
      <c r="K51" s="14" t="str">
        <f t="shared" si="1"/>
        <v>Wprowadź stawkę</v>
      </c>
    </row>
    <row r="52" spans="2:11" s="1" customFormat="1" ht="24" x14ac:dyDescent="0.2">
      <c r="B52" s="4" t="s">
        <v>48</v>
      </c>
      <c r="C52" s="4" t="s">
        <v>49</v>
      </c>
      <c r="D52" s="5" t="s">
        <v>50</v>
      </c>
      <c r="E52" s="4" t="s">
        <v>34</v>
      </c>
      <c r="F52" s="6">
        <v>305.92</v>
      </c>
      <c r="G52" s="16"/>
      <c r="H52" s="12">
        <f t="shared" si="2"/>
        <v>0</v>
      </c>
      <c r="I52" s="13">
        <v>0.08</v>
      </c>
      <c r="J52" s="12">
        <f t="shared" si="0"/>
        <v>0</v>
      </c>
      <c r="K52" s="14" t="str">
        <f t="shared" si="1"/>
        <v>Wprowadź stawkę</v>
      </c>
    </row>
    <row r="53" spans="2:11" s="1" customFormat="1" ht="24" x14ac:dyDescent="0.2">
      <c r="B53" s="4" t="s">
        <v>51</v>
      </c>
      <c r="C53" s="4" t="s">
        <v>52</v>
      </c>
      <c r="D53" s="5" t="s">
        <v>53</v>
      </c>
      <c r="E53" s="4" t="s">
        <v>34</v>
      </c>
      <c r="F53" s="6">
        <v>21.3</v>
      </c>
      <c r="G53" s="16"/>
      <c r="H53" s="12">
        <f t="shared" si="2"/>
        <v>0</v>
      </c>
      <c r="I53" s="13">
        <v>0.08</v>
      </c>
      <c r="J53" s="12">
        <f t="shared" si="0"/>
        <v>0</v>
      </c>
      <c r="K53" s="14" t="str">
        <f t="shared" si="1"/>
        <v>Wprowadź stawkę</v>
      </c>
    </row>
    <row r="54" spans="2:11" s="1" customFormat="1" ht="24" x14ac:dyDescent="0.2">
      <c r="B54" s="4" t="s">
        <v>54</v>
      </c>
      <c r="C54" s="4" t="s">
        <v>55</v>
      </c>
      <c r="D54" s="5" t="s">
        <v>56</v>
      </c>
      <c r="E54" s="4" t="s">
        <v>34</v>
      </c>
      <c r="F54" s="6">
        <v>331.89</v>
      </c>
      <c r="G54" s="16"/>
      <c r="H54" s="12">
        <f t="shared" si="2"/>
        <v>0</v>
      </c>
      <c r="I54" s="13">
        <v>0.08</v>
      </c>
      <c r="J54" s="12">
        <f t="shared" si="0"/>
        <v>0</v>
      </c>
      <c r="K54" s="14" t="str">
        <f t="shared" si="1"/>
        <v>Wprowadź stawkę</v>
      </c>
    </row>
    <row r="55" spans="2:11" s="1" customFormat="1" ht="24" x14ac:dyDescent="0.2">
      <c r="B55" s="4" t="s">
        <v>57</v>
      </c>
      <c r="C55" s="4" t="s">
        <v>58</v>
      </c>
      <c r="D55" s="5" t="s">
        <v>59</v>
      </c>
      <c r="E55" s="4" t="s">
        <v>21</v>
      </c>
      <c r="F55" s="6">
        <v>46.59</v>
      </c>
      <c r="G55" s="16"/>
      <c r="H55" s="12">
        <f t="shared" si="2"/>
        <v>0</v>
      </c>
      <c r="I55" s="13">
        <v>0.08</v>
      </c>
      <c r="J55" s="12">
        <f t="shared" ref="J55:J73" si="3">I55*H55</f>
        <v>0</v>
      </c>
      <c r="K55" s="14" t="str">
        <f t="shared" si="1"/>
        <v>Wprowadź stawkę</v>
      </c>
    </row>
    <row r="56" spans="2:11" s="1" customFormat="1" ht="19.7" customHeight="1" x14ac:dyDescent="0.2">
      <c r="B56" s="4" t="s">
        <v>60</v>
      </c>
      <c r="C56" s="4" t="s">
        <v>61</v>
      </c>
      <c r="D56" s="5" t="s">
        <v>62</v>
      </c>
      <c r="E56" s="4" t="s">
        <v>21</v>
      </c>
      <c r="F56" s="6">
        <v>51.61</v>
      </c>
      <c r="G56" s="16"/>
      <c r="H56" s="12">
        <f t="shared" si="2"/>
        <v>0</v>
      </c>
      <c r="I56" s="13">
        <v>0.08</v>
      </c>
      <c r="J56" s="12">
        <f t="shared" si="3"/>
        <v>0</v>
      </c>
      <c r="K56" s="14" t="str">
        <f t="shared" si="1"/>
        <v>Wprowadź stawkę</v>
      </c>
    </row>
    <row r="57" spans="2:11" s="1" customFormat="1" ht="24" x14ac:dyDescent="0.2">
      <c r="B57" s="4" t="s">
        <v>63</v>
      </c>
      <c r="C57" s="4" t="s">
        <v>64</v>
      </c>
      <c r="D57" s="5" t="s">
        <v>65</v>
      </c>
      <c r="E57" s="4" t="s">
        <v>21</v>
      </c>
      <c r="F57" s="6">
        <v>7.86</v>
      </c>
      <c r="G57" s="16"/>
      <c r="H57" s="12">
        <f t="shared" si="2"/>
        <v>0</v>
      </c>
      <c r="I57" s="13">
        <v>0.08</v>
      </c>
      <c r="J57" s="12">
        <f t="shared" si="3"/>
        <v>0</v>
      </c>
      <c r="K57" s="14" t="str">
        <f t="shared" si="1"/>
        <v>Wprowadź stawkę</v>
      </c>
    </row>
    <row r="58" spans="2:11" s="1" customFormat="1" ht="24" x14ac:dyDescent="0.2">
      <c r="B58" s="4" t="s">
        <v>66</v>
      </c>
      <c r="C58" s="4" t="s">
        <v>67</v>
      </c>
      <c r="D58" s="5" t="s">
        <v>68</v>
      </c>
      <c r="E58" s="4" t="s">
        <v>21</v>
      </c>
      <c r="F58" s="6">
        <v>47.37</v>
      </c>
      <c r="G58" s="16"/>
      <c r="H58" s="12">
        <f t="shared" si="2"/>
        <v>0</v>
      </c>
      <c r="I58" s="13">
        <v>0.08</v>
      </c>
      <c r="J58" s="12">
        <f t="shared" si="3"/>
        <v>0</v>
      </c>
      <c r="K58" s="14" t="str">
        <f t="shared" si="1"/>
        <v>Wprowadź stawkę</v>
      </c>
    </row>
    <row r="59" spans="2:11" s="1" customFormat="1" ht="24" x14ac:dyDescent="0.2">
      <c r="B59" s="4" t="s">
        <v>69</v>
      </c>
      <c r="C59" s="4" t="s">
        <v>70</v>
      </c>
      <c r="D59" s="5" t="s">
        <v>71</v>
      </c>
      <c r="E59" s="4" t="s">
        <v>72</v>
      </c>
      <c r="F59" s="6">
        <v>50</v>
      </c>
      <c r="G59" s="18"/>
      <c r="H59" s="12">
        <f t="shared" si="2"/>
        <v>0</v>
      </c>
      <c r="I59" s="13">
        <v>0.08</v>
      </c>
      <c r="J59" s="12">
        <f t="shared" si="3"/>
        <v>0</v>
      </c>
      <c r="K59" s="14" t="str">
        <f t="shared" si="1"/>
        <v>Wprowadź stawkę</v>
      </c>
    </row>
    <row r="60" spans="2:11" s="1" customFormat="1" ht="24" x14ac:dyDescent="0.2">
      <c r="B60" s="4" t="s">
        <v>73</v>
      </c>
      <c r="C60" s="4" t="s">
        <v>74</v>
      </c>
      <c r="D60" s="5" t="s">
        <v>75</v>
      </c>
      <c r="E60" s="4" t="s">
        <v>72</v>
      </c>
      <c r="F60" s="6">
        <v>110</v>
      </c>
      <c r="G60" s="16"/>
      <c r="H60" s="12">
        <f t="shared" si="2"/>
        <v>0</v>
      </c>
      <c r="I60" s="13">
        <v>0.08</v>
      </c>
      <c r="J60" s="12">
        <f t="shared" si="3"/>
        <v>0</v>
      </c>
      <c r="K60" s="14" t="str">
        <f t="shared" si="1"/>
        <v>Wprowadź stawkę</v>
      </c>
    </row>
    <row r="61" spans="2:11" s="1" customFormat="1" ht="24" x14ac:dyDescent="0.2">
      <c r="B61" s="4" t="s">
        <v>76</v>
      </c>
      <c r="C61" s="4" t="s">
        <v>77</v>
      </c>
      <c r="D61" s="5" t="s">
        <v>78</v>
      </c>
      <c r="E61" s="4" t="s">
        <v>72</v>
      </c>
      <c r="F61" s="6">
        <v>37</v>
      </c>
      <c r="G61" s="16"/>
      <c r="H61" s="12">
        <f t="shared" si="2"/>
        <v>0</v>
      </c>
      <c r="I61" s="13">
        <v>0.08</v>
      </c>
      <c r="J61" s="12">
        <f t="shared" si="3"/>
        <v>0</v>
      </c>
      <c r="K61" s="14" t="str">
        <f t="shared" si="1"/>
        <v>Wprowadź stawkę</v>
      </c>
    </row>
    <row r="62" spans="2:11" s="1" customFormat="1" ht="19.7" customHeight="1" x14ac:dyDescent="0.2">
      <c r="B62" s="4" t="s">
        <v>79</v>
      </c>
      <c r="C62" s="4" t="s">
        <v>80</v>
      </c>
      <c r="D62" s="5" t="s">
        <v>81</v>
      </c>
      <c r="E62" s="4" t="s">
        <v>82</v>
      </c>
      <c r="F62" s="6">
        <v>20.399999999999999</v>
      </c>
      <c r="G62" s="16"/>
      <c r="H62" s="12">
        <f t="shared" si="2"/>
        <v>0</v>
      </c>
      <c r="I62" s="13">
        <v>0.23</v>
      </c>
      <c r="J62" s="12">
        <f t="shared" si="3"/>
        <v>0</v>
      </c>
      <c r="K62" s="14" t="str">
        <f t="shared" si="1"/>
        <v>Wprowadź stawkę</v>
      </c>
    </row>
    <row r="63" spans="2:11" s="1" customFormat="1" ht="24" x14ac:dyDescent="0.2">
      <c r="B63" s="4" t="s">
        <v>83</v>
      </c>
      <c r="C63" s="4" t="s">
        <v>84</v>
      </c>
      <c r="D63" s="5" t="s">
        <v>85</v>
      </c>
      <c r="E63" s="4" t="s">
        <v>82</v>
      </c>
      <c r="F63" s="6">
        <v>40.799999999999997</v>
      </c>
      <c r="G63" s="16"/>
      <c r="H63" s="12">
        <f t="shared" si="2"/>
        <v>0</v>
      </c>
      <c r="I63" s="13">
        <v>0.23</v>
      </c>
      <c r="J63" s="12">
        <f t="shared" si="3"/>
        <v>0</v>
      </c>
      <c r="K63" s="14" t="str">
        <f t="shared" si="1"/>
        <v>Wprowadź stawkę</v>
      </c>
    </row>
    <row r="64" spans="2:11" s="1" customFormat="1" ht="24" x14ac:dyDescent="0.2">
      <c r="B64" s="4" t="s">
        <v>86</v>
      </c>
      <c r="C64" s="4" t="s">
        <v>87</v>
      </c>
      <c r="D64" s="5" t="s">
        <v>88</v>
      </c>
      <c r="E64" s="4" t="s">
        <v>72</v>
      </c>
      <c r="F64" s="6">
        <v>967</v>
      </c>
      <c r="G64" s="16"/>
      <c r="H64" s="12">
        <f t="shared" si="2"/>
        <v>0</v>
      </c>
      <c r="I64" s="13">
        <v>0.23</v>
      </c>
      <c r="J64" s="12">
        <f t="shared" si="3"/>
        <v>0</v>
      </c>
      <c r="K64" s="14" t="str">
        <f t="shared" si="1"/>
        <v>Wprowadź stawkę</v>
      </c>
    </row>
    <row r="65" spans="2:11" s="1" customFormat="1" ht="24" x14ac:dyDescent="0.2">
      <c r="B65" s="4" t="s">
        <v>89</v>
      </c>
      <c r="C65" s="4" t="s">
        <v>90</v>
      </c>
      <c r="D65" s="5" t="s">
        <v>91</v>
      </c>
      <c r="E65" s="4" t="s">
        <v>82</v>
      </c>
      <c r="F65" s="6">
        <v>239.41</v>
      </c>
      <c r="G65" s="16"/>
      <c r="H65" s="12">
        <f t="shared" si="2"/>
        <v>0</v>
      </c>
      <c r="I65" s="13">
        <v>0.23</v>
      </c>
      <c r="J65" s="12">
        <f t="shared" si="3"/>
        <v>0</v>
      </c>
      <c r="K65" s="14" t="str">
        <f t="shared" si="1"/>
        <v>Wprowadź stawkę</v>
      </c>
    </row>
    <row r="66" spans="2:11" s="1" customFormat="1" ht="24" x14ac:dyDescent="0.2">
      <c r="B66" s="4" t="s">
        <v>92</v>
      </c>
      <c r="C66" s="4" t="s">
        <v>93</v>
      </c>
      <c r="D66" s="5" t="s">
        <v>94</v>
      </c>
      <c r="E66" s="4" t="s">
        <v>17</v>
      </c>
      <c r="F66" s="6">
        <v>124</v>
      </c>
      <c r="G66" s="16"/>
      <c r="H66" s="12">
        <f t="shared" si="2"/>
        <v>0</v>
      </c>
      <c r="I66" s="13">
        <v>0.23</v>
      </c>
      <c r="J66" s="12">
        <f t="shared" si="3"/>
        <v>0</v>
      </c>
      <c r="K66" s="14" t="str">
        <f t="shared" si="1"/>
        <v>Wprowadź stawkę</v>
      </c>
    </row>
    <row r="67" spans="2:11" s="1" customFormat="1" ht="24" x14ac:dyDescent="0.2">
      <c r="B67" s="4" t="s">
        <v>95</v>
      </c>
      <c r="C67" s="4" t="s">
        <v>96</v>
      </c>
      <c r="D67" s="5" t="s">
        <v>97</v>
      </c>
      <c r="E67" s="4" t="s">
        <v>98</v>
      </c>
      <c r="F67" s="6">
        <v>101</v>
      </c>
      <c r="G67" s="16"/>
      <c r="H67" s="12">
        <f t="shared" si="2"/>
        <v>0</v>
      </c>
      <c r="I67" s="13">
        <v>0.08</v>
      </c>
      <c r="J67" s="12">
        <f t="shared" si="3"/>
        <v>0</v>
      </c>
      <c r="K67" s="14" t="str">
        <f t="shared" si="1"/>
        <v>Wprowadź stawkę</v>
      </c>
    </row>
    <row r="68" spans="2:11" s="1" customFormat="1" ht="24" x14ac:dyDescent="0.2">
      <c r="B68" s="4" t="s">
        <v>99</v>
      </c>
      <c r="C68" s="4" t="s">
        <v>100</v>
      </c>
      <c r="D68" s="5" t="s">
        <v>101</v>
      </c>
      <c r="E68" s="4" t="s">
        <v>98</v>
      </c>
      <c r="F68" s="6">
        <v>101</v>
      </c>
      <c r="G68" s="16"/>
      <c r="H68" s="12">
        <f t="shared" si="2"/>
        <v>0</v>
      </c>
      <c r="I68" s="13">
        <v>0.08</v>
      </c>
      <c r="J68" s="12">
        <f t="shared" si="3"/>
        <v>0</v>
      </c>
      <c r="K68" s="14" t="str">
        <f t="shared" si="1"/>
        <v>Wprowadź stawkę</v>
      </c>
    </row>
    <row r="69" spans="2:11" s="1" customFormat="1" ht="24" x14ac:dyDescent="0.2">
      <c r="B69" s="4" t="s">
        <v>102</v>
      </c>
      <c r="C69" s="4" t="s">
        <v>103</v>
      </c>
      <c r="D69" s="5" t="s">
        <v>104</v>
      </c>
      <c r="E69" s="4" t="s">
        <v>72</v>
      </c>
      <c r="F69" s="6">
        <v>40</v>
      </c>
      <c r="G69" s="16"/>
      <c r="H69" s="12">
        <f t="shared" si="2"/>
        <v>0</v>
      </c>
      <c r="I69" s="13">
        <v>0.08</v>
      </c>
      <c r="J69" s="12">
        <f t="shared" si="3"/>
        <v>0</v>
      </c>
      <c r="K69" s="14" t="str">
        <f t="shared" si="1"/>
        <v>Wprowadź stawkę</v>
      </c>
    </row>
    <row r="70" spans="2:11" s="1" customFormat="1" ht="24" x14ac:dyDescent="0.2">
      <c r="B70" s="4" t="s">
        <v>105</v>
      </c>
      <c r="C70" s="4" t="s">
        <v>106</v>
      </c>
      <c r="D70" s="5" t="s">
        <v>107</v>
      </c>
      <c r="E70" s="4" t="s">
        <v>72</v>
      </c>
      <c r="F70" s="6">
        <v>20</v>
      </c>
      <c r="G70" s="16"/>
      <c r="H70" s="12">
        <f t="shared" si="2"/>
        <v>0</v>
      </c>
      <c r="I70" s="13">
        <v>0.08</v>
      </c>
      <c r="J70" s="12">
        <f t="shared" si="3"/>
        <v>0</v>
      </c>
      <c r="K70" s="14" t="str">
        <f t="shared" si="1"/>
        <v>Wprowadź stawkę</v>
      </c>
    </row>
    <row r="71" spans="2:11" s="1" customFormat="1" ht="24" x14ac:dyDescent="0.2">
      <c r="B71" s="4" t="s">
        <v>108</v>
      </c>
      <c r="C71" s="4" t="s">
        <v>109</v>
      </c>
      <c r="D71" s="5" t="s">
        <v>110</v>
      </c>
      <c r="E71" s="4" t="s">
        <v>21</v>
      </c>
      <c r="F71" s="6">
        <v>12.14</v>
      </c>
      <c r="G71" s="16"/>
      <c r="H71" s="12">
        <f t="shared" si="2"/>
        <v>0</v>
      </c>
      <c r="I71" s="13">
        <v>0.08</v>
      </c>
      <c r="J71" s="12">
        <f t="shared" si="3"/>
        <v>0</v>
      </c>
      <c r="K71" s="14" t="str">
        <f t="shared" si="1"/>
        <v>Wprowadź stawkę</v>
      </c>
    </row>
    <row r="72" spans="2:11" s="1" customFormat="1" ht="24" x14ac:dyDescent="0.2">
      <c r="B72" s="4" t="s">
        <v>111</v>
      </c>
      <c r="C72" s="4" t="s">
        <v>112</v>
      </c>
      <c r="D72" s="5" t="s">
        <v>113</v>
      </c>
      <c r="E72" s="4" t="s">
        <v>38</v>
      </c>
      <c r="F72" s="6">
        <v>0.12</v>
      </c>
      <c r="G72" s="16"/>
      <c r="H72" s="12">
        <f t="shared" si="2"/>
        <v>0</v>
      </c>
      <c r="I72" s="13">
        <v>0.08</v>
      </c>
      <c r="J72" s="12">
        <f t="shared" si="3"/>
        <v>0</v>
      </c>
      <c r="K72" s="14" t="str">
        <f t="shared" si="1"/>
        <v>Wprowadź stawkę</v>
      </c>
    </row>
    <row r="73" spans="2:11" s="1" customFormat="1" ht="24" x14ac:dyDescent="0.2">
      <c r="B73" s="4" t="s">
        <v>114</v>
      </c>
      <c r="C73" s="4" t="s">
        <v>115</v>
      </c>
      <c r="D73" s="5" t="s">
        <v>116</v>
      </c>
      <c r="E73" s="4" t="s">
        <v>17</v>
      </c>
      <c r="F73" s="6">
        <v>6</v>
      </c>
      <c r="G73" s="16"/>
      <c r="H73" s="12">
        <f t="shared" si="2"/>
        <v>0</v>
      </c>
      <c r="I73" s="13">
        <v>0.08</v>
      </c>
      <c r="J73" s="12">
        <f>I73*H73</f>
        <v>0</v>
      </c>
      <c r="K73" s="14" t="str">
        <f t="shared" si="1"/>
        <v>Wprowadź stawkę</v>
      </c>
    </row>
    <row r="74" spans="2:11" s="1" customFormat="1" ht="1.1499999999999999" customHeight="1" x14ac:dyDescent="0.2">
      <c r="G74" s="1">
        <v>1</v>
      </c>
    </row>
    <row r="75" spans="2:11" s="1" customFormat="1" ht="19.149999999999999" customHeight="1" x14ac:dyDescent="0.2"/>
    <row r="76" spans="2:11" s="1" customFormat="1" ht="56.25" x14ac:dyDescent="0.2">
      <c r="B76" s="2" t="s">
        <v>0</v>
      </c>
      <c r="C76" s="3" t="s">
        <v>1</v>
      </c>
      <c r="D76" s="7" t="s">
        <v>2</v>
      </c>
      <c r="E76" s="3" t="s">
        <v>3</v>
      </c>
      <c r="F76" s="7" t="s">
        <v>4</v>
      </c>
      <c r="G76" s="3" t="s">
        <v>5</v>
      </c>
      <c r="H76" s="2" t="s">
        <v>6</v>
      </c>
      <c r="I76" s="3" t="s">
        <v>7</v>
      </c>
      <c r="J76" s="3" t="s">
        <v>8</v>
      </c>
      <c r="K76" s="2" t="s">
        <v>9</v>
      </c>
    </row>
    <row r="77" spans="2:11" s="1" customFormat="1" ht="120" x14ac:dyDescent="0.2">
      <c r="B77" s="8" t="s">
        <v>117</v>
      </c>
      <c r="C77" s="4" t="s">
        <v>118</v>
      </c>
      <c r="D77" s="9" t="s">
        <v>119</v>
      </c>
      <c r="E77" s="4" t="s">
        <v>17</v>
      </c>
      <c r="F77" s="10">
        <v>402</v>
      </c>
      <c r="G77" s="35"/>
      <c r="H77" s="12">
        <f>F77*G77</f>
        <v>0</v>
      </c>
      <c r="I77" s="13">
        <v>0.08</v>
      </c>
      <c r="J77" s="12">
        <f>I77*H77</f>
        <v>0</v>
      </c>
      <c r="K77" s="14" t="str">
        <f t="shared" ref="K77:K78" si="4">IF(G77=0,"Wprowadź stawkę",H77+J77)</f>
        <v>Wprowadź stawkę</v>
      </c>
    </row>
    <row r="78" spans="2:11" s="1" customFormat="1" ht="108" x14ac:dyDescent="0.2">
      <c r="B78" s="8" t="s">
        <v>120</v>
      </c>
      <c r="C78" s="4" t="s">
        <v>121</v>
      </c>
      <c r="D78" s="9" t="s">
        <v>122</v>
      </c>
      <c r="E78" s="4" t="s">
        <v>17</v>
      </c>
      <c r="F78" s="10">
        <v>75</v>
      </c>
      <c r="G78" s="36"/>
      <c r="H78" s="12">
        <f>F78*G78</f>
        <v>0</v>
      </c>
      <c r="I78" s="13">
        <v>0.08</v>
      </c>
      <c r="J78" s="12">
        <f>I78*H78</f>
        <v>0</v>
      </c>
      <c r="K78" s="14" t="str">
        <f t="shared" si="4"/>
        <v>Wprowadź stawkę</v>
      </c>
    </row>
    <row r="79" spans="2:11" s="1" customFormat="1" ht="28.7" customHeight="1" x14ac:dyDescent="0.2"/>
    <row r="80" spans="2:11" s="1" customFormat="1" ht="21.4" customHeight="1" x14ac:dyDescent="0.2">
      <c r="B80" s="29" t="s">
        <v>123</v>
      </c>
      <c r="C80" s="29"/>
      <c r="D80" s="29"/>
      <c r="E80" s="30">
        <f>SUM(H25:H78)</f>
        <v>0</v>
      </c>
      <c r="F80" s="30"/>
      <c r="G80" s="30"/>
      <c r="H80" s="30"/>
      <c r="I80" s="30"/>
      <c r="J80" s="30"/>
      <c r="K80" s="30"/>
    </row>
    <row r="81" spans="2:11" s="1" customFormat="1" ht="21.4" customHeight="1" x14ac:dyDescent="0.25">
      <c r="B81" s="29" t="s">
        <v>124</v>
      </c>
      <c r="C81" s="29"/>
      <c r="D81" s="29"/>
      <c r="E81" s="31">
        <f>SUM(K25:K78)</f>
        <v>0</v>
      </c>
      <c r="F81" s="31"/>
      <c r="G81" s="31"/>
      <c r="H81" s="31"/>
      <c r="I81" s="31"/>
      <c r="J81" s="31"/>
      <c r="K81" s="31"/>
    </row>
    <row r="82" spans="2:11" s="1" customFormat="1" ht="58.15" customHeight="1" x14ac:dyDescent="0.2"/>
    <row r="83" spans="2:11" s="1" customFormat="1" ht="17.649999999999999" customHeight="1" x14ac:dyDescent="0.2">
      <c r="H83" s="28" t="s">
        <v>136</v>
      </c>
      <c r="I83" s="28"/>
    </row>
    <row r="84" spans="2:11" s="1" customFormat="1" ht="51" customHeight="1" x14ac:dyDescent="0.2"/>
    <row r="85" spans="2:11" s="1" customFormat="1" ht="40.5" customHeight="1" x14ac:dyDescent="0.2">
      <c r="B85" s="20" t="s">
        <v>137</v>
      </c>
      <c r="C85" s="20"/>
      <c r="D85" s="20"/>
      <c r="E85" s="20"/>
      <c r="F85" s="20"/>
      <c r="G85" s="20"/>
      <c r="H85" s="20"/>
      <c r="I85" s="20"/>
      <c r="J85" s="20"/>
      <c r="K85" s="20"/>
    </row>
    <row r="86" spans="2:11" s="1" customFormat="1" ht="28.7" customHeight="1" x14ac:dyDescent="0.2"/>
  </sheetData>
  <sheetProtection algorithmName="SHA-512" hashValue="b1z1pdc0jWXtXJfs0IzxCqZ14cytUO12bcQ3EI1C+kn1sxPc3WKwQGNcEyKyBSIyGgqke/wroBpdksuf97Z38g==" saltValue="11juIOEGkDOLqo+u+a2c0A==" spinCount="100000" sheet="1" objects="1" scenarios="1"/>
  <mergeCells count="17">
    <mergeCell ref="H2:L2"/>
    <mergeCell ref="H83:I83"/>
    <mergeCell ref="B80:D80"/>
    <mergeCell ref="B81:D81"/>
    <mergeCell ref="E80:K80"/>
    <mergeCell ref="E81:K81"/>
    <mergeCell ref="F5:K7"/>
    <mergeCell ref="B20:J20"/>
    <mergeCell ref="B23:D23"/>
    <mergeCell ref="B85:K85"/>
    <mergeCell ref="B29:D29"/>
    <mergeCell ref="B3:D3"/>
    <mergeCell ref="B4:D4"/>
    <mergeCell ref="B7:D7"/>
    <mergeCell ref="B5:D6"/>
    <mergeCell ref="B10:K10"/>
    <mergeCell ref="B35:D35"/>
  </mergeCells>
  <conditionalFormatting sqref="K26">
    <cfRule type="containsText" dxfId="4" priority="5" operator="containsText" text="Wprowadź stawkę">
      <formula>NOT(ISERROR(SEARCH("Wprowadź stawkę",K26)))</formula>
    </cfRule>
  </conditionalFormatting>
  <conditionalFormatting sqref="K32">
    <cfRule type="containsText" dxfId="3" priority="4" operator="containsText" text="Wprowadź stawkę">
      <formula>NOT(ISERROR(SEARCH("Wprowadź stawkę",K32)))</formula>
    </cfRule>
  </conditionalFormatting>
  <conditionalFormatting sqref="K38">
    <cfRule type="containsText" dxfId="2" priority="3" operator="containsText" text="Wprowadź stawkę">
      <formula>NOT(ISERROR(SEARCH("Wprowadź stawkę",K38)))</formula>
    </cfRule>
  </conditionalFormatting>
  <conditionalFormatting sqref="K42:K73">
    <cfRule type="containsText" dxfId="1" priority="2" operator="containsText" text="Wprowadź stawkę">
      <formula>NOT(ISERROR(SEARCH("Wprowadź stawkę",K42)))</formula>
    </cfRule>
  </conditionalFormatting>
  <conditionalFormatting sqref="K77:K78">
    <cfRule type="containsText" dxfId="0" priority="1" operator="containsText" text="Wprowadź stawkę">
      <formula>NOT(ISERROR(SEARCH("Wprowadź stawkę",K77)))</formula>
    </cfRule>
  </conditionalFormatting>
  <pageMargins left="0.7" right="0.7" top="0.75" bottom="0.75" header="0.3" footer="0.3"/>
  <pageSetup paperSize="9" scale="87" orientation="landscape" r:id="rId1"/>
  <headerFooter alignWithMargins="0"/>
  <rowBreaks count="3" manualBreakCount="3">
    <brk id="21" max="16383" man="1"/>
    <brk id="50" max="11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cp:lastPrinted>2021-10-26T21:11:25Z</cp:lastPrinted>
  <dcterms:created xsi:type="dcterms:W3CDTF">2021-10-25T12:58:43Z</dcterms:created>
  <dcterms:modified xsi:type="dcterms:W3CDTF">2021-11-29T10:43:27Z</dcterms:modified>
</cp:coreProperties>
</file>