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7.2023_naczyniówka_\3. SWZ\"/>
    </mc:Choice>
  </mc:AlternateContent>
  <xr:revisionPtr revIDLastSave="0" documentId="13_ncr:1_{2FEE52B6-DA2B-4960-8756-8DEE11F2F58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2" sheetId="9" r:id="rId1"/>
  </sheets>
  <calcPr calcId="181029"/>
</workbook>
</file>

<file path=xl/calcChain.xml><?xml version="1.0" encoding="utf-8"?>
<calcChain xmlns="http://schemas.openxmlformats.org/spreadsheetml/2006/main">
  <c r="F11" i="9" l="1"/>
  <c r="I11" i="9" s="1"/>
  <c r="H11" i="9" s="1"/>
  <c r="F12" i="9"/>
  <c r="I12" i="9" s="1"/>
  <c r="H12" i="9" s="1"/>
  <c r="F13" i="9"/>
  <c r="I13" i="9"/>
  <c r="H13" i="9" s="1"/>
  <c r="F14" i="9"/>
  <c r="I14" i="9" s="1"/>
  <c r="H14" i="9" s="1"/>
  <c r="F15" i="9"/>
  <c r="I15" i="9" s="1"/>
  <c r="H15" i="9" s="1"/>
  <c r="F16" i="9"/>
  <c r="I16" i="9"/>
  <c r="H16" i="9" s="1"/>
  <c r="F17" i="9"/>
  <c r="I17" i="9" s="1"/>
  <c r="H17" i="9" s="1"/>
  <c r="F18" i="9"/>
  <c r="I18" i="9" s="1"/>
  <c r="H18" i="9" s="1"/>
  <c r="F19" i="9"/>
  <c r="I19" i="9" s="1"/>
  <c r="H19" i="9" s="1"/>
  <c r="F20" i="9"/>
  <c r="I20" i="9"/>
  <c r="H20" i="9" s="1"/>
  <c r="F21" i="9"/>
  <c r="I21" i="9" s="1"/>
  <c r="H21" i="9" s="1"/>
  <c r="F22" i="9"/>
  <c r="I22" i="9" s="1"/>
  <c r="H22" i="9" s="1"/>
  <c r="F23" i="9"/>
  <c r="H23" i="9"/>
  <c r="I23" i="9"/>
  <c r="F24" i="9"/>
  <c r="I24" i="9" s="1"/>
  <c r="H24" i="9" s="1"/>
  <c r="F25" i="9"/>
  <c r="I25" i="9"/>
  <c r="H25" i="9" s="1"/>
  <c r="F26" i="9"/>
  <c r="I26" i="9"/>
  <c r="H26" i="9" s="1"/>
  <c r="F10" i="9" l="1"/>
  <c r="I10" i="9" s="1"/>
  <c r="H10" i="9" s="1"/>
  <c r="F27" i="9" l="1"/>
  <c r="I27" i="9" l="1"/>
</calcChain>
</file>

<file path=xl/sharedStrings.xml><?xml version="1.0" encoding="utf-8"?>
<sst xmlns="http://schemas.openxmlformats.org/spreadsheetml/2006/main" count="66" uniqueCount="50">
  <si>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</si>
  <si>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</si>
  <si>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</si>
  <si>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</si>
  <si>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</si>
  <si>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</si>
  <si>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</si>
  <si>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8=9/4</t>
  </si>
  <si>
    <t>PRODUCENT/  Nazwa własna lub inne określenie identyfikujące wyrób w sposób jednoznaczny, np. numer katalogowy</t>
  </si>
  <si>
    <t>1.</t>
  </si>
  <si>
    <t>3.</t>
  </si>
  <si>
    <t>4.</t>
  </si>
  <si>
    <t>RAZEM :</t>
  </si>
  <si>
    <t>szt.</t>
  </si>
  <si>
    <t>5.</t>
  </si>
  <si>
    <t>6.</t>
  </si>
  <si>
    <t>Wartość brutto
9 = 6+7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</si>
  <si>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</si>
  <si>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</si>
  <si>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</si>
  <si>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</si>
  <si>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</si>
  <si>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</si>
  <si>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</si>
  <si>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</si>
  <si>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</si>
  <si>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</si>
  <si>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</si>
  <si>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</si>
  <si>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Mikrocewnik do zabiegów neuroradiologicznych 
• do zabiegów w naczyniach ukł. nerwowego, wieńcowych, obwodowych
• Długości cewnika: 150, 156 i 167 cm 
• 2 markery platynowe dla dł. 150 i 156 cm; 1 marker dla dł. 167cm
• cewnik zbrojony - w części proksymalnej oplot a w części dystalnej spirala, zbudowany z 7 segmentów dla dł. 150 cm 
• cewnik podwójnie zbrojony na całej długości – zbudowany z 8 segmentów dla dł. 156 cm 
• pokrycie hydrofilne na długości 100 cm dla dł. 150 cm
• pokrycie hydrofilne na długości 110 cm dla dł. 156 cm
• krzywizny: prosta, 45⁰, 90◦, J  
• kompatybilny z  DMSO
• Dostępne średnice zewnętrzne proksymalnie/dystalnie : 2.4F/1.7F;  2.5F/2.0F; 3.1F/2.6F 
</t>
  </si>
  <si>
    <t xml:space="preserve">   Formularz cenowo - techniczny zadania nr 2</t>
  </si>
  <si>
    <t>System odczepiania elektromechaniczny kompatybilny z oferowanymi spiralami 
• wskaźniki dźwiękowe i wizualne (zielona/czerwona dioda)
• zawiera niezależne źródło zasilania 
• odczepianie spirali przy pomocy jednego przycisku poniżej 3 sekund
• sterylny, jednorazowego użytku</t>
  </si>
  <si>
    <t>Mikroprowadnik do zabiegów neuroradiologicznych 
• średnica zewnętrzna prowadnika: dystalna 0,012”, proksymalna 0,014”
• kształtowalny  tip o dł. 1,4cm
• hybrydowa technologia - nitinol / stal nierdzewna
• część dystalna pokryta na dł. 40 cm wytrzymałym hydrofilnym polimerem 
• część proksymalna szaftu zakończona końcówką dokującą umożliwiającą przedłużenie prowadnika do dł 313 cm 
• długość całkowita 200cm</t>
  </si>
  <si>
    <t>Mikroprowadnik do zabiegów neuroradiologicznych 
• Prowadnik o budowie hybrydowej 
• Prowadnik o średnicy 0.007’’ w części dystalnej oraz 0.014’’ w części proksymalnej
• Rdzeń prowadnika w części dystalnej wykonany z nitynolu w części proksymalnej wykonany ze stali
• Prowadnik o długości 210 cm
• Kształtowalna końcówka prowadnika o długości 1,4 cm
• Pokrycie hydrofilne na długości 158 cm</t>
  </si>
  <si>
    <t>Cewnik balonowy 
• cewnik balonowy przeznaczony do okluzji naczyń krwionośnych obwodowych i mózgowych, 
• szaft balonu o budowie 2 kanałowej: 1 kanał dla prowadnika, 2 kanał do inflacji i deflacji balonu
• kompatybilny z prowadnikiem 0,014”
• pokrycie hydrofilne na balonie
• kompatybilny z DMSO
• miękka końcówka dystalna o długości 5 mm
• średnica robocza balonu 2-6 mm
• średnica zewnętrzna szaftu w części dystalnej: 2,1F i w części proksymalnej 2,8 F</t>
  </si>
  <si>
    <t>Cewnik balonowy 
• balon okluzyjny
• szaft balonu: średnica zewnętrzna części proksymalnej: 2.8 F; średnica zewnętrzna części dystalnej: 1.6 F
• szaft balonu: średnica wewnętrzna części proksymalnej: 0.015”; średnica wewnętrzna części dystalnej: 0.010”
• długość robocza cewnika: 165 cm
• szaft balonu o budowie 2 kanałowej 
• kompatybilny z DMSO
• pokrycie hydrofilne poprawiające nawigację w krętych naczyniach
• średnica balonu: 2.2 mm
• długość balonu: 9 mm
• średnica robocza balonu: 1.7-2.7 mm
• długość tipu: 2.5 mm
• kompatybilny z prowadnikiem 0.008”
• wytrzymałość ciśnieniowa kanału prowadnika -700 psi
• przybliżona objętość wstępnego wypełnienia całego kanału prowadnika - 0,44ml</t>
  </si>
  <si>
    <t>Stent modelujący, przekierowujący  przepływ w naczyniu z tętniakiem 
• Implant składający się z dwóch połączonych współosiowo stentów nitinolowych - na zewnątrz 16 drutów a w środku gęsta siatka z 36 lub 48 drutów 
• Implant jest samorozprężalnym podwójnym stentem niklowo-tytanowym
• po 4 markery w części proksymalnej i dystalnej i wplecione 2 tantalowe nici cieniujące wewnątrz struktury plecionki stentu dla lepszej widoczności w skopii
• pokrycie ściany naczynia metalem min. 28% max. 44%
• kompatybilny z mikrocewnikiem o średnicy 0.021” lub 0.027’’.
• średnica stentu: 2,5, 3.0, 3.5, 4.0, 4.5, 5.0, 5.5mm
• długość robocza stentu 7 do 56 mm
• długość całkowita stentu  13 do 62 mm
• długość flar: max. 3mm
• odwracalność do max. 50% rozwinięcia stentu
• popychacz - wykonany z nitinolu lub stali nierdzewnej
• dostępny stent z pokryciem amfifilowym</t>
  </si>
  <si>
    <t>Cewnik prowadzący do zabiegów neuroradiologicznych 
Zestaw składający się z: 
• Część zewnętrzna – cewnik prowadzący
• Część wewnętrzna – cewnik wewnętrzny
Cewnik prowadzący
• cewnik zbrojony (braiding)
• średnica zewnętrzna 5 F/6F
• średnica wewnętrzna 0,059” / 0,071”
• długość 95cm
• dystalna końcówka 7 cm 
- miękka
- bez zbrojenia 
• kształt końcówki: prosty/MP2
• pokrycie PTFE w wewnętrznej części cewnika
Cewnik wewnętrzny
• zbrojenie drutem stalowym w części proksymalnej na dł. 102cm
• średnica zewnętrzna 4F/5F 
• średnica wewnętrzna 0,041” / 0,048”
• długość 117cm
• dystalna końcówka 15 cm bez zbrojenia 
• kształt końcówki: VTR/JB2/SIM2
• pokrycie hydrofilne na długości 15 cm
• wytrzymałość ciśnieniowa 4F- 750 PSI, 5F - 1000 PSI</t>
  </si>
  <si>
    <t>Protekcja dystalna do zabiewgów angioplastyki tt. szyjnych 
•Protekcja dystalna w formie koncentrycznego filtra nakładanego na prowadnik 0.014”
•Filtr wykonany z nitynolu
•System posiada tantalowe markery
•Zakres średnic filtra 3-6,5mm</t>
  </si>
  <si>
    <t>System do trombektomii mechanicznej  typu stentretriever
• system zbudowany z połączonych ze sobą klatek - segmentów z markerami pomiędzy każdą z klatek.   
• system zamocowany na popychaczu z cieniującą końcówką w obrazie rtg
• średnica sfer od 3 – 6 mm, 
• ilość sfer w jednym systemie od 3 – 5 
• długość robocza 15 – 44 mm w zależności od ilości sfer w jednym systemie
• długość systemu popychacza 203 cm
• długość końcówki cieniującej 5 mm
• kompatybilny z mikrocewnikiem 0,017’’</t>
  </si>
  <si>
    <t>System wewnątrzworkowy do embolizacji tętniaków naczyń mózgowych 
• przestrzenny koszyk z nici nitynolowych w technologii DFT
• 2 kształty koszyka 
• średnice i wysokości implantu 3-11 mm i 2-9 mm
• średnice i wysokości implantu 4-11 mm i 2.6-9.6 mm
• koszyk odczepiany elektrotermicznie za pomocą odpalarki
• popychacz ze stali nierdzewnej</t>
  </si>
  <si>
    <t>System odczepiania  kompatybilny z wewnątrzworkowym systemem embolizacji.</t>
  </si>
  <si>
    <t>Mikrocewnik 
• Cewnik przeznaczony do wprowadzania urządzeń interwencyjnych infuzji środków diagnostycznych (kontrast),  układu nerwowego, obwodowego i wieńcowego, kompatybilmy z wewnątrzworkowym systemem embolizacji.
• wewnętrzna powierzchnia pokryta PTFE
• powłoka hydrofilna na dystalnych 100 cm
• proksymalny koniec cewnika ze złączką luer lock 
• możliwa kontrola fuloroskopowa podczas zabiegu, dzięki paskom znaczników
• miękki tip
• kształt końcówki: prosta, 45⁰ pre-shape, 90⁰ pre-shape
• długości cewnika: 154 cm i 133 cm
• 0,021- średnice zewnętrzne proksymalne/dystalne: 2.8F/2.5F
• 0,027- średnice zewnętrzne proksymalne/dystalne: 3.2F/3.0F
• 0,033- średnice zewnętrzne proksymalne/dystalne: 3.8F/3.4F</t>
  </si>
  <si>
    <t>Cewnik prowadzący do zabiegów neuroradriologicznych/ cewnik prowadzący dostępu dystalnego do naczyń mózgowych 
• cewnik do zabiegów w diagnostycznych  i terapeutycznych, do aspiracji skrzepów i zatorów z układzie tętniczym naczyń mózgowych i obwodowych
• cewnik zbrojony na całej długości hybrydowo (spiralny oplot i plecione wzmocnienie)
• atraumatyczny dystalny segment kształtowalny nad parą wodną
• marker cieniujący na dystalnym odcinku
• dostępna długość dystalnej końcówki 17 cm lub 19 cm
• dostępne rozmiary cewnika 5F, 6F
• dostępne długości cewnika dla 5F: 105 cm, 115 cm i 125 cm; dla 6F: 115 cm, 125 cm, 131 cm</t>
  </si>
  <si>
    <t>Mikrocewnik ułatwiający nawigowanie cewnikiem pośrednim 
• Cewnik zbrojony z segmentem o zwiększonej średnicy zewnętrznej do 5.1F na długości 1,1 cm
• Trzy platynowe markery umożliwiające pozycjonowanie
• Średnica wewnętrzna cewnika 0.021", średnica zewnętrzna dystalnie/proksymalnie 2.0F/2,5F
• Długość cewnika 160 cm
• Długość końcówki  1,5 cm</t>
  </si>
  <si>
    <t>Spirale embolizacyjne platynowe -
• odczepiane elektromechanicznie ze wskaźnikami wizualnymi 
•  proksymalny marker na popychaczu
• spirale z możliwością repozycjonowania wewnątrz worka tętniaka 
• spirale o średnicy pierwotnego zwoju: 0,010; 0,018’’
• spirale o różnych kształtach i stopniu sztywności: 3D, Helical, Soft, Regular, 
• kompatybilna z mikrocewnikiem 0,0165” 
• spirale o szerokim zakresie średnic: 1- 24 mm oraz szerokim zakresie długości: 1-68 cm</t>
  </si>
  <si>
    <t>Wewnątrzczaszkowy stent naczyniowy  do zabiegów embolizacji tętniaków
Implant
• stent pleciony z 12 lub 16 drutów wykonanych z nitinolu, dostępny stent wykonany z nitinolu z platynowym rdzeniem
• konstrukcja zamkniętokomórkowa
• flary na obu końcach stentu: 3 lub 4
• długość flarów min. 0,5 mm, max. 2,5 mm 
• 3 lub 4 markery tantalowe w części proksymalnej i dystalnej   
• posiada wplecione 2 nici tantalowe, cieniujące wewnątrz struktury plecionki stentu dla lepszej widoczności w skopii
• pokrycie metalem naczynia max. 29%
• skracalność min. 35% max. 60%
System dostawczy (popychacz) implantu
• rdzeń popychacza wykonany ze stali nierdzewnej lub nitinolu lub hybrydowy nitinolowo-stalowy
• materiał radiocieniującej końcówki dystalnej - platyna
• długość dystalnej końcówki popychacza widocznej w skopii min. 5mm max.10 mm
• marker typu flurosafe* umieszczony 148 cm od dystalnej końcówki
• kompatybilny z mikrocewnikiem o średnicy wewnętrznej 0,017” lub 0,021’’                
• możliwość wycofania do momentu, kiedy minimum 3 mm nierozprężonego stentu pozostaje w mikrocewniku</t>
  </si>
  <si>
    <t>Załącznik nr 1 do umowy nr NZ.261.67.2.2023</t>
  </si>
  <si>
    <t>Załącznik nr 3 do SWZ</t>
  </si>
  <si>
    <r>
      <t xml:space="preserve">1. Przedmiotem zamówienia są sukcesywne dostawy do siedziby zmawiającego </t>
    </r>
    <r>
      <rPr>
        <b/>
        <sz val="10"/>
        <color rgb="FF000000"/>
        <rFont val="Calibri"/>
        <family val="2"/>
        <charset val="238"/>
        <scheme val="minor"/>
      </rPr>
      <t>spirali embolizacyjnych, cewników aspiracyjnych i prowadzących, mikroprowadników, 
stentów naczyniowych i modelujących, systemy do trombektomii i trombolizy</t>
    </r>
    <r>
      <rPr>
        <sz val="10"/>
        <color rgb="FF000000"/>
        <rFont val="Calibri"/>
        <family val="2"/>
        <charset val="238"/>
        <scheme val="minor"/>
      </rPr>
      <t xml:space="preserve">, zwanych dalej wyrobami.
2. Wykonawca zobowiązuje się w ramach przemiotu umowy i jego cenie:
     1) utworzyć w Pracowni Radiologii Zabiegowej Zamawiającego bank depozytowy wyrobów w pełnym asortymencie i zakresie wymaganych rozmiarów (poz. 1-19),
     2) uzupełniać bank depozytowy niezwłocznie w terminie do …. dni roboczych od dnia otrzymania przez Wykonawcę raportu implantacji przesłanego za pośrednictwem  faksu na nr …………. lub pocztą elektroniczna na adres ……………………………… .
3. Wykonawca gwarantuje, że wyroby objęte przedmiotem zamówienia spełniać będą wszystkie – wskazane w niniejszym załączniku - wymagania eksploatacyjno -techniczne i jakościowe.
4. Wykonawca oświadcza, że dostarczane zamawiającemu wyroby spełniać będą właściwe, ustalone w obowiązujących przepisach prawa wymagania odnośnie   
dopuszczenia do użytkowania przedmiotowych wyrobów w polskich zakładach opieki zdrowotnej.
5. Dostarczane zamawiającemu poszczególne wyroby powinny znajdować się w trwałych – odpornych na uszkodzenia mechaniczne oraz  zabezpieczonych przed 
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rgb="FF000000"/>
        <rFont val="Calibri"/>
        <family val="2"/>
        <charset val="238"/>
        <scheme val="minor"/>
      </rPr>
      <t>Uwaga</t>
    </r>
    <r>
      <rPr>
        <sz val="10"/>
        <color rgb="FF000000"/>
        <rFont val="Calibri"/>
        <family val="2"/>
        <charset val="238"/>
        <scheme val="minor"/>
      </rPr>
      <t xml:space="preserve">: Okres ważności wyrobów powinien wynosić minimum </t>
    </r>
    <r>
      <rPr>
        <b/>
        <sz val="10"/>
        <color rgb="FF000000"/>
        <rFont val="Calibri"/>
        <family val="2"/>
        <charset val="238"/>
        <scheme val="minor"/>
      </rPr>
      <t>12 miesięcy</t>
    </r>
    <r>
      <rPr>
        <sz val="10"/>
        <color rgb="FF000000"/>
        <rFont val="Calibri"/>
        <family val="2"/>
        <charset val="238"/>
        <scheme val="minor"/>
      </rPr>
      <t xml:space="preserve">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</si>
</sst>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[$-1010415]General"/>
    <numFmt numFmtId="166" formatCode="[$-1010415]#,##0.00;\-#,##0.00"/>
  </numFmts>
  <fonts count="1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vertical="center" wrapText="1" readingOrder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 readingOrder="1"/>
    </xf>
    <xf numFmtId="166" fontId="5" fillId="0" borderId="1" xfId="0" applyNumberFormat="1" applyFont="1" applyBorder="1" applyAlignment="1">
      <alignment horizontal="center" vertical="center" wrapText="1" readingOrder="1"/>
    </xf>
    <xf numFmtId="166" fontId="5" fillId="0" borderId="2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justify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5C5C-56CE-4503-AA2B-8D7D87B4A508}">
  <dimension ref="A1:J27"/>
  <sheetViews>
    <sheetView tabSelected="1" zoomScale="85" zoomScaleNormal="85" workbookViewId="0">
      <selection activeCell="Q4" sqref="Q4"/>
    </sheetView>
  </sheetViews>
  <sheetFormatPr defaultRowHeight="12.75" x14ac:dyDescent="0.2"/>
  <cols>
    <col min="1" max="1" width="3.5703125" style="13" customWidth="1"/>
    <col min="2" max="2" width="48.140625" style="10" customWidth="1"/>
    <col min="3" max="3" width="7.28515625" style="1" customWidth="1"/>
    <col min="4" max="4" width="5" style="1" customWidth="1"/>
    <col min="5" max="5" width="9.140625" style="1"/>
    <col min="6" max="6" width="11.28515625" style="1" customWidth="1"/>
    <col min="7" max="7" width="6.140625" style="1" customWidth="1"/>
    <col min="8" max="8" width="11.42578125" style="1" customWidth="1"/>
    <col min="9" max="9" width="13.140625" style="1" customWidth="1"/>
    <col min="10" max="10" width="16.5703125" style="1" customWidth="1"/>
    <col min="11" max="16384" width="9.140625" style="1"/>
  </cols>
  <sheetData>
    <row r="1" spans="1:10" x14ac:dyDescent="0.2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x14ac:dyDescent="0.2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69.75" customHeight="1" x14ac:dyDescent="0.2">
      <c r="A4" s="27" t="s">
        <v>49</v>
      </c>
      <c r="B4" s="27"/>
      <c r="C4" s="27"/>
      <c r="D4" s="27"/>
      <c r="E4" s="27"/>
      <c r="F4" s="27"/>
      <c r="G4" s="27"/>
      <c r="H4" s="27"/>
      <c r="I4" s="27"/>
      <c r="J4" s="27"/>
    </row>
    <row r="7" spans="1:10" ht="15" x14ac:dyDescent="0.25">
      <c r="C7" s="2"/>
      <c r="D7" s="2"/>
      <c r="E7" s="2"/>
      <c r="F7" s="2"/>
      <c r="G7" s="2"/>
      <c r="H7" s="2"/>
      <c r="I7" s="2"/>
      <c r="J7" s="2"/>
    </row>
    <row r="8" spans="1:10" ht="67.5" x14ac:dyDescent="0.2">
      <c r="A8" s="3" t="s">
        <v>0</v>
      </c>
      <c r="B8" s="11" t="s">
        <v>1</v>
      </c>
      <c r="C8" s="4" t="s">
        <v>2</v>
      </c>
      <c r="D8" s="5" t="s">
        <v>3</v>
      </c>
      <c r="E8" s="4" t="s">
        <v>4</v>
      </c>
      <c r="F8" s="4" t="s">
        <v>5</v>
      </c>
      <c r="G8" s="4" t="s">
        <v>6</v>
      </c>
      <c r="H8" s="6" t="s">
        <v>7</v>
      </c>
      <c r="I8" s="4" t="s">
        <v>16</v>
      </c>
      <c r="J8" s="4" t="s">
        <v>8</v>
      </c>
    </row>
    <row r="9" spans="1:10" x14ac:dyDescent="0.2">
      <c r="A9" s="7">
        <v>1</v>
      </c>
      <c r="B9" s="12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0" customHeight="1" x14ac:dyDescent="0.2">
      <c r="A10" s="14" t="s">
        <v>9</v>
      </c>
      <c r="B10" s="17" t="s">
        <v>45</v>
      </c>
      <c r="C10" s="23" t="s">
        <v>13</v>
      </c>
      <c r="D10" s="24">
        <v>40</v>
      </c>
      <c r="E10" s="25"/>
      <c r="F10" s="19">
        <f>ROUND(D10*E10,2)</f>
        <v>0</v>
      </c>
      <c r="G10" s="20"/>
      <c r="H10" s="8">
        <f t="shared" ref="H10" si="0">I10/D10</f>
        <v>0</v>
      </c>
      <c r="I10" s="8">
        <f t="shared" ref="I10" si="1">F10*1.08</f>
        <v>0</v>
      </c>
      <c r="J10" s="7"/>
    </row>
    <row r="11" spans="1:10" ht="85.5" customHeight="1" x14ac:dyDescent="0.2">
      <c r="A11" s="14" t="s">
        <v>10</v>
      </c>
      <c r="B11" s="18" t="s">
        <v>31</v>
      </c>
      <c r="C11" s="23" t="s">
        <v>13</v>
      </c>
      <c r="D11" s="24">
        <v>30</v>
      </c>
      <c r="E11" s="25"/>
      <c r="F11" s="19">
        <f t="shared" ref="F11:F26" si="2">ROUND(D11*E11,2)</f>
        <v>0</v>
      </c>
      <c r="G11" s="20"/>
      <c r="H11" s="8">
        <f t="shared" ref="H11:H26" si="3">I11/D11</f>
        <v>0</v>
      </c>
      <c r="I11" s="8">
        <f t="shared" ref="I11:I26" si="4">F11*1.08</f>
        <v>0</v>
      </c>
      <c r="J11" s="7"/>
    </row>
    <row r="12" spans="1:10" ht="300.75" customHeight="1" x14ac:dyDescent="0.2">
      <c r="A12" s="14" t="s">
        <v>11</v>
      </c>
      <c r="B12" s="18" t="s">
        <v>37</v>
      </c>
      <c r="C12" s="23" t="s">
        <v>13</v>
      </c>
      <c r="D12" s="24">
        <v>10</v>
      </c>
      <c r="E12" s="25"/>
      <c r="F12" s="19">
        <f t="shared" si="2"/>
        <v>0</v>
      </c>
      <c r="G12" s="20"/>
      <c r="H12" s="8">
        <f t="shared" si="3"/>
        <v>0</v>
      </c>
      <c r="I12" s="8">
        <f t="shared" si="4"/>
        <v>0</v>
      </c>
      <c r="J12" s="7"/>
    </row>
    <row r="13" spans="1:10" ht="189.75" customHeight="1" x14ac:dyDescent="0.2">
      <c r="A13" s="14" t="s">
        <v>14</v>
      </c>
      <c r="B13" s="18" t="s">
        <v>29</v>
      </c>
      <c r="C13" s="23" t="s">
        <v>13</v>
      </c>
      <c r="D13" s="24">
        <v>40</v>
      </c>
      <c r="E13" s="25"/>
      <c r="F13" s="19">
        <f t="shared" si="2"/>
        <v>0</v>
      </c>
      <c r="G13" s="20"/>
      <c r="H13" s="8">
        <f t="shared" si="3"/>
        <v>0</v>
      </c>
      <c r="I13" s="8">
        <f t="shared" si="4"/>
        <v>0</v>
      </c>
      <c r="J13" s="7"/>
    </row>
    <row r="14" spans="1:10" ht="130.5" customHeight="1" x14ac:dyDescent="0.2">
      <c r="A14" s="14" t="s">
        <v>15</v>
      </c>
      <c r="B14" s="18" t="s">
        <v>32</v>
      </c>
      <c r="C14" s="23" t="s">
        <v>13</v>
      </c>
      <c r="D14" s="24">
        <v>40</v>
      </c>
      <c r="E14" s="25"/>
      <c r="F14" s="19">
        <f t="shared" si="2"/>
        <v>0</v>
      </c>
      <c r="G14" s="20"/>
      <c r="H14" s="8">
        <f t="shared" si="3"/>
        <v>0</v>
      </c>
      <c r="I14" s="8">
        <f t="shared" si="4"/>
        <v>0</v>
      </c>
      <c r="J14" s="7"/>
    </row>
    <row r="15" spans="1:10" ht="114.75" customHeight="1" x14ac:dyDescent="0.2">
      <c r="A15" s="14" t="s">
        <v>17</v>
      </c>
      <c r="B15" s="18" t="s">
        <v>33</v>
      </c>
      <c r="C15" s="23" t="s">
        <v>13</v>
      </c>
      <c r="D15" s="24">
        <v>2</v>
      </c>
      <c r="E15" s="25"/>
      <c r="F15" s="19">
        <f t="shared" si="2"/>
        <v>0</v>
      </c>
      <c r="G15" s="20"/>
      <c r="H15" s="8">
        <f t="shared" si="3"/>
        <v>0</v>
      </c>
      <c r="I15" s="8">
        <f t="shared" si="4"/>
        <v>0</v>
      </c>
      <c r="J15" s="7"/>
    </row>
    <row r="16" spans="1:10" ht="150" customHeight="1" x14ac:dyDescent="0.2">
      <c r="A16" s="14" t="s">
        <v>18</v>
      </c>
      <c r="B16" s="18" t="s">
        <v>34</v>
      </c>
      <c r="C16" s="23" t="s">
        <v>13</v>
      </c>
      <c r="D16" s="24">
        <v>6</v>
      </c>
      <c r="E16" s="25"/>
      <c r="F16" s="19">
        <f t="shared" si="2"/>
        <v>0</v>
      </c>
      <c r="G16" s="20"/>
      <c r="H16" s="8">
        <f t="shared" si="3"/>
        <v>0</v>
      </c>
      <c r="I16" s="8">
        <f t="shared" si="4"/>
        <v>0</v>
      </c>
      <c r="J16" s="7"/>
    </row>
    <row r="17" spans="1:10" ht="230.25" customHeight="1" x14ac:dyDescent="0.2">
      <c r="A17" s="14" t="s">
        <v>19</v>
      </c>
      <c r="B17" s="18" t="s">
        <v>35</v>
      </c>
      <c r="C17" s="23" t="s">
        <v>13</v>
      </c>
      <c r="D17" s="24">
        <v>1</v>
      </c>
      <c r="E17" s="25"/>
      <c r="F17" s="19">
        <f t="shared" si="2"/>
        <v>0</v>
      </c>
      <c r="G17" s="20"/>
      <c r="H17" s="8">
        <f t="shared" si="3"/>
        <v>0</v>
      </c>
      <c r="I17" s="8">
        <f t="shared" si="4"/>
        <v>0</v>
      </c>
      <c r="J17" s="7"/>
    </row>
    <row r="18" spans="1:10" ht="228" customHeight="1" x14ac:dyDescent="0.2">
      <c r="A18" s="14" t="s">
        <v>20</v>
      </c>
      <c r="B18" s="18" t="s">
        <v>36</v>
      </c>
      <c r="C18" s="23" t="s">
        <v>13</v>
      </c>
      <c r="D18" s="24">
        <v>8</v>
      </c>
      <c r="E18" s="25"/>
      <c r="F18" s="19">
        <f t="shared" si="2"/>
        <v>0</v>
      </c>
      <c r="G18" s="20"/>
      <c r="H18" s="8">
        <f t="shared" si="3"/>
        <v>0</v>
      </c>
      <c r="I18" s="8">
        <f t="shared" si="4"/>
        <v>0</v>
      </c>
      <c r="J18" s="7"/>
    </row>
    <row r="19" spans="1:10" ht="304.5" customHeight="1" x14ac:dyDescent="0.2">
      <c r="A19" s="14" t="s">
        <v>21</v>
      </c>
      <c r="B19" s="18" t="s">
        <v>46</v>
      </c>
      <c r="C19" s="23" t="s">
        <v>13</v>
      </c>
      <c r="D19" s="24">
        <v>10</v>
      </c>
      <c r="E19" s="25"/>
      <c r="F19" s="19">
        <f t="shared" si="2"/>
        <v>0</v>
      </c>
      <c r="G19" s="20"/>
      <c r="H19" s="8">
        <f t="shared" si="3"/>
        <v>0</v>
      </c>
      <c r="I19" s="8">
        <f t="shared" si="4"/>
        <v>0</v>
      </c>
      <c r="J19" s="7"/>
    </row>
    <row r="20" spans="1:10" ht="170.25" customHeight="1" x14ac:dyDescent="0.2">
      <c r="A20" s="14" t="s">
        <v>22</v>
      </c>
      <c r="B20" s="18" t="s">
        <v>43</v>
      </c>
      <c r="C20" s="23" t="s">
        <v>13</v>
      </c>
      <c r="D20" s="24">
        <v>15</v>
      </c>
      <c r="E20" s="25"/>
      <c r="F20" s="19">
        <f t="shared" si="2"/>
        <v>0</v>
      </c>
      <c r="G20" s="20"/>
      <c r="H20" s="8">
        <f t="shared" si="3"/>
        <v>0</v>
      </c>
      <c r="I20" s="8">
        <f t="shared" si="4"/>
        <v>0</v>
      </c>
      <c r="J20" s="7"/>
    </row>
    <row r="21" spans="1:10" ht="109.5" customHeight="1" x14ac:dyDescent="0.2">
      <c r="A21" s="14" t="s">
        <v>23</v>
      </c>
      <c r="B21" s="18" t="s">
        <v>44</v>
      </c>
      <c r="C21" s="23" t="s">
        <v>13</v>
      </c>
      <c r="D21" s="24">
        <v>1</v>
      </c>
      <c r="E21" s="25"/>
      <c r="F21" s="19">
        <f t="shared" si="2"/>
        <v>0</v>
      </c>
      <c r="G21" s="20"/>
      <c r="H21" s="8">
        <f t="shared" si="3"/>
        <v>0</v>
      </c>
      <c r="I21" s="8">
        <f t="shared" si="4"/>
        <v>0</v>
      </c>
      <c r="J21" s="7"/>
    </row>
    <row r="22" spans="1:10" ht="81" customHeight="1" x14ac:dyDescent="0.2">
      <c r="A22" s="14" t="s">
        <v>24</v>
      </c>
      <c r="B22" s="18" t="s">
        <v>38</v>
      </c>
      <c r="C22" s="23" t="s">
        <v>13</v>
      </c>
      <c r="D22" s="24">
        <v>1</v>
      </c>
      <c r="E22" s="25"/>
      <c r="F22" s="19">
        <f t="shared" si="2"/>
        <v>0</v>
      </c>
      <c r="G22" s="20"/>
      <c r="H22" s="8">
        <f t="shared" si="3"/>
        <v>0</v>
      </c>
      <c r="I22" s="8">
        <f t="shared" si="4"/>
        <v>0</v>
      </c>
      <c r="J22" s="7"/>
    </row>
    <row r="23" spans="1:10" ht="147.75" customHeight="1" x14ac:dyDescent="0.2">
      <c r="A23" s="14" t="s">
        <v>25</v>
      </c>
      <c r="B23" s="18" t="s">
        <v>39</v>
      </c>
      <c r="C23" s="23" t="s">
        <v>13</v>
      </c>
      <c r="D23" s="24">
        <v>2</v>
      </c>
      <c r="E23" s="25"/>
      <c r="F23" s="19">
        <f t="shared" si="2"/>
        <v>0</v>
      </c>
      <c r="G23" s="20"/>
      <c r="H23" s="8">
        <f t="shared" si="3"/>
        <v>0</v>
      </c>
      <c r="I23" s="8">
        <f t="shared" si="4"/>
        <v>0</v>
      </c>
      <c r="J23" s="7"/>
    </row>
    <row r="24" spans="1:10" ht="104.25" customHeight="1" x14ac:dyDescent="0.2">
      <c r="A24" s="14" t="s">
        <v>26</v>
      </c>
      <c r="B24" s="17" t="s">
        <v>40</v>
      </c>
      <c r="C24" s="23" t="s">
        <v>13</v>
      </c>
      <c r="D24" s="24">
        <v>7</v>
      </c>
      <c r="E24" s="25"/>
      <c r="F24" s="19">
        <f t="shared" si="2"/>
        <v>0</v>
      </c>
      <c r="G24" s="20"/>
      <c r="H24" s="8">
        <f t="shared" si="3"/>
        <v>0</v>
      </c>
      <c r="I24" s="8">
        <f t="shared" si="4"/>
        <v>0</v>
      </c>
      <c r="J24" s="7"/>
    </row>
    <row r="25" spans="1:10" ht="28.5" customHeight="1" x14ac:dyDescent="0.2">
      <c r="A25" s="14" t="s">
        <v>27</v>
      </c>
      <c r="B25" s="17" t="s">
        <v>41</v>
      </c>
      <c r="C25" s="23" t="s">
        <v>13</v>
      </c>
      <c r="D25" s="24">
        <v>8</v>
      </c>
      <c r="E25" s="25"/>
      <c r="F25" s="19">
        <f t="shared" si="2"/>
        <v>0</v>
      </c>
      <c r="G25" s="20"/>
      <c r="H25" s="8">
        <f t="shared" si="3"/>
        <v>0</v>
      </c>
      <c r="I25" s="8">
        <f t="shared" si="4"/>
        <v>0</v>
      </c>
      <c r="J25" s="7"/>
    </row>
    <row r="26" spans="1:10" ht="201" customHeight="1" x14ac:dyDescent="0.2">
      <c r="A26" s="14" t="s">
        <v>28</v>
      </c>
      <c r="B26" s="17" t="s">
        <v>42</v>
      </c>
      <c r="C26" s="23" t="s">
        <v>13</v>
      </c>
      <c r="D26" s="24">
        <v>2</v>
      </c>
      <c r="E26" s="26"/>
      <c r="F26" s="19">
        <f t="shared" si="2"/>
        <v>0</v>
      </c>
      <c r="G26" s="20"/>
      <c r="H26" s="8">
        <f t="shared" si="3"/>
        <v>0</v>
      </c>
      <c r="I26" s="8">
        <f t="shared" si="4"/>
        <v>0</v>
      </c>
      <c r="J26" s="7"/>
    </row>
    <row r="27" spans="1:10" x14ac:dyDescent="0.2">
      <c r="E27" s="15" t="s">
        <v>12</v>
      </c>
      <c r="F27" s="16">
        <f>SUM(F10:F26)</f>
        <v>0</v>
      </c>
      <c r="G27" s="9"/>
      <c r="H27" s="9"/>
      <c r="I27" s="16">
        <f>SUM(I10:I26)</f>
        <v>0</v>
      </c>
    </row>
  </sheetData>
  <mergeCells count="4">
    <mergeCell ref="A1:J1"/>
    <mergeCell ref="A2:J2"/>
    <mergeCell ref="A3:J3"/>
    <mergeCell ref="A4:J4"/>
  </mergeCells>
  <phoneticPr fontId="1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dc:description/>
  <cp:lastModifiedBy>Zamówienia Publiczne</cp:lastModifiedBy>
  <cp:revision>35</cp:revision>
  <cp:lastPrinted>2024-01-04T08:34:06Z</cp:lastPrinted>
  <dcterms:created xsi:type="dcterms:W3CDTF">2009-04-16T11:32:48Z</dcterms:created>
  <dcterms:modified xsi:type="dcterms:W3CDTF">2024-01-04T08:34:23Z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