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M:\1_Zamówienia publiczne\02_ZAPYTANIA_OFERTOWE\2024 r\19. RG.271.19.2024.MP - konserwacja rowów\Do otwarcia ofert\"/>
    </mc:Choice>
  </mc:AlternateContent>
  <xr:revisionPtr revIDLastSave="0" documentId="8_{B1A6030D-8CC3-4BC7-B333-89D1FAE726A4}" xr6:coauthVersionLast="47" xr6:coauthVersionMax="47" xr10:uidLastSave="{00000000-0000-0000-0000-000000000000}"/>
  <bookViews>
    <workbookView xWindow="12705" yWindow="960" windowWidth="14820" windowHeight="128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8" i="1"/>
  <c r="H29" i="1"/>
  <c r="H30" i="1"/>
  <c r="H31" i="1"/>
  <c r="H32" i="1"/>
  <c r="H33" i="1"/>
  <c r="H25" i="1"/>
  <c r="H26" i="1"/>
  <c r="E20" i="1"/>
  <c r="E5" i="1"/>
  <c r="D6" i="1"/>
  <c r="G21" i="1" l="1"/>
  <c r="D8" i="1"/>
  <c r="E14" i="1"/>
  <c r="E8" i="1"/>
  <c r="D30" i="1"/>
  <c r="D31" i="1"/>
  <c r="E21" i="1"/>
  <c r="D21" i="1"/>
  <c r="D25" i="1"/>
  <c r="E7" i="1"/>
  <c r="D7" i="1"/>
  <c r="D5" i="1"/>
  <c r="E11" i="1"/>
  <c r="D13" i="1"/>
  <c r="D11" i="1"/>
  <c r="E13" i="1"/>
</calcChain>
</file>

<file path=xl/sharedStrings.xml><?xml version="1.0" encoding="utf-8"?>
<sst xmlns="http://schemas.openxmlformats.org/spreadsheetml/2006/main" count="68" uniqueCount="45">
  <si>
    <t>Lp.</t>
  </si>
  <si>
    <t>Opis</t>
  </si>
  <si>
    <t>0,4 m</t>
  </si>
  <si>
    <t>0,6 m</t>
  </si>
  <si>
    <t xml:space="preserve">Wywóz urobku </t>
  </si>
  <si>
    <t>do 1 km od miejsca prac</t>
  </si>
  <si>
    <t>za każdy km więcej od miejsca prac</t>
  </si>
  <si>
    <t>Oczyszczanie rury przepustów dla 1 m długości</t>
  </si>
  <si>
    <t>Inne prace</t>
  </si>
  <si>
    <t>Rodzaj prac</t>
  </si>
  <si>
    <t xml:space="preserve">Konserwacja z wywozem urobku </t>
  </si>
  <si>
    <t>mechaniczna dna rowu o zamuleniu do 0,2 m</t>
  </si>
  <si>
    <t>mechaniczna dna rowu o zamuleniu do 0,3 m</t>
  </si>
  <si>
    <t>mechaniczna dna rowu o zamuleniu do 0,1 m</t>
  </si>
  <si>
    <t>ręczna dna rowu o zamuleniu do 0,2 m</t>
  </si>
  <si>
    <t>ręczna dna rowu o zamuleniu do 0,3 m</t>
  </si>
  <si>
    <t>ręczna dna rowu o zamuleniu do 0,1 m</t>
  </si>
  <si>
    <t>Roboczogodzina pracy ciężkiego sprzętu mechanicznego z operatorem</t>
  </si>
  <si>
    <t xml:space="preserve">Konserwacja z rozplantowaniem urobku </t>
  </si>
  <si>
    <t>przy zamuleniu do 3/4</t>
  </si>
  <si>
    <t>przy zamuleniu do 2/4</t>
  </si>
  <si>
    <t>przy zamuleniu do 1/4</t>
  </si>
  <si>
    <t>Usuwanie przepustu dla długości 1 m bez przyczółków i utwardzonej powierzchni betonem wraz z wywozem i zagospodarowaniem przez Wykonawcę powstałych odpadów</t>
  </si>
  <si>
    <t>Wymiana rur przepustu</t>
  </si>
  <si>
    <t>Montaż przepustu dla długości rury (bez usuwania) - każdy kolejny metr</t>
  </si>
  <si>
    <t>Roboczogodzina pracy z lekkim sprzętem mechanicznym do prac ręcznych</t>
  </si>
  <si>
    <t>Montaż przepustu dla długości rury 6 m z wykonaniem przyczółków betonowych (bez usuwania) w szt.</t>
  </si>
  <si>
    <t>Montaż przepustu dla długości rury 6 m (bez usuwania) w szt.</t>
  </si>
  <si>
    <t>Karczowanie, wywóz korzeni i ich zagospodarowanie w zakresie Wykonawcy za szt.  pnia o obwodzie od 30 cm do 60 cm (małe) w szt.</t>
  </si>
  <si>
    <t>Karczowanie,  wywóz korzeni i ich zagospodarowanie w zakresie Wykonawcy za szt.  pnia o obwodzie od 60 cm do 120 cm (średnie) w szt.</t>
  </si>
  <si>
    <t>Karczowanie, wywóz korzeni i ich zagospodarowanie w zakresie Wykonawcy za szt.  pnia o obwodzie od 120 cm do 200 cm (duże) w szt.</t>
  </si>
  <si>
    <t>Karczowanie,  wywóz korzeni i ich zagospodarowanie w zakresie Wykonawcy za szt.  pnia o obwodzie powyżej 200 cm (b.duże) w szt.</t>
  </si>
  <si>
    <t>Obmiar [godz i szt.]</t>
  </si>
  <si>
    <t>Obmiar [m3]</t>
  </si>
  <si>
    <t>Obmiar [mb. i szt.]</t>
  </si>
  <si>
    <t>Zakres podstawowy</t>
  </si>
  <si>
    <t>Zakres dodatkowy</t>
  </si>
  <si>
    <t>Stawka VAT</t>
  </si>
  <si>
    <t>Cena jednostkowa netto [zł]</t>
  </si>
  <si>
    <t>[%]</t>
  </si>
  <si>
    <t>Cena jednostkowa netto [zł] za m3</t>
  </si>
  <si>
    <t>Stawka VAT [%]</t>
  </si>
  <si>
    <t>Suma zakresów</t>
  </si>
  <si>
    <t xml:space="preserve">Szerokość dna rowu/ średnica wewnętrzna rury </t>
  </si>
  <si>
    <t>Oferta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</si>
</sst>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" xfId="0" applyFont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workbookViewId="0">
      <selection activeCell="M1" sqref="M1"/>
    </sheetView>
  </sheetViews>
  <sheetFormatPr defaultRowHeight="15" x14ac:dyDescent="0.25"/>
  <cols>
    <col min="1" max="1" width="3.5703125" style="1" bestFit="1" customWidth="1"/>
    <col min="2" max="2" width="9.85546875" customWidth="1"/>
    <col min="3" max="3" width="16.5703125" customWidth="1"/>
    <col min="4" max="4" width="5.140625" customWidth="1"/>
    <col min="5" max="5" width="4.5703125" customWidth="1"/>
    <col min="6" max="6" width="4.140625" customWidth="1"/>
    <col min="7" max="7" width="5.42578125" customWidth="1"/>
    <col min="8" max="8" width="5.28515625" bestFit="1" customWidth="1"/>
    <col min="9" max="9" width="4.28515625" customWidth="1"/>
    <col min="10" max="10" width="7.85546875" customWidth="1"/>
    <col min="11" max="11" width="8.42578125" customWidth="1"/>
    <col min="12" max="12" width="5.140625" customWidth="1"/>
    <col min="13" max="13" width="9" style="3" bestFit="1" customWidth="1"/>
    <col min="14" max="14" width="9" style="2" bestFit="1" customWidth="1"/>
  </cols>
  <sheetData>
    <row r="1" spans="1:14" ht="35.25" customHeight="1" x14ac:dyDescent="0.25">
      <c r="A1" s="34" t="s">
        <v>0</v>
      </c>
      <c r="B1" s="34" t="s">
        <v>9</v>
      </c>
      <c r="C1" s="34" t="s">
        <v>1</v>
      </c>
      <c r="D1" s="32" t="s">
        <v>35</v>
      </c>
      <c r="E1" s="32"/>
      <c r="F1" s="32" t="s">
        <v>36</v>
      </c>
      <c r="G1" s="32"/>
      <c r="H1" s="32" t="s">
        <v>42</v>
      </c>
      <c r="I1" s="32"/>
      <c r="J1" s="43" t="s">
        <v>44</v>
      </c>
      <c r="K1" s="44"/>
      <c r="L1" s="45"/>
      <c r="M1" s="21"/>
      <c r="N1" s="21"/>
    </row>
    <row r="2" spans="1:14" ht="69.75" customHeight="1" x14ac:dyDescent="0.25">
      <c r="A2" s="34"/>
      <c r="B2" s="34"/>
      <c r="C2" s="34"/>
      <c r="D2" s="32" t="s">
        <v>43</v>
      </c>
      <c r="E2" s="32"/>
      <c r="F2" s="32" t="s">
        <v>43</v>
      </c>
      <c r="G2" s="32"/>
      <c r="H2" s="32" t="s">
        <v>43</v>
      </c>
      <c r="I2" s="32"/>
      <c r="J2" s="32" t="s">
        <v>43</v>
      </c>
      <c r="K2" s="32"/>
      <c r="L2" s="22" t="s">
        <v>37</v>
      </c>
      <c r="M2" s="40"/>
      <c r="N2" s="39"/>
    </row>
    <row r="3" spans="1:14" ht="18.75" customHeight="1" x14ac:dyDescent="0.25">
      <c r="A3" s="34"/>
      <c r="B3" s="34"/>
      <c r="C3" s="34"/>
      <c r="D3" s="4" t="s">
        <v>2</v>
      </c>
      <c r="E3" s="4" t="s">
        <v>3</v>
      </c>
      <c r="F3" s="4" t="s">
        <v>2</v>
      </c>
      <c r="G3" s="4" t="s">
        <v>3</v>
      </c>
      <c r="H3" s="4" t="s">
        <v>2</v>
      </c>
      <c r="I3" s="4" t="s">
        <v>3</v>
      </c>
      <c r="J3" s="4" t="s">
        <v>2</v>
      </c>
      <c r="K3" s="4" t="s">
        <v>3</v>
      </c>
      <c r="L3" s="22"/>
      <c r="M3" s="40"/>
      <c r="N3" s="39"/>
    </row>
    <row r="4" spans="1:14" ht="31.5" customHeight="1" x14ac:dyDescent="0.25">
      <c r="A4" s="34"/>
      <c r="B4" s="34"/>
      <c r="C4" s="34"/>
      <c r="D4" s="22" t="s">
        <v>34</v>
      </c>
      <c r="E4" s="22"/>
      <c r="F4" s="22" t="s">
        <v>34</v>
      </c>
      <c r="G4" s="22"/>
      <c r="H4" s="22" t="s">
        <v>34</v>
      </c>
      <c r="I4" s="22"/>
      <c r="J4" s="22" t="s">
        <v>38</v>
      </c>
      <c r="K4" s="22"/>
      <c r="L4" s="4" t="s">
        <v>39</v>
      </c>
      <c r="M4" s="5"/>
      <c r="N4" s="6"/>
    </row>
    <row r="5" spans="1:14" ht="22.5" x14ac:dyDescent="0.25">
      <c r="A5" s="7">
        <v>1</v>
      </c>
      <c r="B5" s="31" t="s">
        <v>18</v>
      </c>
      <c r="C5" s="20" t="s">
        <v>13</v>
      </c>
      <c r="D5" s="8">
        <f>220</f>
        <v>220</v>
      </c>
      <c r="E5" s="8">
        <f>638+971</f>
        <v>1609</v>
      </c>
      <c r="F5" s="8">
        <v>50</v>
      </c>
      <c r="G5" s="8">
        <v>50</v>
      </c>
      <c r="H5" s="8">
        <f t="shared" ref="H5:H23" si="0">D5+F5</f>
        <v>270</v>
      </c>
      <c r="I5" s="8">
        <f t="shared" ref="I5:I23" si="1">E5+G5</f>
        <v>1659</v>
      </c>
      <c r="J5" s="9"/>
      <c r="K5" s="9"/>
      <c r="L5" s="10"/>
      <c r="M5" s="11"/>
      <c r="N5" s="9"/>
    </row>
    <row r="6" spans="1:14" ht="22.5" x14ac:dyDescent="0.25">
      <c r="A6" s="7">
        <v>2</v>
      </c>
      <c r="B6" s="31"/>
      <c r="C6" s="20" t="s">
        <v>11</v>
      </c>
      <c r="D6" s="8">
        <f>200+676+164</f>
        <v>1040</v>
      </c>
      <c r="E6" s="8">
        <v>0</v>
      </c>
      <c r="F6" s="8">
        <v>0</v>
      </c>
      <c r="G6" s="8">
        <v>0</v>
      </c>
      <c r="H6" s="8">
        <f t="shared" si="0"/>
        <v>1040</v>
      </c>
      <c r="I6" s="8">
        <f t="shared" si="1"/>
        <v>0</v>
      </c>
      <c r="J6" s="9"/>
      <c r="K6" s="9"/>
      <c r="L6" s="10"/>
      <c r="M6" s="11"/>
      <c r="N6" s="9"/>
    </row>
    <row r="7" spans="1:14" ht="22.5" x14ac:dyDescent="0.25">
      <c r="A7" s="7">
        <v>3</v>
      </c>
      <c r="B7" s="31"/>
      <c r="C7" s="20" t="s">
        <v>12</v>
      </c>
      <c r="D7" s="8">
        <f>100+60+559+30+52</f>
        <v>801</v>
      </c>
      <c r="E7" s="8">
        <f>217+297</f>
        <v>514</v>
      </c>
      <c r="F7" s="8">
        <v>0</v>
      </c>
      <c r="G7" s="8">
        <v>0</v>
      </c>
      <c r="H7" s="8">
        <f t="shared" si="0"/>
        <v>801</v>
      </c>
      <c r="I7" s="8">
        <f t="shared" si="1"/>
        <v>514</v>
      </c>
      <c r="J7" s="9"/>
      <c r="K7" s="9"/>
      <c r="L7" s="10"/>
      <c r="M7" s="11"/>
      <c r="N7" s="9"/>
    </row>
    <row r="8" spans="1:14" ht="22.5" x14ac:dyDescent="0.25">
      <c r="A8" s="7">
        <v>4</v>
      </c>
      <c r="B8" s="31"/>
      <c r="C8" s="20" t="s">
        <v>16</v>
      </c>
      <c r="D8" s="8">
        <f>62</f>
        <v>62</v>
      </c>
      <c r="E8" s="8">
        <f>1162</f>
        <v>1162</v>
      </c>
      <c r="F8" s="8">
        <v>50</v>
      </c>
      <c r="G8" s="8">
        <v>50</v>
      </c>
      <c r="H8" s="8">
        <f t="shared" si="0"/>
        <v>112</v>
      </c>
      <c r="I8" s="8">
        <f t="shared" si="1"/>
        <v>1212</v>
      </c>
      <c r="J8" s="9"/>
      <c r="K8" s="9"/>
      <c r="L8" s="10"/>
      <c r="M8" s="11"/>
      <c r="N8" s="9"/>
    </row>
    <row r="9" spans="1:14" ht="22.5" x14ac:dyDescent="0.25">
      <c r="A9" s="7">
        <v>5</v>
      </c>
      <c r="B9" s="31"/>
      <c r="C9" s="20" t="s">
        <v>14</v>
      </c>
      <c r="D9" s="8">
        <v>0</v>
      </c>
      <c r="E9" s="8">
        <v>0</v>
      </c>
      <c r="F9" s="8">
        <v>10</v>
      </c>
      <c r="G9" s="8">
        <v>0</v>
      </c>
      <c r="H9" s="8">
        <f t="shared" si="0"/>
        <v>10</v>
      </c>
      <c r="I9" s="8">
        <f t="shared" si="1"/>
        <v>0</v>
      </c>
      <c r="J9" s="9"/>
      <c r="K9" s="9"/>
      <c r="L9" s="10"/>
      <c r="M9" s="11"/>
      <c r="N9" s="9"/>
    </row>
    <row r="10" spans="1:14" ht="22.5" x14ac:dyDescent="0.25">
      <c r="A10" s="7">
        <v>6</v>
      </c>
      <c r="B10" s="31"/>
      <c r="C10" s="20" t="s">
        <v>15</v>
      </c>
      <c r="D10" s="8">
        <v>0</v>
      </c>
      <c r="E10" s="8">
        <v>0</v>
      </c>
      <c r="F10" s="8">
        <v>10</v>
      </c>
      <c r="G10" s="8">
        <v>0</v>
      </c>
      <c r="H10" s="8">
        <f t="shared" si="0"/>
        <v>10</v>
      </c>
      <c r="I10" s="8">
        <f t="shared" si="1"/>
        <v>0</v>
      </c>
      <c r="J10" s="9"/>
      <c r="K10" s="9"/>
      <c r="L10" s="10"/>
      <c r="M10" s="11"/>
      <c r="N10" s="9"/>
    </row>
    <row r="11" spans="1:14" ht="22.5" x14ac:dyDescent="0.25">
      <c r="A11" s="7">
        <v>7</v>
      </c>
      <c r="B11" s="31" t="s">
        <v>10</v>
      </c>
      <c r="C11" s="20" t="s">
        <v>13</v>
      </c>
      <c r="D11" s="8">
        <f>299</f>
        <v>299</v>
      </c>
      <c r="E11" s="8">
        <f>260</f>
        <v>260</v>
      </c>
      <c r="F11" s="8">
        <v>50</v>
      </c>
      <c r="G11" s="8">
        <v>50</v>
      </c>
      <c r="H11" s="8">
        <f t="shared" si="0"/>
        <v>349</v>
      </c>
      <c r="I11" s="8">
        <f t="shared" si="1"/>
        <v>310</v>
      </c>
      <c r="J11" s="9"/>
      <c r="K11" s="9"/>
      <c r="L11" s="10"/>
      <c r="M11" s="11"/>
      <c r="N11" s="9"/>
    </row>
    <row r="12" spans="1:14" ht="22.5" x14ac:dyDescent="0.25">
      <c r="A12" s="7">
        <v>8</v>
      </c>
      <c r="B12" s="31"/>
      <c r="C12" s="20" t="s">
        <v>11</v>
      </c>
      <c r="D12" s="8">
        <v>0</v>
      </c>
      <c r="E12" s="8">
        <v>0</v>
      </c>
      <c r="F12" s="8">
        <v>10</v>
      </c>
      <c r="G12" s="8">
        <v>0</v>
      </c>
      <c r="H12" s="8">
        <f t="shared" si="0"/>
        <v>10</v>
      </c>
      <c r="I12" s="8">
        <f t="shared" si="1"/>
        <v>0</v>
      </c>
      <c r="J12" s="9"/>
      <c r="K12" s="9"/>
      <c r="L12" s="10"/>
      <c r="M12" s="11"/>
      <c r="N12" s="9"/>
    </row>
    <row r="13" spans="1:14" ht="22.5" x14ac:dyDescent="0.25">
      <c r="A13" s="7">
        <v>9</v>
      </c>
      <c r="B13" s="31"/>
      <c r="C13" s="20" t="s">
        <v>12</v>
      </c>
      <c r="D13" s="8">
        <f>87+33+42</f>
        <v>162</v>
      </c>
      <c r="E13" s="8">
        <f>23</f>
        <v>23</v>
      </c>
      <c r="F13" s="8">
        <v>0</v>
      </c>
      <c r="G13" s="8">
        <v>0</v>
      </c>
      <c r="H13" s="8">
        <f t="shared" si="0"/>
        <v>162</v>
      </c>
      <c r="I13" s="8">
        <f t="shared" si="1"/>
        <v>23</v>
      </c>
      <c r="J13" s="9"/>
      <c r="K13" s="9"/>
      <c r="L13" s="10"/>
      <c r="M13" s="11"/>
      <c r="N13" s="9"/>
    </row>
    <row r="14" spans="1:14" ht="22.5" x14ac:dyDescent="0.25">
      <c r="A14" s="7">
        <v>10</v>
      </c>
      <c r="B14" s="31"/>
      <c r="C14" s="20" t="s">
        <v>16</v>
      </c>
      <c r="D14" s="8">
        <v>0</v>
      </c>
      <c r="E14" s="8">
        <f>32</f>
        <v>32</v>
      </c>
      <c r="F14" s="8">
        <v>50</v>
      </c>
      <c r="G14" s="8">
        <v>50</v>
      </c>
      <c r="H14" s="8">
        <f t="shared" si="0"/>
        <v>50</v>
      </c>
      <c r="I14" s="8">
        <f t="shared" si="1"/>
        <v>82</v>
      </c>
      <c r="J14" s="9"/>
      <c r="K14" s="9"/>
      <c r="L14" s="10"/>
      <c r="M14" s="11"/>
      <c r="N14" s="9"/>
    </row>
    <row r="15" spans="1:14" ht="22.5" x14ac:dyDescent="0.25">
      <c r="A15" s="7">
        <v>11</v>
      </c>
      <c r="B15" s="31"/>
      <c r="C15" s="20" t="s">
        <v>14</v>
      </c>
      <c r="D15" s="8">
        <v>0</v>
      </c>
      <c r="E15" s="8">
        <v>0</v>
      </c>
      <c r="F15" s="8">
        <v>10</v>
      </c>
      <c r="G15" s="8">
        <v>0</v>
      </c>
      <c r="H15" s="8">
        <f t="shared" si="0"/>
        <v>10</v>
      </c>
      <c r="I15" s="8">
        <f t="shared" si="1"/>
        <v>0</v>
      </c>
      <c r="J15" s="9"/>
      <c r="K15" s="9"/>
      <c r="L15" s="10"/>
      <c r="M15" s="11"/>
      <c r="N15" s="9"/>
    </row>
    <row r="16" spans="1:14" ht="22.5" x14ac:dyDescent="0.25">
      <c r="A16" s="7">
        <v>12</v>
      </c>
      <c r="B16" s="31"/>
      <c r="C16" s="20" t="s">
        <v>15</v>
      </c>
      <c r="D16" s="8">
        <v>0</v>
      </c>
      <c r="E16" s="8">
        <v>0</v>
      </c>
      <c r="F16" s="8">
        <v>10</v>
      </c>
      <c r="G16" s="8">
        <v>0</v>
      </c>
      <c r="H16" s="8">
        <f t="shared" si="0"/>
        <v>10</v>
      </c>
      <c r="I16" s="8">
        <f t="shared" si="1"/>
        <v>0</v>
      </c>
      <c r="J16" s="9"/>
      <c r="K16" s="9"/>
      <c r="L16" s="10"/>
      <c r="M16" s="11"/>
      <c r="N16" s="9"/>
    </row>
    <row r="17" spans="1:14" ht="34.5" x14ac:dyDescent="0.25">
      <c r="A17" s="7">
        <v>13</v>
      </c>
      <c r="B17" s="27" t="s">
        <v>23</v>
      </c>
      <c r="C17" s="12" t="s">
        <v>27</v>
      </c>
      <c r="D17" s="8">
        <v>0</v>
      </c>
      <c r="E17" s="8">
        <v>0</v>
      </c>
      <c r="F17" s="8">
        <v>1</v>
      </c>
      <c r="G17" s="8">
        <v>1</v>
      </c>
      <c r="H17" s="8">
        <f t="shared" si="0"/>
        <v>1</v>
      </c>
      <c r="I17" s="8">
        <f t="shared" si="1"/>
        <v>1</v>
      </c>
      <c r="J17" s="9"/>
      <c r="K17" s="9"/>
      <c r="L17" s="10"/>
      <c r="M17" s="11"/>
      <c r="N17" s="9"/>
    </row>
    <row r="18" spans="1:14" ht="68.25" x14ac:dyDescent="0.25">
      <c r="A18" s="7">
        <v>14</v>
      </c>
      <c r="B18" s="28"/>
      <c r="C18" s="12" t="s">
        <v>26</v>
      </c>
      <c r="D18" s="8">
        <v>0</v>
      </c>
      <c r="E18" s="8">
        <v>2</v>
      </c>
      <c r="F18" s="8">
        <v>1</v>
      </c>
      <c r="G18" s="8">
        <v>0</v>
      </c>
      <c r="H18" s="8">
        <f t="shared" si="0"/>
        <v>1</v>
      </c>
      <c r="I18" s="8">
        <f t="shared" si="1"/>
        <v>2</v>
      </c>
      <c r="J18" s="9"/>
      <c r="K18" s="9"/>
      <c r="L18" s="10"/>
      <c r="M18" s="11"/>
      <c r="N18" s="9"/>
    </row>
    <row r="19" spans="1:14" ht="45.75" x14ac:dyDescent="0.25">
      <c r="A19" s="7">
        <v>15</v>
      </c>
      <c r="B19" s="28"/>
      <c r="C19" s="12" t="s">
        <v>24</v>
      </c>
      <c r="D19" s="8">
        <v>0</v>
      </c>
      <c r="E19" s="8">
        <v>1</v>
      </c>
      <c r="F19" s="8">
        <v>0</v>
      </c>
      <c r="G19" s="8">
        <v>0</v>
      </c>
      <c r="H19" s="8">
        <f t="shared" si="0"/>
        <v>0</v>
      </c>
      <c r="I19" s="8">
        <f t="shared" si="1"/>
        <v>1</v>
      </c>
      <c r="J19" s="9"/>
      <c r="K19" s="9"/>
      <c r="L19" s="10"/>
      <c r="M19" s="11"/>
      <c r="N19" s="9"/>
    </row>
    <row r="20" spans="1:14" ht="102" x14ac:dyDescent="0.25">
      <c r="A20" s="7">
        <v>16</v>
      </c>
      <c r="B20" s="29"/>
      <c r="C20" s="12" t="s">
        <v>22</v>
      </c>
      <c r="D20" s="8">
        <v>0</v>
      </c>
      <c r="E20" s="8">
        <f>7+4</f>
        <v>11</v>
      </c>
      <c r="F20" s="8">
        <v>6</v>
      </c>
      <c r="G20" s="8">
        <v>6</v>
      </c>
      <c r="H20" s="8">
        <f t="shared" si="0"/>
        <v>6</v>
      </c>
      <c r="I20" s="8">
        <f t="shared" si="1"/>
        <v>17</v>
      </c>
      <c r="J20" s="9"/>
      <c r="K20" s="9"/>
      <c r="L20" s="10"/>
      <c r="M20" s="11"/>
      <c r="N20" s="9"/>
    </row>
    <row r="21" spans="1:14" x14ac:dyDescent="0.25">
      <c r="A21" s="7">
        <v>17</v>
      </c>
      <c r="B21" s="30" t="s">
        <v>7</v>
      </c>
      <c r="C21" s="20" t="s">
        <v>21</v>
      </c>
      <c r="D21" s="8">
        <f>6+4</f>
        <v>10</v>
      </c>
      <c r="E21" s="8">
        <f>2+2+2</f>
        <v>6</v>
      </c>
      <c r="F21" s="8">
        <v>10</v>
      </c>
      <c r="G21" s="8">
        <f t="shared" ref="G21" si="2">6+4</f>
        <v>10</v>
      </c>
      <c r="H21" s="8">
        <f t="shared" si="0"/>
        <v>20</v>
      </c>
      <c r="I21" s="8">
        <f t="shared" si="1"/>
        <v>16</v>
      </c>
      <c r="J21" s="9"/>
      <c r="K21" s="9"/>
      <c r="L21" s="10"/>
      <c r="M21" s="11"/>
      <c r="N21" s="9"/>
    </row>
    <row r="22" spans="1:14" x14ac:dyDescent="0.25">
      <c r="A22" s="7">
        <v>18</v>
      </c>
      <c r="B22" s="30"/>
      <c r="C22" s="20" t="s">
        <v>20</v>
      </c>
      <c r="D22" s="8">
        <v>0</v>
      </c>
      <c r="E22" s="8">
        <v>0</v>
      </c>
      <c r="F22" s="8">
        <v>2</v>
      </c>
      <c r="G22" s="8">
        <v>2</v>
      </c>
      <c r="H22" s="8">
        <f t="shared" si="0"/>
        <v>2</v>
      </c>
      <c r="I22" s="8">
        <f t="shared" si="1"/>
        <v>2</v>
      </c>
      <c r="J22" s="9"/>
      <c r="K22" s="9"/>
      <c r="L22" s="10"/>
      <c r="M22" s="11"/>
      <c r="N22" s="9"/>
    </row>
    <row r="23" spans="1:14" x14ac:dyDescent="0.25">
      <c r="A23" s="7">
        <v>19</v>
      </c>
      <c r="B23" s="30"/>
      <c r="C23" s="20" t="s">
        <v>19</v>
      </c>
      <c r="D23" s="8">
        <v>0</v>
      </c>
      <c r="E23" s="8">
        <v>0</v>
      </c>
      <c r="F23" s="8">
        <v>2</v>
      </c>
      <c r="G23" s="8">
        <v>2</v>
      </c>
      <c r="H23" s="8">
        <f t="shared" si="0"/>
        <v>2</v>
      </c>
      <c r="I23" s="8">
        <f t="shared" si="1"/>
        <v>2</v>
      </c>
      <c r="J23" s="9"/>
      <c r="K23" s="9"/>
      <c r="L23" s="10"/>
      <c r="M23" s="11"/>
      <c r="N23" s="9"/>
    </row>
    <row r="24" spans="1:14" ht="36" customHeight="1" x14ac:dyDescent="0.25">
      <c r="A24" s="33"/>
      <c r="B24" s="33"/>
      <c r="C24" s="33"/>
      <c r="D24" s="22" t="s">
        <v>33</v>
      </c>
      <c r="E24" s="22"/>
      <c r="F24" s="22" t="s">
        <v>33</v>
      </c>
      <c r="G24" s="22"/>
      <c r="H24" s="22" t="s">
        <v>33</v>
      </c>
      <c r="I24" s="22"/>
      <c r="J24" s="22" t="s">
        <v>40</v>
      </c>
      <c r="K24" s="22"/>
      <c r="L24" s="13" t="s">
        <v>41</v>
      </c>
      <c r="M24" s="41"/>
      <c r="N24" s="42"/>
    </row>
    <row r="25" spans="1:14" ht="23.25" x14ac:dyDescent="0.25">
      <c r="A25" s="7">
        <v>20</v>
      </c>
      <c r="B25" s="31" t="s">
        <v>4</v>
      </c>
      <c r="C25" s="12" t="s">
        <v>5</v>
      </c>
      <c r="D25" s="26">
        <f>4+10+4+13+1+4+15</f>
        <v>51</v>
      </c>
      <c r="E25" s="26"/>
      <c r="F25" s="26">
        <v>10</v>
      </c>
      <c r="G25" s="26"/>
      <c r="H25" s="26">
        <f>D25+F25</f>
        <v>61</v>
      </c>
      <c r="I25" s="26"/>
      <c r="J25" s="37"/>
      <c r="K25" s="37"/>
      <c r="L25" s="10"/>
      <c r="M25" s="11"/>
      <c r="N25" s="9"/>
    </row>
    <row r="26" spans="1:14" ht="23.25" x14ac:dyDescent="0.25">
      <c r="A26" s="7">
        <v>21</v>
      </c>
      <c r="B26" s="31"/>
      <c r="C26" s="12" t="s">
        <v>6</v>
      </c>
      <c r="D26" s="26">
        <v>0</v>
      </c>
      <c r="E26" s="26"/>
      <c r="F26" s="26">
        <v>5</v>
      </c>
      <c r="G26" s="26"/>
      <c r="H26" s="35">
        <f>D26+F26</f>
        <v>5</v>
      </c>
      <c r="I26" s="36"/>
      <c r="J26" s="37"/>
      <c r="K26" s="37"/>
      <c r="L26" s="10"/>
      <c r="M26" s="11"/>
      <c r="N26" s="9"/>
    </row>
    <row r="27" spans="1:14" ht="25.5" customHeight="1" x14ac:dyDescent="0.25">
      <c r="A27" s="23"/>
      <c r="B27" s="24"/>
      <c r="C27" s="25"/>
      <c r="D27" s="22" t="s">
        <v>32</v>
      </c>
      <c r="E27" s="22"/>
      <c r="F27" s="22" t="s">
        <v>32</v>
      </c>
      <c r="G27" s="22"/>
      <c r="H27" s="22" t="s">
        <v>32</v>
      </c>
      <c r="I27" s="22"/>
      <c r="J27" s="38" t="s">
        <v>38</v>
      </c>
      <c r="K27" s="38"/>
      <c r="L27" s="14" t="s">
        <v>41</v>
      </c>
      <c r="M27" s="41"/>
      <c r="N27" s="42"/>
    </row>
    <row r="28" spans="1:14" ht="45.75" x14ac:dyDescent="0.25">
      <c r="A28" s="7">
        <v>22</v>
      </c>
      <c r="B28" s="31" t="s">
        <v>8</v>
      </c>
      <c r="C28" s="12" t="s">
        <v>25</v>
      </c>
      <c r="D28" s="26">
        <v>6</v>
      </c>
      <c r="E28" s="26"/>
      <c r="F28" s="26">
        <v>5</v>
      </c>
      <c r="G28" s="26"/>
      <c r="H28" s="26">
        <f t="shared" ref="H28:H33" si="3">D28+F28</f>
        <v>11</v>
      </c>
      <c r="I28" s="26"/>
      <c r="J28" s="37"/>
      <c r="K28" s="37"/>
      <c r="L28" s="10"/>
      <c r="M28" s="11"/>
      <c r="N28" s="9"/>
    </row>
    <row r="29" spans="1:14" ht="45.75" x14ac:dyDescent="0.25">
      <c r="A29" s="7">
        <v>23</v>
      </c>
      <c r="B29" s="31"/>
      <c r="C29" s="12" t="s">
        <v>17</v>
      </c>
      <c r="D29" s="26">
        <v>0</v>
      </c>
      <c r="E29" s="26"/>
      <c r="F29" s="26">
        <v>10</v>
      </c>
      <c r="G29" s="26"/>
      <c r="H29" s="35">
        <f t="shared" si="3"/>
        <v>10</v>
      </c>
      <c r="I29" s="36"/>
      <c r="J29" s="37"/>
      <c r="K29" s="37"/>
      <c r="L29" s="10"/>
      <c r="M29" s="11"/>
      <c r="N29" s="9"/>
    </row>
    <row r="30" spans="1:14" ht="46.5" customHeight="1" x14ac:dyDescent="0.25">
      <c r="A30" s="7">
        <v>24</v>
      </c>
      <c r="B30" s="31"/>
      <c r="C30" s="12" t="s">
        <v>28</v>
      </c>
      <c r="D30" s="26">
        <f>1</f>
        <v>1</v>
      </c>
      <c r="E30" s="26"/>
      <c r="F30" s="26">
        <v>5</v>
      </c>
      <c r="G30" s="26"/>
      <c r="H30" s="35">
        <f t="shared" si="3"/>
        <v>6</v>
      </c>
      <c r="I30" s="36"/>
      <c r="J30" s="37"/>
      <c r="K30" s="37"/>
      <c r="L30" s="10"/>
      <c r="M30" s="11"/>
      <c r="N30" s="9"/>
    </row>
    <row r="31" spans="1:14" ht="79.5" x14ac:dyDescent="0.25">
      <c r="A31" s="7">
        <v>25</v>
      </c>
      <c r="B31" s="31"/>
      <c r="C31" s="12" t="s">
        <v>29</v>
      </c>
      <c r="D31" s="26">
        <f>3</f>
        <v>3</v>
      </c>
      <c r="E31" s="26"/>
      <c r="F31" s="26">
        <v>0</v>
      </c>
      <c r="G31" s="26"/>
      <c r="H31" s="35">
        <f t="shared" si="3"/>
        <v>3</v>
      </c>
      <c r="I31" s="36"/>
      <c r="J31" s="37"/>
      <c r="K31" s="37"/>
      <c r="L31" s="10"/>
      <c r="M31" s="11"/>
      <c r="N31" s="9"/>
    </row>
    <row r="32" spans="1:14" ht="79.5" x14ac:dyDescent="0.25">
      <c r="A32" s="7">
        <v>26</v>
      </c>
      <c r="B32" s="31"/>
      <c r="C32" s="12" t="s">
        <v>30</v>
      </c>
      <c r="D32" s="26">
        <v>0</v>
      </c>
      <c r="E32" s="26"/>
      <c r="F32" s="26">
        <v>0</v>
      </c>
      <c r="G32" s="26"/>
      <c r="H32" s="35">
        <f t="shared" si="3"/>
        <v>0</v>
      </c>
      <c r="I32" s="36"/>
      <c r="J32" s="37"/>
      <c r="K32" s="37"/>
      <c r="L32" s="10"/>
      <c r="M32" s="11"/>
      <c r="N32" s="9"/>
    </row>
    <row r="33" spans="1:14" ht="79.5" x14ac:dyDescent="0.25">
      <c r="A33" s="7">
        <v>27</v>
      </c>
      <c r="B33" s="31"/>
      <c r="C33" s="12" t="s">
        <v>31</v>
      </c>
      <c r="D33" s="26">
        <v>1</v>
      </c>
      <c r="E33" s="26"/>
      <c r="F33" s="26">
        <v>0</v>
      </c>
      <c r="G33" s="26"/>
      <c r="H33" s="35">
        <f t="shared" si="3"/>
        <v>1</v>
      </c>
      <c r="I33" s="36"/>
      <c r="J33" s="37"/>
      <c r="K33" s="37"/>
      <c r="L33" s="10"/>
      <c r="M33" s="11"/>
      <c r="N33" s="9"/>
    </row>
    <row r="34" spans="1:14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8"/>
      <c r="M34" s="19"/>
      <c r="N34" s="19"/>
    </row>
  </sheetData>
  <mergeCells count="68">
    <mergeCell ref="J1:L1"/>
    <mergeCell ref="J4:K4"/>
    <mergeCell ref="J33:K33"/>
    <mergeCell ref="N2:N3"/>
    <mergeCell ref="M2:M3"/>
    <mergeCell ref="M24:N24"/>
    <mergeCell ref="M27:N27"/>
    <mergeCell ref="J2:K2"/>
    <mergeCell ref="L2:L3"/>
    <mergeCell ref="H33:I3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F32:G32"/>
    <mergeCell ref="F33:G33"/>
    <mergeCell ref="D1:E1"/>
    <mergeCell ref="F1:G1"/>
    <mergeCell ref="H1:I1"/>
    <mergeCell ref="H2:I2"/>
    <mergeCell ref="H4:I4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F27:G27"/>
    <mergeCell ref="F28:G28"/>
    <mergeCell ref="F29:G29"/>
    <mergeCell ref="F30:G30"/>
    <mergeCell ref="F31:G31"/>
    <mergeCell ref="F2:G2"/>
    <mergeCell ref="F4:G4"/>
    <mergeCell ref="F24:G24"/>
    <mergeCell ref="F25:G25"/>
    <mergeCell ref="F26:G26"/>
    <mergeCell ref="D2:E2"/>
    <mergeCell ref="B5:B10"/>
    <mergeCell ref="B11:B16"/>
    <mergeCell ref="D4:E4"/>
    <mergeCell ref="D26:E26"/>
    <mergeCell ref="A24:C24"/>
    <mergeCell ref="C1:C4"/>
    <mergeCell ref="B1:B4"/>
    <mergeCell ref="A1:A4"/>
    <mergeCell ref="D30:E30"/>
    <mergeCell ref="B28:B33"/>
    <mergeCell ref="D31:E31"/>
    <mergeCell ref="D32:E32"/>
    <mergeCell ref="D33:E33"/>
    <mergeCell ref="D27:E27"/>
    <mergeCell ref="A27:C27"/>
    <mergeCell ref="D28:E28"/>
    <mergeCell ref="B17:B20"/>
    <mergeCell ref="D29:E29"/>
    <mergeCell ref="D24:E24"/>
    <mergeCell ref="D25:E25"/>
    <mergeCell ref="B21:B23"/>
    <mergeCell ref="B25:B26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Kansy</dc:creator>
  <cp:lastModifiedBy>Monika Patrzek</cp:lastModifiedBy>
  <cp:lastPrinted>2024-06-19T08:43:59Z</cp:lastPrinted>
  <dcterms:created xsi:type="dcterms:W3CDTF">2015-06-05T18:19:34Z</dcterms:created>
  <dcterms:modified xsi:type="dcterms:W3CDTF">2024-07-23T07:35:51Z</dcterms:modified>
</cp:coreProperties>
</file>