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zam_publiczne\ZAMÓWIENIA PUBLICZNE\2025\POSTĘPOWANIA KRAJOWE I UNIJNE 2025\WSA-ZP-05-2025 konferencja dla sędziów\"/>
    </mc:Choice>
  </mc:AlternateContent>
  <xr:revisionPtr revIDLastSave="0" documentId="13_ncr:1_{FCAE84AD-B7DE-446D-A47F-22BBB3E79F22}" xr6:coauthVersionLast="47" xr6:coauthVersionMax="47" xr10:uidLastSave="{00000000-0000-0000-0000-000000000000}"/>
  <bookViews>
    <workbookView xWindow="-110" yWindow="-110" windowWidth="38620" windowHeight="21100" xr2:uid="{C1E0BF8F-31BC-4D29-B58C-391BA5868489}"/>
  </bookViews>
  <sheets>
    <sheet name="kosztorys" sheetId="1" r:id="rId1"/>
    <sheet name="UpHotel" sheetId="6" r:id="rId2"/>
    <sheet name="PHU KAJA" sheetId="7" r:id="rId3"/>
    <sheet name="SunMor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 s="1"/>
  <c r="F8" i="1"/>
  <c r="I38" i="8"/>
  <c r="F38" i="8"/>
  <c r="I35" i="8"/>
  <c r="G35" i="8" s="1"/>
  <c r="F35" i="8"/>
  <c r="I34" i="8"/>
  <c r="G34" i="8" s="1"/>
  <c r="F34" i="8"/>
  <c r="I33" i="8"/>
  <c r="G33" i="8" s="1"/>
  <c r="F33" i="8"/>
  <c r="I32" i="8"/>
  <c r="G32" i="8" s="1"/>
  <c r="F32" i="8"/>
  <c r="I31" i="8"/>
  <c r="G31" i="8" s="1"/>
  <c r="F31" i="8"/>
  <c r="I30" i="8"/>
  <c r="G30" i="8" s="1"/>
  <c r="F30" i="8"/>
  <c r="I29" i="8"/>
  <c r="G29" i="8" s="1"/>
  <c r="F29" i="8"/>
  <c r="I28" i="8"/>
  <c r="G28" i="8" s="1"/>
  <c r="F28" i="8"/>
  <c r="I27" i="8"/>
  <c r="G27" i="8" s="1"/>
  <c r="F27" i="8"/>
  <c r="I26" i="8"/>
  <c r="G26" i="8" s="1"/>
  <c r="F26" i="8"/>
  <c r="I23" i="8"/>
  <c r="G23" i="8" s="1"/>
  <c r="F23" i="8"/>
  <c r="I22" i="8"/>
  <c r="G22" i="8" s="1"/>
  <c r="F22" i="8"/>
  <c r="I21" i="8"/>
  <c r="G21" i="8" s="1"/>
  <c r="F21" i="8"/>
  <c r="I20" i="8"/>
  <c r="G20" i="8" s="1"/>
  <c r="F20" i="8"/>
  <c r="I19" i="8"/>
  <c r="G19" i="8" s="1"/>
  <c r="F19" i="8"/>
  <c r="I18" i="8"/>
  <c r="G18" i="8" s="1"/>
  <c r="F18" i="8"/>
  <c r="I17" i="8"/>
  <c r="G17" i="8" s="1"/>
  <c r="F17" i="8"/>
  <c r="I16" i="8"/>
  <c r="G16" i="8" s="1"/>
  <c r="F16" i="8"/>
  <c r="I15" i="8"/>
  <c r="G15" i="8" s="1"/>
  <c r="F15" i="8"/>
  <c r="I14" i="8"/>
  <c r="G14" i="8" s="1"/>
  <c r="F14" i="8"/>
  <c r="I13" i="8"/>
  <c r="G13" i="8" s="1"/>
  <c r="F13" i="8"/>
  <c r="I12" i="8"/>
  <c r="G12" i="8" s="1"/>
  <c r="F12" i="8"/>
  <c r="I9" i="8"/>
  <c r="G9" i="8" s="1"/>
  <c r="F9" i="8"/>
  <c r="I8" i="8"/>
  <c r="G8" i="8" s="1"/>
  <c r="F8" i="8"/>
  <c r="I7" i="8"/>
  <c r="G7" i="8" s="1"/>
  <c r="F7" i="8"/>
  <c r="I38" i="7"/>
  <c r="G38" i="7" s="1"/>
  <c r="F38" i="7"/>
  <c r="I35" i="7"/>
  <c r="G35" i="7" s="1"/>
  <c r="F35" i="7"/>
  <c r="I34" i="7"/>
  <c r="G34" i="7" s="1"/>
  <c r="F34" i="7"/>
  <c r="I33" i="7"/>
  <c r="G33" i="7"/>
  <c r="F33" i="7"/>
  <c r="I32" i="7"/>
  <c r="G32" i="7" s="1"/>
  <c r="F32" i="7"/>
  <c r="I31" i="7"/>
  <c r="G31" i="7" s="1"/>
  <c r="F31" i="7"/>
  <c r="I30" i="7"/>
  <c r="G30" i="7" s="1"/>
  <c r="F30" i="7"/>
  <c r="I29" i="7"/>
  <c r="G29" i="7" s="1"/>
  <c r="F29" i="7"/>
  <c r="I28" i="7"/>
  <c r="G28" i="7" s="1"/>
  <c r="F28" i="7"/>
  <c r="I27" i="7"/>
  <c r="G27" i="7"/>
  <c r="F27" i="7"/>
  <c r="I26" i="7"/>
  <c r="G26" i="7" s="1"/>
  <c r="F26" i="7"/>
  <c r="I23" i="7"/>
  <c r="G23" i="7" s="1"/>
  <c r="F23" i="7"/>
  <c r="I22" i="7"/>
  <c r="G22" i="7" s="1"/>
  <c r="F22" i="7"/>
  <c r="I21" i="7"/>
  <c r="G21" i="7" s="1"/>
  <c r="F21" i="7"/>
  <c r="I20" i="7"/>
  <c r="G20" i="7" s="1"/>
  <c r="F20" i="7"/>
  <c r="I19" i="7"/>
  <c r="G19" i="7"/>
  <c r="F19" i="7"/>
  <c r="I18" i="7"/>
  <c r="G18" i="7" s="1"/>
  <c r="F18" i="7"/>
  <c r="I17" i="7"/>
  <c r="G17" i="7" s="1"/>
  <c r="F17" i="7"/>
  <c r="I16" i="7"/>
  <c r="G16" i="7" s="1"/>
  <c r="F16" i="7"/>
  <c r="I15" i="7"/>
  <c r="G15" i="7" s="1"/>
  <c r="F15" i="7"/>
  <c r="I14" i="7"/>
  <c r="G14" i="7" s="1"/>
  <c r="F14" i="7"/>
  <c r="I13" i="7"/>
  <c r="G13" i="7"/>
  <c r="F13" i="7"/>
  <c r="I12" i="7"/>
  <c r="G12" i="7" s="1"/>
  <c r="F12" i="7"/>
  <c r="I9" i="7"/>
  <c r="G9" i="7"/>
  <c r="F9" i="7"/>
  <c r="I8" i="7"/>
  <c r="G8" i="7" s="1"/>
  <c r="F8" i="7"/>
  <c r="I7" i="7"/>
  <c r="G7" i="7" s="1"/>
  <c r="F7" i="7"/>
  <c r="I38" i="6"/>
  <c r="I39" i="6" s="1"/>
  <c r="G38" i="6"/>
  <c r="F38" i="6"/>
  <c r="I35" i="6"/>
  <c r="G35" i="6" s="1"/>
  <c r="F35" i="6"/>
  <c r="I34" i="6"/>
  <c r="G34" i="6"/>
  <c r="F34" i="6"/>
  <c r="I33" i="6"/>
  <c r="G33" i="6" s="1"/>
  <c r="F33" i="6"/>
  <c r="I32" i="6"/>
  <c r="G32" i="6"/>
  <c r="F32" i="6"/>
  <c r="I31" i="6"/>
  <c r="G31" i="6" s="1"/>
  <c r="F31" i="6"/>
  <c r="I30" i="6"/>
  <c r="G30" i="6"/>
  <c r="F30" i="6"/>
  <c r="I29" i="6"/>
  <c r="G29" i="6" s="1"/>
  <c r="F29" i="6"/>
  <c r="I28" i="6"/>
  <c r="G28" i="6" s="1"/>
  <c r="F28" i="6"/>
  <c r="I27" i="6"/>
  <c r="G27" i="6"/>
  <c r="F27" i="6"/>
  <c r="I26" i="6"/>
  <c r="G26" i="6" s="1"/>
  <c r="F26" i="6"/>
  <c r="I23" i="6"/>
  <c r="G23" i="6"/>
  <c r="F23" i="6"/>
  <c r="I22" i="6"/>
  <c r="G22" i="6"/>
  <c r="F22" i="6"/>
  <c r="I21" i="6"/>
  <c r="G21" i="6" s="1"/>
  <c r="F21" i="6"/>
  <c r="I20" i="6"/>
  <c r="G20" i="6" s="1"/>
  <c r="F20" i="6"/>
  <c r="I19" i="6"/>
  <c r="G19" i="6" s="1"/>
  <c r="F19" i="6"/>
  <c r="I18" i="6"/>
  <c r="G18" i="6"/>
  <c r="F18" i="6"/>
  <c r="I17" i="6"/>
  <c r="G17" i="6"/>
  <c r="F17" i="6"/>
  <c r="I16" i="6"/>
  <c r="G16" i="6"/>
  <c r="F16" i="6"/>
  <c r="I15" i="6"/>
  <c r="G15" i="6" s="1"/>
  <c r="F15" i="6"/>
  <c r="I14" i="6"/>
  <c r="G14" i="6" s="1"/>
  <c r="F14" i="6"/>
  <c r="I13" i="6"/>
  <c r="G13" i="6"/>
  <c r="F13" i="6"/>
  <c r="I12" i="6"/>
  <c r="G12" i="6"/>
  <c r="F12" i="6"/>
  <c r="I9" i="6"/>
  <c r="G9" i="6" s="1"/>
  <c r="F9" i="6"/>
  <c r="I8" i="6"/>
  <c r="G8" i="6"/>
  <c r="F8" i="6"/>
  <c r="I7" i="6"/>
  <c r="G7" i="6" s="1"/>
  <c r="F7" i="6"/>
  <c r="G39" i="7" l="1"/>
  <c r="G39" i="6"/>
  <c r="I39" i="7"/>
  <c r="I39" i="8"/>
  <c r="G38" i="8"/>
  <c r="G39" i="8" s="1"/>
  <c r="I28" i="1"/>
  <c r="I29" i="1"/>
  <c r="G29" i="1" s="1"/>
  <c r="I30" i="1"/>
  <c r="G30" i="1" s="1"/>
  <c r="I31" i="1"/>
  <c r="G31" i="1" s="1"/>
  <c r="I32" i="1"/>
  <c r="I33" i="1"/>
  <c r="G33" i="1" s="1"/>
  <c r="I34" i="1"/>
  <c r="G34" i="1" s="1"/>
  <c r="I35" i="1"/>
  <c r="G35" i="1" s="1"/>
  <c r="I36" i="1"/>
  <c r="G36" i="1" s="1"/>
  <c r="G28" i="1"/>
  <c r="G32" i="1"/>
  <c r="F28" i="1"/>
  <c r="F29" i="1"/>
  <c r="F30" i="1"/>
  <c r="F31" i="1"/>
  <c r="F32" i="1"/>
  <c r="F33" i="1"/>
  <c r="F34" i="1"/>
  <c r="F35" i="1"/>
  <c r="F36" i="1"/>
  <c r="I19" i="1" l="1"/>
  <c r="I20" i="1"/>
  <c r="G20" i="1" s="1"/>
  <c r="G19" i="1"/>
  <c r="F19" i="1"/>
  <c r="F20" i="1"/>
  <c r="F21" i="1" l="1"/>
  <c r="I21" i="1"/>
  <c r="G21" i="1" s="1"/>
  <c r="F22" i="1"/>
  <c r="I22" i="1"/>
  <c r="G22" i="1" s="1"/>
  <c r="I39" i="1"/>
  <c r="I40" i="1" s="1"/>
  <c r="F39" i="1"/>
  <c r="I27" i="1"/>
  <c r="G27" i="1" s="1"/>
  <c r="F27" i="1"/>
  <c r="I24" i="1"/>
  <c r="G24" i="1" s="1"/>
  <c r="F24" i="1"/>
  <c r="I23" i="1"/>
  <c r="G23" i="1" s="1"/>
  <c r="F23" i="1"/>
  <c r="I18" i="1"/>
  <c r="G18" i="1" s="1"/>
  <c r="F18" i="1"/>
  <c r="I17" i="1"/>
  <c r="G17" i="1" s="1"/>
  <c r="F17" i="1"/>
  <c r="I16" i="1"/>
  <c r="G16" i="1" s="1"/>
  <c r="F16" i="1"/>
  <c r="I15" i="1"/>
  <c r="G15" i="1" s="1"/>
  <c r="F15" i="1"/>
  <c r="I14" i="1"/>
  <c r="G14" i="1" s="1"/>
  <c r="F14" i="1"/>
  <c r="I13" i="1"/>
  <c r="G13" i="1" s="1"/>
  <c r="F13" i="1"/>
  <c r="I10" i="1"/>
  <c r="G10" i="1" s="1"/>
  <c r="F10" i="1"/>
  <c r="I9" i="1"/>
  <c r="G9" i="1" s="1"/>
  <c r="F9" i="1"/>
  <c r="G39" i="1" l="1"/>
  <c r="G40" i="1" s="1"/>
</calcChain>
</file>

<file path=xl/sharedStrings.xml><?xml version="1.0" encoding="utf-8"?>
<sst xmlns="http://schemas.openxmlformats.org/spreadsheetml/2006/main" count="281" uniqueCount="71">
  <si>
    <t>Załącznik nr 1A do SWZ</t>
  </si>
  <si>
    <t>NAZWA, ADRES, NIP FIRMY</t>
  </si>
  <si>
    <t>ZAKWATEROWANIE</t>
  </si>
  <si>
    <t>Lp.</t>
  </si>
  <si>
    <t>Rodzaj pokoju</t>
  </si>
  <si>
    <t>ilość</t>
  </si>
  <si>
    <t>Ilość dób hotelowych</t>
  </si>
  <si>
    <t>Cena jednostkowa brutto (zł)</t>
  </si>
  <si>
    <t>Cena jednostkowa netto (zł)</t>
  </si>
  <si>
    <t>Wartość netto (zaokraglone do dwóchy miesjsc po porzecinku )[zł]</t>
  </si>
  <si>
    <t>Stawka podatku VAT(%)</t>
  </si>
  <si>
    <t>Wartość brutto
[zł]</t>
  </si>
  <si>
    <t>Uwagi</t>
  </si>
  <si>
    <t>Pokój dwuosobowy</t>
  </si>
  <si>
    <t>Pokój jednoosobowy</t>
  </si>
  <si>
    <t>WYŻYWIENIE</t>
  </si>
  <si>
    <t>Rodzaj posiłku</t>
  </si>
  <si>
    <t xml:space="preserve">ilość </t>
  </si>
  <si>
    <t>ilośc osób</t>
  </si>
  <si>
    <t>Cena jedn. za posiłek dla jednej osoby brutto [zł]</t>
  </si>
  <si>
    <t>Cena jedn. za posiłek dla jednej osoby netto [zł]</t>
  </si>
  <si>
    <t xml:space="preserve">Śniadanie w formie bufetu </t>
  </si>
  <si>
    <t>Napoje do śniadania</t>
  </si>
  <si>
    <t>Obiad w formie bufetu</t>
  </si>
  <si>
    <t>Napoje do obiadu</t>
  </si>
  <si>
    <t>Napoje do kolacji</t>
  </si>
  <si>
    <t>Napoje do przewy kawowej</t>
  </si>
  <si>
    <t>WYNAJEM SAL</t>
  </si>
  <si>
    <t>Rodzaj usług</t>
  </si>
  <si>
    <t xml:space="preserve">Ilość godzin </t>
  </si>
  <si>
    <t>koszt wynajmu sali konferencyjnej brutto za 1 godzinę zegarową [zł]</t>
  </si>
  <si>
    <t>koszt wynajmu sali konferencyjnej netto za 1 godzinę zegarową [zł]</t>
  </si>
  <si>
    <t>USŁUGI TRANSPORTOWE</t>
  </si>
  <si>
    <t xml:space="preserve">Ilość kursów </t>
  </si>
  <si>
    <t>Ryczałtowy koszt brutto usługi transportowej  za 1 kurs</t>
  </si>
  <si>
    <t>Ryczałtowy koszt netto usługi transportowej  za 1 kurs</t>
  </si>
  <si>
    <t>Razem</t>
  </si>
  <si>
    <t>Całodzienny serwis kawowy ciasta, owoce etc (pierwszy dzień)</t>
  </si>
  <si>
    <t>KOSZTORYS OFERTOWY WSA-ZP-02-2024</t>
  </si>
  <si>
    <t>Apartament</t>
  </si>
  <si>
    <t>Kolacja serwowana w oddzielnej sali</t>
  </si>
  <si>
    <t>Serwis kawowy ciasta, owoce etc (pierwszy dzień, od godz. 13.00)</t>
  </si>
  <si>
    <t>Kolacja w formie bufetu lub grill (w oddzielnej sali)</t>
  </si>
  <si>
    <t>Wynajem sali konferencyjnej dla 185 osób (pierwszy dzień) 
godz. 13.00 - 18.00</t>
  </si>
  <si>
    <t>Wynajem sali konferencyjnej dla 60 osób (pierwszy dzień) 
godz. 13.00 - 18.00</t>
  </si>
  <si>
    <t>Wynajem sali konferencyjnej dla 30 osób (pierwszy dzień) 
godz. 13.00 - 18.00</t>
  </si>
  <si>
    <t>Wynajem sali konferencyjnej dla 15-20 osób (pierwszy dzień) 
godz. 16.00 - 20.00</t>
  </si>
  <si>
    <t>Wynajem sali konferencyjnej dla 45 osób (drugi dzień) 
godz. 9.00 -18.00 (z możliwościa rezygnacji)</t>
  </si>
  <si>
    <t>Wynajem sali konferencyjnej dla 30 osób (drugi dzień) 
godz. 9.00 -18.00 (z możliwościa rezygnacji)</t>
  </si>
  <si>
    <t>Wynajem sali konferencyjnej dla 100 osób (trzeci dzień) godz.09.30 - 11.00  (z możliwościa rezygnacji)</t>
  </si>
  <si>
    <t>Wynajem sali konferencyjnej dla 60 osób (trzeci dzień) godz.09.30 - 11.00  (z możliwościa rezygnacji)</t>
  </si>
  <si>
    <t>Wynajem sali konferencyjnej dla 30 osób (trzeci dzień) godz.09.30 - 11.00  (z możliwościa rezygnacji)</t>
  </si>
  <si>
    <t xml:space="preserve">Usługa transportowa autokarami dla 115 osób w obydwie strony </t>
  </si>
  <si>
    <t>Wynajem sali konferencyjnej dla 185 osób (drugi dzień) godz. 09.00 - 18.00</t>
  </si>
  <si>
    <t>KOSZTORYS OFERTOWY WSA-ZP-05-2025</t>
  </si>
  <si>
    <t>Serwis kawowy ciasta, owoce etc (pierwszy dzień, od godz. 13.00</t>
  </si>
  <si>
    <t>Całodzienny serwis kawowy ciasta, owoce etc (drugi dzień)</t>
  </si>
  <si>
    <t>Wynajem sali konferencyjnej dla 190 osób (drugi dzień) godz. 09.00 - 18.00</t>
  </si>
  <si>
    <t>Wynajem sali konferencyjnej dla 30 osób (drugi dzień) 
godz. 9.00 -18.00 
(z możliwościa rezygnacji)</t>
  </si>
  <si>
    <t>Wynajem sali konferencyjnej dla 100 osób (trzeci dzień) godz.09.30 - 11.00  
(z możliwościa rezygnacji)</t>
  </si>
  <si>
    <t>Wynajem sali konferencyjnej dla 60 osób (trzeci dzień) 
godz.09.30 - 11.00 
(z możliwościa rezygnacji)</t>
  </si>
  <si>
    <t>Wynajem sali konferencyjnej dla 30 osób (trzeci dzień) 
godz.09.30 - 11.00  
(z możliwościa rezygnacji)</t>
  </si>
  <si>
    <t>Wynajem sali konferencyjnej dla 190 osób (pierwszy dzień) 
godz. 12.00 - 18.00</t>
  </si>
  <si>
    <t>Wynajem sali konferencyjnej dla 60 osób (pierwszy dzień) 
godz. 12.00 - 18.00</t>
  </si>
  <si>
    <t>Wynajem sali konferencyjnej dla 30 osób (pierwszy dzień) 
godz. 12.00 - 18.00</t>
  </si>
  <si>
    <t>Wynajem sali konferencyjnej dla 15-20 osób (pierwszy dzień) 
godz. 18.00 - 22.00</t>
  </si>
  <si>
    <t>Wynajem sali konferencyjnej dla 60 osób (drugi dzień) 
godz. 9.00 -18.00 
(z możliwościa rezygnacji)</t>
  </si>
  <si>
    <t>Należy podpisać podpisem elektronicznym</t>
  </si>
  <si>
    <t>Pola do uzupełnienbia przez Wykonawcę</t>
  </si>
  <si>
    <t>DANE WYKONAWCY: NAZWA, ADRES, NIP FIRMY</t>
  </si>
  <si>
    <t>DANE HOTELU: NAZWA, ADRES, 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</si>
</sst>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/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" xfId="0" applyNumberForma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wrapText="1"/>
    </xf>
    <xf numFmtId="9" fontId="0" fillId="0" borderId="7" xfId="0" applyNumberForma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</xf>
    <xf numFmtId="9" fontId="0" fillId="0" borderId="10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 vertical="center"/>
    </xf>
    <xf numFmtId="9" fontId="0" fillId="0" borderId="13" xfId="0" applyNumberForma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9" fontId="0" fillId="0" borderId="2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center" vertical="center" wrapText="1"/>
    </xf>
    <xf numFmtId="9" fontId="0" fillId="4" borderId="1" xfId="0" applyNumberFormat="1" applyFill="1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Protection="1">
      <protection locked="0"/>
    </xf>
    <xf numFmtId="0" fontId="0" fillId="0" borderId="13" xfId="0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4" xfId="0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0" fillId="5" borderId="24" xfId="0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1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left" vertical="center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778D-32F2-4839-AADE-D516AC26B5A6}">
  <dimension ref="A1:L44"/>
  <sheetViews>
    <sheetView tabSelected="1" zoomScaleNormal="100" workbookViewId="0">
      <selection activeCell="B36" sqref="B36"/>
    </sheetView>
  </sheetViews>
  <sheetFormatPr defaultColWidth="17.54296875" defaultRowHeight="14.5" x14ac:dyDescent="0.35"/>
  <cols>
    <col min="1" max="1" width="17.54296875" style="46"/>
    <col min="2" max="2" width="23.6328125" style="46" customWidth="1"/>
    <col min="3" max="8" width="17.54296875" style="46"/>
    <col min="9" max="9" width="19.90625" style="46" customWidth="1"/>
    <col min="10" max="16384" width="17.54296875" style="46"/>
  </cols>
  <sheetData>
    <row r="1" spans="1:12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x14ac:dyDescent="0.35">
      <c r="A2" s="78" t="s">
        <v>54</v>
      </c>
      <c r="B2" s="78"/>
      <c r="C2" s="78"/>
      <c r="D2" s="78"/>
      <c r="E2" s="78"/>
      <c r="F2" s="78"/>
      <c r="G2" s="78"/>
      <c r="H2" s="78"/>
      <c r="I2" s="78"/>
      <c r="J2" s="78"/>
    </row>
    <row r="3" spans="1:12" ht="25.5" customHeight="1" x14ac:dyDescent="0.35">
      <c r="A3" s="79" t="s">
        <v>69</v>
      </c>
      <c r="B3" s="79"/>
      <c r="C3" s="80"/>
      <c r="D3" s="80"/>
      <c r="E3" s="80"/>
      <c r="F3" s="80"/>
      <c r="G3" s="80"/>
      <c r="H3" s="80"/>
      <c r="I3" s="80"/>
      <c r="J3" s="80"/>
    </row>
    <row r="4" spans="1:12" ht="25.5" customHeight="1" x14ac:dyDescent="0.35">
      <c r="A4" s="79" t="s">
        <v>70</v>
      </c>
      <c r="B4" s="79"/>
      <c r="C4" s="80"/>
      <c r="D4" s="80"/>
      <c r="E4" s="80"/>
      <c r="F4" s="80"/>
      <c r="G4" s="80"/>
      <c r="H4" s="80"/>
      <c r="I4" s="80"/>
      <c r="J4" s="80"/>
    </row>
    <row r="5" spans="1:12" ht="14" customHeight="1" x14ac:dyDescent="0.35"/>
    <row r="6" spans="1:12" x14ac:dyDescent="0.35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</row>
    <row r="7" spans="1:12" ht="58" x14ac:dyDescent="0.35">
      <c r="A7" s="2" t="s">
        <v>3</v>
      </c>
      <c r="B7" s="2" t="s">
        <v>4</v>
      </c>
      <c r="C7" s="2" t="s">
        <v>5</v>
      </c>
      <c r="D7" s="3" t="s">
        <v>6</v>
      </c>
      <c r="E7" s="3" t="s">
        <v>7</v>
      </c>
      <c r="F7" s="47" t="s">
        <v>8</v>
      </c>
      <c r="G7" s="4" t="s">
        <v>9</v>
      </c>
      <c r="H7" s="3" t="s">
        <v>10</v>
      </c>
      <c r="I7" s="3" t="s">
        <v>11</v>
      </c>
      <c r="J7" s="3" t="s">
        <v>12</v>
      </c>
      <c r="L7" s="1"/>
    </row>
    <row r="8" spans="1:12" x14ac:dyDescent="0.35">
      <c r="A8" s="27">
        <v>1</v>
      </c>
      <c r="B8" s="28" t="s">
        <v>39</v>
      </c>
      <c r="C8" s="27">
        <v>1</v>
      </c>
      <c r="D8" s="29">
        <v>2</v>
      </c>
      <c r="E8" s="49"/>
      <c r="F8" s="34">
        <f>ROUND(E8/(1+H8),2)</f>
        <v>0</v>
      </c>
      <c r="G8" s="34">
        <f>ROUND(I8/(1+H8),2)</f>
        <v>0</v>
      </c>
      <c r="H8" s="30">
        <v>0.08</v>
      </c>
      <c r="I8" s="34">
        <f>E8*C8*D8</f>
        <v>0</v>
      </c>
      <c r="J8" s="48"/>
    </row>
    <row r="9" spans="1:12" x14ac:dyDescent="0.35">
      <c r="A9" s="34">
        <v>2</v>
      </c>
      <c r="B9" s="5" t="s">
        <v>13</v>
      </c>
      <c r="C9" s="34">
        <v>72</v>
      </c>
      <c r="D9" s="34">
        <v>2</v>
      </c>
      <c r="E9" s="41"/>
      <c r="F9" s="34">
        <f t="shared" ref="F9:F10" si="0">ROUND(E9/(1+H9),2)</f>
        <v>0</v>
      </c>
      <c r="G9" s="34">
        <f t="shared" ref="G9:G10" si="1">ROUND(I9/(1+H9),2)</f>
        <v>0</v>
      </c>
      <c r="H9" s="7">
        <v>0.08</v>
      </c>
      <c r="I9" s="34">
        <f t="shared" ref="I9:I10" si="2">E9*C9*D9</f>
        <v>0</v>
      </c>
      <c r="J9" s="6"/>
    </row>
    <row r="10" spans="1:12" x14ac:dyDescent="0.35">
      <c r="A10" s="34">
        <v>3</v>
      </c>
      <c r="B10" s="5" t="s">
        <v>14</v>
      </c>
      <c r="C10" s="34">
        <v>45</v>
      </c>
      <c r="D10" s="34">
        <v>2</v>
      </c>
      <c r="E10" s="41"/>
      <c r="F10" s="34">
        <f t="shared" si="0"/>
        <v>0</v>
      </c>
      <c r="G10" s="34">
        <f t="shared" si="1"/>
        <v>0</v>
      </c>
      <c r="H10" s="7">
        <v>0.08</v>
      </c>
      <c r="I10" s="34">
        <f t="shared" si="2"/>
        <v>0</v>
      </c>
      <c r="J10" s="6"/>
    </row>
    <row r="11" spans="1:12" x14ac:dyDescent="0.35">
      <c r="A11" s="74" t="s">
        <v>15</v>
      </c>
      <c r="B11" s="75"/>
      <c r="C11" s="75"/>
      <c r="D11" s="75"/>
      <c r="E11" s="75"/>
      <c r="F11" s="75"/>
      <c r="G11" s="75"/>
      <c r="H11" s="75"/>
      <c r="I11" s="75"/>
      <c r="J11" s="76"/>
    </row>
    <row r="12" spans="1:12" ht="58.5" thickBot="1" x14ac:dyDescent="0.4">
      <c r="A12" s="2" t="s">
        <v>3</v>
      </c>
      <c r="B12" s="8" t="s">
        <v>16</v>
      </c>
      <c r="C12" s="8" t="s">
        <v>17</v>
      </c>
      <c r="D12" s="8" t="s">
        <v>18</v>
      </c>
      <c r="E12" s="4" t="s">
        <v>19</v>
      </c>
      <c r="F12" s="4" t="s">
        <v>20</v>
      </c>
      <c r="G12" s="4" t="s">
        <v>9</v>
      </c>
      <c r="H12" s="4" t="s">
        <v>10</v>
      </c>
      <c r="I12" s="4" t="s">
        <v>11</v>
      </c>
      <c r="J12" s="4" t="s">
        <v>12</v>
      </c>
    </row>
    <row r="13" spans="1:12" x14ac:dyDescent="0.35">
      <c r="A13" s="9">
        <v>1</v>
      </c>
      <c r="B13" s="10" t="s">
        <v>21</v>
      </c>
      <c r="C13" s="53">
        <v>2</v>
      </c>
      <c r="D13" s="53">
        <v>190</v>
      </c>
      <c r="E13" s="42"/>
      <c r="F13" s="53">
        <f>ROUND(E13/(1+H13),2)</f>
        <v>0</v>
      </c>
      <c r="G13" s="53">
        <f>ROUND(I13/(1+H13),2)</f>
        <v>0</v>
      </c>
      <c r="H13" s="11">
        <v>0.08</v>
      </c>
      <c r="I13" s="53">
        <f>E13*C13*D13</f>
        <v>0</v>
      </c>
      <c r="J13" s="23"/>
    </row>
    <row r="14" spans="1:12" ht="15" thickBot="1" x14ac:dyDescent="0.4">
      <c r="A14" s="19">
        <v>2</v>
      </c>
      <c r="B14" s="20" t="s">
        <v>22</v>
      </c>
      <c r="C14" s="54">
        <v>2</v>
      </c>
      <c r="D14" s="54">
        <v>190</v>
      </c>
      <c r="E14" s="45"/>
      <c r="F14" s="54">
        <f t="shared" ref="F14:F24" si="3">ROUND(E14/(1+H14),2)</f>
        <v>0</v>
      </c>
      <c r="G14" s="54">
        <f t="shared" ref="G14:G24" si="4">ROUND(I14/(1+H14),2)</f>
        <v>0</v>
      </c>
      <c r="H14" s="21">
        <v>0.23</v>
      </c>
      <c r="I14" s="54">
        <f t="shared" ref="I14:I24" si="5">E14*C14*D14</f>
        <v>0</v>
      </c>
      <c r="J14" s="26"/>
    </row>
    <row r="15" spans="1:12" x14ac:dyDescent="0.35">
      <c r="A15" s="9">
        <v>3</v>
      </c>
      <c r="B15" s="10" t="s">
        <v>23</v>
      </c>
      <c r="C15" s="53">
        <v>2</v>
      </c>
      <c r="D15" s="53">
        <v>190</v>
      </c>
      <c r="E15" s="42"/>
      <c r="F15" s="53">
        <f t="shared" si="3"/>
        <v>0</v>
      </c>
      <c r="G15" s="53">
        <f t="shared" si="4"/>
        <v>0</v>
      </c>
      <c r="H15" s="11">
        <v>0.08</v>
      </c>
      <c r="I15" s="53">
        <f t="shared" si="5"/>
        <v>0</v>
      </c>
      <c r="J15" s="23"/>
    </row>
    <row r="16" spans="1:12" ht="15" thickBot="1" x14ac:dyDescent="0.4">
      <c r="A16" s="12">
        <v>4</v>
      </c>
      <c r="B16" s="13" t="s">
        <v>24</v>
      </c>
      <c r="C16" s="55">
        <v>2</v>
      </c>
      <c r="D16" s="55">
        <v>190</v>
      </c>
      <c r="E16" s="43"/>
      <c r="F16" s="55">
        <f t="shared" si="3"/>
        <v>0</v>
      </c>
      <c r="G16" s="55">
        <f t="shared" si="4"/>
        <v>0</v>
      </c>
      <c r="H16" s="14">
        <v>0.23</v>
      </c>
      <c r="I16" s="55">
        <f t="shared" si="5"/>
        <v>0</v>
      </c>
      <c r="J16" s="24"/>
    </row>
    <row r="17" spans="1:10" ht="29" x14ac:dyDescent="0.35">
      <c r="A17" s="15">
        <v>5</v>
      </c>
      <c r="B17" s="16" t="s">
        <v>42</v>
      </c>
      <c r="C17" s="17">
        <v>1</v>
      </c>
      <c r="D17" s="17">
        <v>190</v>
      </c>
      <c r="E17" s="44"/>
      <c r="F17" s="17">
        <f t="shared" si="3"/>
        <v>0</v>
      </c>
      <c r="G17" s="17">
        <f t="shared" si="4"/>
        <v>0</v>
      </c>
      <c r="H17" s="18">
        <v>0.08</v>
      </c>
      <c r="I17" s="17">
        <f t="shared" si="5"/>
        <v>0</v>
      </c>
      <c r="J17" s="25"/>
    </row>
    <row r="18" spans="1:10" ht="15" thickBot="1" x14ac:dyDescent="0.4">
      <c r="A18" s="19">
        <v>6</v>
      </c>
      <c r="B18" s="20" t="s">
        <v>25</v>
      </c>
      <c r="C18" s="54">
        <v>1</v>
      </c>
      <c r="D18" s="54">
        <v>190</v>
      </c>
      <c r="E18" s="45"/>
      <c r="F18" s="54">
        <f t="shared" si="3"/>
        <v>0</v>
      </c>
      <c r="G18" s="54">
        <f t="shared" si="4"/>
        <v>0</v>
      </c>
      <c r="H18" s="21">
        <v>0.23</v>
      </c>
      <c r="I18" s="54">
        <f t="shared" si="5"/>
        <v>0</v>
      </c>
      <c r="J18" s="26"/>
    </row>
    <row r="19" spans="1:10" ht="29" x14ac:dyDescent="0.35">
      <c r="A19" s="9">
        <v>7</v>
      </c>
      <c r="B19" s="10" t="s">
        <v>40</v>
      </c>
      <c r="C19" s="53">
        <v>1</v>
      </c>
      <c r="D19" s="53">
        <v>190</v>
      </c>
      <c r="E19" s="42"/>
      <c r="F19" s="53">
        <f t="shared" si="3"/>
        <v>0</v>
      </c>
      <c r="G19" s="53">
        <f t="shared" si="4"/>
        <v>0</v>
      </c>
      <c r="H19" s="11">
        <v>0.08</v>
      </c>
      <c r="I19" s="53">
        <f t="shared" si="5"/>
        <v>0</v>
      </c>
      <c r="J19" s="23"/>
    </row>
    <row r="20" spans="1:10" ht="15" thickBot="1" x14ac:dyDescent="0.4">
      <c r="A20" s="12">
        <v>8</v>
      </c>
      <c r="B20" s="13" t="s">
        <v>25</v>
      </c>
      <c r="C20" s="55">
        <v>1</v>
      </c>
      <c r="D20" s="55">
        <v>190</v>
      </c>
      <c r="E20" s="43"/>
      <c r="F20" s="55">
        <f t="shared" si="3"/>
        <v>0</v>
      </c>
      <c r="G20" s="55">
        <f t="shared" si="4"/>
        <v>0</v>
      </c>
      <c r="H20" s="14">
        <v>0.23</v>
      </c>
      <c r="I20" s="55">
        <f t="shared" si="5"/>
        <v>0</v>
      </c>
      <c r="J20" s="24"/>
    </row>
    <row r="21" spans="1:10" ht="43.5" x14ac:dyDescent="0.35">
      <c r="A21" s="15">
        <v>9</v>
      </c>
      <c r="B21" s="16" t="s">
        <v>55</v>
      </c>
      <c r="C21" s="17">
        <v>1</v>
      </c>
      <c r="D21" s="17">
        <v>190</v>
      </c>
      <c r="E21" s="44"/>
      <c r="F21" s="17">
        <f t="shared" si="3"/>
        <v>0</v>
      </c>
      <c r="G21" s="17">
        <f t="shared" si="4"/>
        <v>0</v>
      </c>
      <c r="H21" s="18">
        <v>0.08</v>
      </c>
      <c r="I21" s="17">
        <f t="shared" si="5"/>
        <v>0</v>
      </c>
      <c r="J21" s="25"/>
    </row>
    <row r="22" spans="1:10" ht="29.5" thickBot="1" x14ac:dyDescent="0.4">
      <c r="A22" s="19">
        <v>10</v>
      </c>
      <c r="B22" s="20" t="s">
        <v>26</v>
      </c>
      <c r="C22" s="54">
        <v>1</v>
      </c>
      <c r="D22" s="54">
        <v>190</v>
      </c>
      <c r="E22" s="45"/>
      <c r="F22" s="54">
        <f t="shared" si="3"/>
        <v>0</v>
      </c>
      <c r="G22" s="54">
        <f t="shared" si="4"/>
        <v>0</v>
      </c>
      <c r="H22" s="21">
        <v>0.23</v>
      </c>
      <c r="I22" s="54">
        <f t="shared" si="5"/>
        <v>0</v>
      </c>
      <c r="J22" s="26"/>
    </row>
    <row r="23" spans="1:10" ht="43.5" x14ac:dyDescent="0.35">
      <c r="A23" s="9">
        <v>11</v>
      </c>
      <c r="B23" s="10" t="s">
        <v>56</v>
      </c>
      <c r="C23" s="53">
        <v>1</v>
      </c>
      <c r="D23" s="53">
        <v>190</v>
      </c>
      <c r="E23" s="42"/>
      <c r="F23" s="53">
        <f t="shared" si="3"/>
        <v>0</v>
      </c>
      <c r="G23" s="53">
        <f t="shared" si="4"/>
        <v>0</v>
      </c>
      <c r="H23" s="11">
        <v>0.08</v>
      </c>
      <c r="I23" s="53">
        <f t="shared" si="5"/>
        <v>0</v>
      </c>
      <c r="J23" s="23"/>
    </row>
    <row r="24" spans="1:10" ht="29.5" thickBot="1" x14ac:dyDescent="0.4">
      <c r="A24" s="12">
        <v>12</v>
      </c>
      <c r="B24" s="13" t="s">
        <v>26</v>
      </c>
      <c r="C24" s="55">
        <v>1</v>
      </c>
      <c r="D24" s="55">
        <v>190</v>
      </c>
      <c r="E24" s="43"/>
      <c r="F24" s="55">
        <f t="shared" si="3"/>
        <v>0</v>
      </c>
      <c r="G24" s="55">
        <f t="shared" si="4"/>
        <v>0</v>
      </c>
      <c r="H24" s="14">
        <v>0.23</v>
      </c>
      <c r="I24" s="55">
        <f t="shared" si="5"/>
        <v>0</v>
      </c>
      <c r="J24" s="24"/>
    </row>
    <row r="25" spans="1:10" x14ac:dyDescent="0.35">
      <c r="A25" s="63" t="s">
        <v>27</v>
      </c>
      <c r="B25" s="64"/>
      <c r="C25" s="64"/>
      <c r="D25" s="64"/>
      <c r="E25" s="64"/>
      <c r="F25" s="64"/>
      <c r="G25" s="64"/>
      <c r="H25" s="64"/>
      <c r="I25" s="64"/>
      <c r="J25" s="65"/>
    </row>
    <row r="26" spans="1:10" ht="58.5" thickBot="1" x14ac:dyDescent="0.4">
      <c r="A26" s="2" t="s">
        <v>3</v>
      </c>
      <c r="B26" s="8" t="s">
        <v>28</v>
      </c>
      <c r="C26" s="66" t="s">
        <v>29</v>
      </c>
      <c r="D26" s="67"/>
      <c r="E26" s="4" t="s">
        <v>30</v>
      </c>
      <c r="F26" s="4" t="s">
        <v>31</v>
      </c>
      <c r="G26" s="4" t="s">
        <v>9</v>
      </c>
      <c r="H26" s="4" t="s">
        <v>10</v>
      </c>
      <c r="I26" s="4" t="s">
        <v>11</v>
      </c>
      <c r="J26" s="4" t="s">
        <v>12</v>
      </c>
    </row>
    <row r="27" spans="1:10" ht="58" x14ac:dyDescent="0.35">
      <c r="A27" s="9">
        <v>1</v>
      </c>
      <c r="B27" s="10" t="s">
        <v>62</v>
      </c>
      <c r="C27" s="68">
        <v>6</v>
      </c>
      <c r="D27" s="68"/>
      <c r="E27" s="42"/>
      <c r="F27" s="33">
        <f>ROUND(E27/(1+H27),2)</f>
        <v>0</v>
      </c>
      <c r="G27" s="33">
        <f t="shared" ref="G27:G36" si="6">ROUND(I27/(1+H27),2)</f>
        <v>0</v>
      </c>
      <c r="H27" s="11">
        <v>0.23</v>
      </c>
      <c r="I27" s="33">
        <f>E27*C27</f>
        <v>0</v>
      </c>
      <c r="J27" s="23"/>
    </row>
    <row r="28" spans="1:10" ht="58" x14ac:dyDescent="0.35">
      <c r="A28" s="31">
        <v>2</v>
      </c>
      <c r="B28" s="22" t="s">
        <v>63</v>
      </c>
      <c r="C28" s="69">
        <v>6</v>
      </c>
      <c r="D28" s="69"/>
      <c r="E28" s="41"/>
      <c r="F28" s="34">
        <f t="shared" ref="F28:F36" si="7">ROUND(E28/(1+H28),2)</f>
        <v>0</v>
      </c>
      <c r="G28" s="34">
        <f t="shared" si="6"/>
        <v>0</v>
      </c>
      <c r="H28" s="7">
        <v>0.23</v>
      </c>
      <c r="I28" s="34">
        <f t="shared" ref="I28:I36" si="8">E28*C28</f>
        <v>0</v>
      </c>
      <c r="J28" s="32"/>
    </row>
    <row r="29" spans="1:10" ht="58" x14ac:dyDescent="0.35">
      <c r="A29" s="31">
        <v>3</v>
      </c>
      <c r="B29" s="22" t="s">
        <v>64</v>
      </c>
      <c r="C29" s="69">
        <v>6</v>
      </c>
      <c r="D29" s="69"/>
      <c r="E29" s="41"/>
      <c r="F29" s="34">
        <f t="shared" si="7"/>
        <v>0</v>
      </c>
      <c r="G29" s="34">
        <f t="shared" si="6"/>
        <v>0</v>
      </c>
      <c r="H29" s="7">
        <v>0.23</v>
      </c>
      <c r="I29" s="34">
        <f t="shared" si="8"/>
        <v>0</v>
      </c>
      <c r="J29" s="32"/>
    </row>
    <row r="30" spans="1:10" ht="58.5" thickBot="1" x14ac:dyDescent="0.4">
      <c r="A30" s="19">
        <v>4</v>
      </c>
      <c r="B30" s="20" t="s">
        <v>65</v>
      </c>
      <c r="C30" s="72">
        <v>4</v>
      </c>
      <c r="D30" s="72"/>
      <c r="E30" s="45"/>
      <c r="F30" s="35">
        <f t="shared" si="7"/>
        <v>0</v>
      </c>
      <c r="G30" s="35">
        <f t="shared" si="6"/>
        <v>0</v>
      </c>
      <c r="H30" s="21">
        <v>0.23</v>
      </c>
      <c r="I30" s="35">
        <f t="shared" si="8"/>
        <v>0</v>
      </c>
      <c r="J30" s="26"/>
    </row>
    <row r="31" spans="1:10" ht="58.5" customHeight="1" x14ac:dyDescent="0.35">
      <c r="A31" s="9">
        <v>5</v>
      </c>
      <c r="B31" s="10" t="s">
        <v>57</v>
      </c>
      <c r="C31" s="68">
        <v>9</v>
      </c>
      <c r="D31" s="68"/>
      <c r="E31" s="42"/>
      <c r="F31" s="33">
        <f t="shared" si="7"/>
        <v>0</v>
      </c>
      <c r="G31" s="33">
        <f t="shared" si="6"/>
        <v>0</v>
      </c>
      <c r="H31" s="11">
        <v>0.23</v>
      </c>
      <c r="I31" s="33">
        <f t="shared" si="8"/>
        <v>0</v>
      </c>
      <c r="J31" s="23"/>
    </row>
    <row r="32" spans="1:10" ht="72.5" x14ac:dyDescent="0.35">
      <c r="A32" s="31">
        <v>6</v>
      </c>
      <c r="B32" s="22" t="s">
        <v>66</v>
      </c>
      <c r="C32" s="69">
        <v>9</v>
      </c>
      <c r="D32" s="69"/>
      <c r="E32" s="41"/>
      <c r="F32" s="34">
        <f t="shared" si="7"/>
        <v>0</v>
      </c>
      <c r="G32" s="34">
        <f t="shared" si="6"/>
        <v>0</v>
      </c>
      <c r="H32" s="7">
        <v>0.23</v>
      </c>
      <c r="I32" s="34">
        <f t="shared" si="8"/>
        <v>0</v>
      </c>
      <c r="J32" s="32"/>
    </row>
    <row r="33" spans="1:10" ht="73" thickBot="1" x14ac:dyDescent="0.4">
      <c r="A33" s="19">
        <v>7</v>
      </c>
      <c r="B33" s="20" t="s">
        <v>58</v>
      </c>
      <c r="C33" s="72">
        <v>9</v>
      </c>
      <c r="D33" s="72"/>
      <c r="E33" s="45"/>
      <c r="F33" s="35">
        <f t="shared" si="7"/>
        <v>0</v>
      </c>
      <c r="G33" s="35">
        <f t="shared" si="6"/>
        <v>0</v>
      </c>
      <c r="H33" s="21">
        <v>0.23</v>
      </c>
      <c r="I33" s="35">
        <f t="shared" si="8"/>
        <v>0</v>
      </c>
      <c r="J33" s="26"/>
    </row>
    <row r="34" spans="1:10" ht="74" customHeight="1" x14ac:dyDescent="0.35">
      <c r="A34" s="9">
        <v>8</v>
      </c>
      <c r="B34" s="10" t="s">
        <v>59</v>
      </c>
      <c r="C34" s="68">
        <v>1.5</v>
      </c>
      <c r="D34" s="68"/>
      <c r="E34" s="42"/>
      <c r="F34" s="33">
        <f t="shared" si="7"/>
        <v>0</v>
      </c>
      <c r="G34" s="33">
        <f t="shared" si="6"/>
        <v>0</v>
      </c>
      <c r="H34" s="11">
        <v>0.23</v>
      </c>
      <c r="I34" s="33">
        <f t="shared" si="8"/>
        <v>0</v>
      </c>
      <c r="J34" s="23"/>
    </row>
    <row r="35" spans="1:10" ht="72.5" x14ac:dyDescent="0.35">
      <c r="A35" s="31">
        <v>9</v>
      </c>
      <c r="B35" s="22" t="s">
        <v>60</v>
      </c>
      <c r="C35" s="69">
        <v>1.5</v>
      </c>
      <c r="D35" s="69"/>
      <c r="E35" s="41"/>
      <c r="F35" s="34">
        <f t="shared" si="7"/>
        <v>0</v>
      </c>
      <c r="G35" s="34">
        <f t="shared" si="6"/>
        <v>0</v>
      </c>
      <c r="H35" s="7">
        <v>0.23</v>
      </c>
      <c r="I35" s="34">
        <f t="shared" si="8"/>
        <v>0</v>
      </c>
      <c r="J35" s="32"/>
    </row>
    <row r="36" spans="1:10" ht="73" thickBot="1" x14ac:dyDescent="0.4">
      <c r="A36" s="12">
        <v>10</v>
      </c>
      <c r="B36" s="13" t="s">
        <v>61</v>
      </c>
      <c r="C36" s="73">
        <v>1.5</v>
      </c>
      <c r="D36" s="73"/>
      <c r="E36" s="43"/>
      <c r="F36" s="36">
        <f t="shared" si="7"/>
        <v>0</v>
      </c>
      <c r="G36" s="36">
        <f t="shared" si="6"/>
        <v>0</v>
      </c>
      <c r="H36" s="14">
        <v>0.23</v>
      </c>
      <c r="I36" s="36">
        <f t="shared" si="8"/>
        <v>0</v>
      </c>
      <c r="J36" s="24"/>
    </row>
    <row r="37" spans="1:10" x14ac:dyDescent="0.35">
      <c r="A37" s="63" t="s">
        <v>32</v>
      </c>
      <c r="B37" s="64"/>
      <c r="C37" s="64"/>
      <c r="D37" s="64"/>
      <c r="E37" s="64"/>
      <c r="F37" s="64"/>
      <c r="G37" s="64"/>
      <c r="H37" s="64"/>
      <c r="I37" s="64"/>
      <c r="J37" s="65"/>
    </row>
    <row r="38" spans="1:10" ht="58" x14ac:dyDescent="0.35">
      <c r="A38" s="2"/>
      <c r="B38" s="2" t="s">
        <v>28</v>
      </c>
      <c r="C38" s="70" t="s">
        <v>33</v>
      </c>
      <c r="D38" s="71"/>
      <c r="E38" s="3" t="s">
        <v>34</v>
      </c>
      <c r="F38" s="3" t="s">
        <v>35</v>
      </c>
      <c r="G38" s="4" t="s">
        <v>9</v>
      </c>
      <c r="H38" s="3" t="s">
        <v>10</v>
      </c>
      <c r="I38" s="3" t="s">
        <v>11</v>
      </c>
      <c r="J38" s="3" t="s">
        <v>12</v>
      </c>
    </row>
    <row r="39" spans="1:10" ht="43.5" x14ac:dyDescent="0.35">
      <c r="A39" s="34">
        <v>1</v>
      </c>
      <c r="B39" s="22" t="s">
        <v>52</v>
      </c>
      <c r="C39" s="69">
        <v>2</v>
      </c>
      <c r="D39" s="69"/>
      <c r="E39" s="41"/>
      <c r="F39" s="34">
        <f>ROUND(E39/(1+H39),2)</f>
        <v>0</v>
      </c>
      <c r="G39" s="34">
        <f t="shared" ref="G39" si="9">ROUND(I39/(1+H39),2)</f>
        <v>0</v>
      </c>
      <c r="H39" s="7">
        <v>0.08</v>
      </c>
      <c r="I39" s="34">
        <f t="shared" ref="I39" si="10">E39*C39</f>
        <v>0</v>
      </c>
      <c r="J39" s="6"/>
    </row>
    <row r="40" spans="1:10" ht="15.5" x14ac:dyDescent="0.35">
      <c r="A40" s="60" t="s">
        <v>36</v>
      </c>
      <c r="B40" s="61"/>
      <c r="C40" s="61"/>
      <c r="D40" s="61"/>
      <c r="E40" s="61"/>
      <c r="F40" s="62"/>
      <c r="G40" s="50">
        <f>SUM(G39,G27:G36,G13:G24,G8:G10)</f>
        <v>0</v>
      </c>
      <c r="H40" s="51"/>
      <c r="I40" s="50">
        <f>SUM(I39,I27:I36,I13:I24,I8:I10)</f>
        <v>0</v>
      </c>
      <c r="J40" s="51"/>
    </row>
    <row r="42" spans="1:10" ht="15" thickBot="1" x14ac:dyDescent="0.4"/>
    <row r="43" spans="1:10" ht="28.5" customHeight="1" thickBot="1" x14ac:dyDescent="0.4">
      <c r="A43" s="58"/>
      <c r="B43" s="59" t="s">
        <v>68</v>
      </c>
      <c r="I43" s="56"/>
    </row>
    <row r="44" spans="1:10" ht="26" customHeight="1" x14ac:dyDescent="0.35">
      <c r="I44" s="57" t="s">
        <v>67</v>
      </c>
    </row>
  </sheetData>
  <sheetProtection formatCells="0" formatColumns="0" formatRows="0"/>
  <mergeCells count="24">
    <mergeCell ref="A11:J11"/>
    <mergeCell ref="A1:J1"/>
    <mergeCell ref="A2:J2"/>
    <mergeCell ref="A3:B3"/>
    <mergeCell ref="C3:J3"/>
    <mergeCell ref="A6:J6"/>
    <mergeCell ref="A4:B4"/>
    <mergeCell ref="C4:J4"/>
    <mergeCell ref="A40:F40"/>
    <mergeCell ref="A25:J25"/>
    <mergeCell ref="C26:D26"/>
    <mergeCell ref="C27:D27"/>
    <mergeCell ref="C28:D28"/>
    <mergeCell ref="C31:D31"/>
    <mergeCell ref="C32:D32"/>
    <mergeCell ref="A37:J37"/>
    <mergeCell ref="C38:D38"/>
    <mergeCell ref="C39:D39"/>
    <mergeCell ref="C29:D29"/>
    <mergeCell ref="C30:D30"/>
    <mergeCell ref="C33:D33"/>
    <mergeCell ref="C34:D34"/>
    <mergeCell ref="C35:D35"/>
    <mergeCell ref="C36:D36"/>
  </mergeCells>
  <pageMargins left="0.70866141732283472" right="0.11811023622047245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6560-3271-42A6-900F-DEC601A27A36}">
  <dimension ref="A1:J39"/>
  <sheetViews>
    <sheetView workbookViewId="0">
      <selection activeCell="J39" sqref="A1:J39"/>
    </sheetView>
  </sheetViews>
  <sheetFormatPr defaultRowHeight="14.5" x14ac:dyDescent="0.35"/>
  <cols>
    <col min="7" max="7" width="10.08984375" bestFit="1" customWidth="1"/>
    <col min="9" max="9" width="10.08984375" bestFit="1" customWidth="1"/>
  </cols>
  <sheetData>
    <row r="1" spans="1:10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35">
      <c r="A2" s="78" t="s">
        <v>38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x14ac:dyDescent="0.35">
      <c r="A3" s="79" t="s">
        <v>1</v>
      </c>
      <c r="B3" s="79"/>
      <c r="C3" s="81"/>
      <c r="D3" s="81"/>
      <c r="E3" s="81"/>
      <c r="F3" s="81"/>
      <c r="G3" s="81"/>
      <c r="H3" s="81"/>
      <c r="I3" s="81"/>
      <c r="J3" s="81"/>
    </row>
    <row r="4" spans="1:10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35">
      <c r="A5" s="78" t="s">
        <v>2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ht="116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47" t="s">
        <v>8</v>
      </c>
      <c r="G6" s="4" t="s">
        <v>9</v>
      </c>
      <c r="H6" s="3" t="s">
        <v>10</v>
      </c>
      <c r="I6" s="3" t="s">
        <v>11</v>
      </c>
      <c r="J6" s="3" t="s">
        <v>12</v>
      </c>
    </row>
    <row r="7" spans="1:10" x14ac:dyDescent="0.35">
      <c r="A7" s="27">
        <v>1</v>
      </c>
      <c r="B7" s="28" t="s">
        <v>39</v>
      </c>
      <c r="C7" s="27">
        <v>1</v>
      </c>
      <c r="D7" s="29">
        <v>2</v>
      </c>
      <c r="E7" s="49">
        <v>440</v>
      </c>
      <c r="F7" s="38">
        <f t="shared" ref="F7:F9" si="0">ROUND(E7/(1+H7),2)</f>
        <v>407.41</v>
      </c>
      <c r="G7" s="38">
        <f t="shared" ref="G7:G9" si="1">ROUND(I7/(1+H7),2)</f>
        <v>814.81</v>
      </c>
      <c r="H7" s="30">
        <v>0.08</v>
      </c>
      <c r="I7" s="38">
        <f t="shared" ref="I7:I9" si="2">E7*C7*D7</f>
        <v>880</v>
      </c>
      <c r="J7" s="48"/>
    </row>
    <row r="8" spans="1:10" x14ac:dyDescent="0.35">
      <c r="A8" s="38">
        <v>2</v>
      </c>
      <c r="B8" s="5" t="s">
        <v>13</v>
      </c>
      <c r="C8" s="38">
        <v>70</v>
      </c>
      <c r="D8" s="38">
        <v>2</v>
      </c>
      <c r="E8" s="41">
        <v>310</v>
      </c>
      <c r="F8" s="38">
        <f t="shared" si="0"/>
        <v>287.04000000000002</v>
      </c>
      <c r="G8" s="38">
        <f t="shared" si="1"/>
        <v>40185.19</v>
      </c>
      <c r="H8" s="7">
        <v>0.08</v>
      </c>
      <c r="I8" s="38">
        <f t="shared" si="2"/>
        <v>43400</v>
      </c>
      <c r="J8" s="6"/>
    </row>
    <row r="9" spans="1:10" x14ac:dyDescent="0.35">
      <c r="A9" s="38">
        <v>3</v>
      </c>
      <c r="B9" s="5" t="s">
        <v>14</v>
      </c>
      <c r="C9" s="38">
        <v>45</v>
      </c>
      <c r="D9" s="38">
        <v>2</v>
      </c>
      <c r="E9" s="41">
        <v>380</v>
      </c>
      <c r="F9" s="38">
        <f t="shared" si="0"/>
        <v>351.85</v>
      </c>
      <c r="G9" s="38">
        <f t="shared" si="1"/>
        <v>31666.67</v>
      </c>
      <c r="H9" s="7">
        <v>0.08</v>
      </c>
      <c r="I9" s="38">
        <f t="shared" si="2"/>
        <v>34200</v>
      </c>
      <c r="J9" s="6"/>
    </row>
    <row r="10" spans="1:10" x14ac:dyDescent="0.35">
      <c r="A10" s="74" t="s">
        <v>15</v>
      </c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16.5" thickBot="1" x14ac:dyDescent="0.4">
      <c r="A11" s="8"/>
      <c r="B11" s="8" t="s">
        <v>16</v>
      </c>
      <c r="C11" s="8" t="s">
        <v>17</v>
      </c>
      <c r="D11" s="8" t="s">
        <v>18</v>
      </c>
      <c r="E11" s="4" t="s">
        <v>19</v>
      </c>
      <c r="F11" s="4" t="s">
        <v>20</v>
      </c>
      <c r="G11" s="4" t="s">
        <v>9</v>
      </c>
      <c r="H11" s="4" t="s">
        <v>10</v>
      </c>
      <c r="I11" s="4" t="s">
        <v>11</v>
      </c>
      <c r="J11" s="4" t="s">
        <v>12</v>
      </c>
    </row>
    <row r="12" spans="1:10" ht="58" x14ac:dyDescent="0.35">
      <c r="A12" s="9">
        <v>1</v>
      </c>
      <c r="B12" s="10" t="s">
        <v>21</v>
      </c>
      <c r="C12" s="37">
        <v>2</v>
      </c>
      <c r="D12" s="37">
        <v>185</v>
      </c>
      <c r="E12" s="42">
        <v>62</v>
      </c>
      <c r="F12" s="37">
        <f>ROUND(E12/(1+H12),2)</f>
        <v>57.41</v>
      </c>
      <c r="G12" s="37">
        <f>ROUND(I12/(1+H12),2)</f>
        <v>21240.74</v>
      </c>
      <c r="H12" s="11">
        <v>0.08</v>
      </c>
      <c r="I12" s="37">
        <f>E12*C12*D12</f>
        <v>22940</v>
      </c>
      <c r="J12" s="23"/>
    </row>
    <row r="13" spans="1:10" ht="58.5" thickBot="1" x14ac:dyDescent="0.4">
      <c r="A13" s="12">
        <v>2</v>
      </c>
      <c r="B13" s="13" t="s">
        <v>22</v>
      </c>
      <c r="C13" s="40">
        <v>2</v>
      </c>
      <c r="D13" s="40">
        <v>185</v>
      </c>
      <c r="E13" s="43">
        <v>8</v>
      </c>
      <c r="F13" s="40">
        <f t="shared" ref="F13:F23" si="3">ROUND(E13/(1+H13),2)</f>
        <v>6.5</v>
      </c>
      <c r="G13" s="40">
        <f t="shared" ref="G13:G23" si="4">ROUND(I13/(1+H13),2)</f>
        <v>2406.5</v>
      </c>
      <c r="H13" s="14">
        <v>0.23</v>
      </c>
      <c r="I13" s="40">
        <f t="shared" ref="I13:I23" si="5">E13*C13*D13</f>
        <v>2960</v>
      </c>
      <c r="J13" s="24"/>
    </row>
    <row r="14" spans="1:10" ht="43.5" x14ac:dyDescent="0.35">
      <c r="A14" s="15">
        <v>3</v>
      </c>
      <c r="B14" s="16" t="s">
        <v>23</v>
      </c>
      <c r="C14" s="17">
        <v>2</v>
      </c>
      <c r="D14" s="17">
        <v>185</v>
      </c>
      <c r="E14" s="44">
        <v>110</v>
      </c>
      <c r="F14" s="17">
        <f t="shared" si="3"/>
        <v>101.85</v>
      </c>
      <c r="G14" s="17">
        <f t="shared" si="4"/>
        <v>37685.19</v>
      </c>
      <c r="H14" s="18">
        <v>0.08</v>
      </c>
      <c r="I14" s="17">
        <f t="shared" si="5"/>
        <v>40700</v>
      </c>
      <c r="J14" s="25"/>
    </row>
    <row r="15" spans="1:10" ht="44" thickBot="1" x14ac:dyDescent="0.4">
      <c r="A15" s="19">
        <v>4</v>
      </c>
      <c r="B15" s="20" t="s">
        <v>24</v>
      </c>
      <c r="C15" s="39">
        <v>2</v>
      </c>
      <c r="D15" s="39">
        <v>185</v>
      </c>
      <c r="E15" s="45">
        <v>10</v>
      </c>
      <c r="F15" s="39">
        <f t="shared" si="3"/>
        <v>8.1300000000000008</v>
      </c>
      <c r="G15" s="39">
        <f t="shared" si="4"/>
        <v>3008.13</v>
      </c>
      <c r="H15" s="21">
        <v>0.23</v>
      </c>
      <c r="I15" s="39">
        <f t="shared" si="5"/>
        <v>3700</v>
      </c>
      <c r="J15" s="26"/>
    </row>
    <row r="16" spans="1:10" ht="101.5" x14ac:dyDescent="0.35">
      <c r="A16" s="9">
        <v>5</v>
      </c>
      <c r="B16" s="10" t="s">
        <v>42</v>
      </c>
      <c r="C16" s="37">
        <v>1</v>
      </c>
      <c r="D16" s="37">
        <v>185</v>
      </c>
      <c r="E16" s="42">
        <v>130</v>
      </c>
      <c r="F16" s="37">
        <f t="shared" si="3"/>
        <v>120.37</v>
      </c>
      <c r="G16" s="37">
        <f t="shared" si="4"/>
        <v>22268.52</v>
      </c>
      <c r="H16" s="11">
        <v>0.08</v>
      </c>
      <c r="I16" s="37">
        <f t="shared" si="5"/>
        <v>24050</v>
      </c>
      <c r="J16" s="23"/>
    </row>
    <row r="17" spans="1:10" ht="29.5" thickBot="1" x14ac:dyDescent="0.4">
      <c r="A17" s="12">
        <v>6</v>
      </c>
      <c r="B17" s="13" t="s">
        <v>25</v>
      </c>
      <c r="C17" s="40">
        <v>1</v>
      </c>
      <c r="D17" s="40">
        <v>185</v>
      </c>
      <c r="E17" s="43">
        <v>30</v>
      </c>
      <c r="F17" s="40">
        <f t="shared" si="3"/>
        <v>24.39</v>
      </c>
      <c r="G17" s="40">
        <f t="shared" si="4"/>
        <v>4512.2</v>
      </c>
      <c r="H17" s="14">
        <v>0.23</v>
      </c>
      <c r="I17" s="40">
        <f t="shared" si="5"/>
        <v>5550</v>
      </c>
      <c r="J17" s="24"/>
    </row>
    <row r="18" spans="1:10" ht="72.5" x14ac:dyDescent="0.35">
      <c r="A18" s="15">
        <v>7</v>
      </c>
      <c r="B18" s="16" t="s">
        <v>40</v>
      </c>
      <c r="C18" s="17">
        <v>1</v>
      </c>
      <c r="D18" s="17">
        <v>185</v>
      </c>
      <c r="E18" s="44">
        <v>250</v>
      </c>
      <c r="F18" s="17">
        <f t="shared" si="3"/>
        <v>231.48</v>
      </c>
      <c r="G18" s="17">
        <f t="shared" si="4"/>
        <v>42824.07</v>
      </c>
      <c r="H18" s="18">
        <v>0.08</v>
      </c>
      <c r="I18" s="17">
        <f t="shared" si="5"/>
        <v>46250</v>
      </c>
      <c r="J18" s="25"/>
    </row>
    <row r="19" spans="1:10" ht="29.5" thickBot="1" x14ac:dyDescent="0.4">
      <c r="A19" s="19">
        <v>8</v>
      </c>
      <c r="B19" s="20" t="s">
        <v>25</v>
      </c>
      <c r="C19" s="39">
        <v>1</v>
      </c>
      <c r="D19" s="39">
        <v>185</v>
      </c>
      <c r="E19" s="45">
        <v>30</v>
      </c>
      <c r="F19" s="39">
        <f t="shared" si="3"/>
        <v>24.39</v>
      </c>
      <c r="G19" s="39">
        <f t="shared" si="4"/>
        <v>4512.2</v>
      </c>
      <c r="H19" s="21">
        <v>0.23</v>
      </c>
      <c r="I19" s="39">
        <f t="shared" si="5"/>
        <v>5550</v>
      </c>
      <c r="J19" s="26"/>
    </row>
    <row r="20" spans="1:10" ht="130.5" x14ac:dyDescent="0.35">
      <c r="A20" s="9">
        <v>9</v>
      </c>
      <c r="B20" s="10" t="s">
        <v>37</v>
      </c>
      <c r="C20" s="37">
        <v>1</v>
      </c>
      <c r="D20" s="37">
        <v>185</v>
      </c>
      <c r="E20" s="42">
        <v>70</v>
      </c>
      <c r="F20" s="37">
        <f t="shared" si="3"/>
        <v>64.81</v>
      </c>
      <c r="G20" s="37">
        <f t="shared" si="4"/>
        <v>11990.74</v>
      </c>
      <c r="H20" s="11">
        <v>0.08</v>
      </c>
      <c r="I20" s="37">
        <f t="shared" si="5"/>
        <v>12950</v>
      </c>
      <c r="J20" s="23"/>
    </row>
    <row r="21" spans="1:10" ht="58.5" thickBot="1" x14ac:dyDescent="0.4">
      <c r="A21" s="12">
        <v>10</v>
      </c>
      <c r="B21" s="13" t="s">
        <v>26</v>
      </c>
      <c r="C21" s="40">
        <v>1</v>
      </c>
      <c r="D21" s="40">
        <v>185</v>
      </c>
      <c r="E21" s="43">
        <v>10</v>
      </c>
      <c r="F21" s="40">
        <f t="shared" si="3"/>
        <v>8.1300000000000008</v>
      </c>
      <c r="G21" s="40">
        <f t="shared" si="4"/>
        <v>1504.07</v>
      </c>
      <c r="H21" s="14">
        <v>0.23</v>
      </c>
      <c r="I21" s="40">
        <f t="shared" si="5"/>
        <v>1850</v>
      </c>
      <c r="J21" s="24"/>
    </row>
    <row r="22" spans="1:10" ht="130.5" x14ac:dyDescent="0.35">
      <c r="A22" s="15">
        <v>11</v>
      </c>
      <c r="B22" s="16" t="s">
        <v>41</v>
      </c>
      <c r="C22" s="17">
        <v>1</v>
      </c>
      <c r="D22" s="17">
        <v>185</v>
      </c>
      <c r="E22" s="44">
        <v>50</v>
      </c>
      <c r="F22" s="17">
        <f t="shared" si="3"/>
        <v>46.3</v>
      </c>
      <c r="G22" s="17">
        <f t="shared" si="4"/>
        <v>8564.81</v>
      </c>
      <c r="H22" s="18">
        <v>0.08</v>
      </c>
      <c r="I22" s="17">
        <f t="shared" si="5"/>
        <v>9250</v>
      </c>
      <c r="J22" s="25"/>
    </row>
    <row r="23" spans="1:10" ht="58.5" thickBot="1" x14ac:dyDescent="0.4">
      <c r="A23" s="12">
        <v>12</v>
      </c>
      <c r="B23" s="13" t="s">
        <v>26</v>
      </c>
      <c r="C23" s="40">
        <v>1</v>
      </c>
      <c r="D23" s="40">
        <v>185</v>
      </c>
      <c r="E23" s="43">
        <v>5</v>
      </c>
      <c r="F23" s="40">
        <f t="shared" si="3"/>
        <v>4.07</v>
      </c>
      <c r="G23" s="40">
        <f t="shared" si="4"/>
        <v>752.03</v>
      </c>
      <c r="H23" s="14">
        <v>0.23</v>
      </c>
      <c r="I23" s="40">
        <f t="shared" si="5"/>
        <v>925</v>
      </c>
      <c r="J23" s="24"/>
    </row>
    <row r="24" spans="1:10" x14ac:dyDescent="0.35">
      <c r="A24" s="63" t="s">
        <v>27</v>
      </c>
      <c r="B24" s="64"/>
      <c r="C24" s="64"/>
      <c r="D24" s="64"/>
      <c r="E24" s="64"/>
      <c r="F24" s="64"/>
      <c r="G24" s="64"/>
      <c r="H24" s="64"/>
      <c r="I24" s="64"/>
      <c r="J24" s="65"/>
    </row>
    <row r="25" spans="1:10" ht="131" thickBot="1" x14ac:dyDescent="0.4">
      <c r="A25" s="8"/>
      <c r="B25" s="8" t="s">
        <v>28</v>
      </c>
      <c r="C25" s="66" t="s">
        <v>29</v>
      </c>
      <c r="D25" s="67"/>
      <c r="E25" s="4" t="s">
        <v>30</v>
      </c>
      <c r="F25" s="4" t="s">
        <v>31</v>
      </c>
      <c r="G25" s="4" t="s">
        <v>9</v>
      </c>
      <c r="H25" s="4" t="s">
        <v>10</v>
      </c>
      <c r="I25" s="4" t="s">
        <v>11</v>
      </c>
      <c r="J25" s="4" t="s">
        <v>12</v>
      </c>
    </row>
    <row r="26" spans="1:10" ht="145" x14ac:dyDescent="0.35">
      <c r="A26" s="9">
        <v>1</v>
      </c>
      <c r="B26" s="10" t="s">
        <v>43</v>
      </c>
      <c r="C26" s="68">
        <v>5</v>
      </c>
      <c r="D26" s="68"/>
      <c r="E26" s="42">
        <v>1500</v>
      </c>
      <c r="F26" s="37">
        <f>ROUND(E26/(1+H26),2)</f>
        <v>1219.51</v>
      </c>
      <c r="G26" s="37">
        <f t="shared" ref="G26:G35" si="6">ROUND(I26/(1+H26),2)</f>
        <v>6097.56</v>
      </c>
      <c r="H26" s="11">
        <v>0.23</v>
      </c>
      <c r="I26" s="37">
        <f>E26*C26</f>
        <v>7500</v>
      </c>
      <c r="J26" s="23"/>
    </row>
    <row r="27" spans="1:10" ht="145" x14ac:dyDescent="0.35">
      <c r="A27" s="31">
        <v>2</v>
      </c>
      <c r="B27" s="22" t="s">
        <v>44</v>
      </c>
      <c r="C27" s="69">
        <v>5</v>
      </c>
      <c r="D27" s="69"/>
      <c r="E27" s="41">
        <v>150</v>
      </c>
      <c r="F27" s="38">
        <f t="shared" ref="F27:F35" si="7">ROUND(E27/(1+H27),2)</f>
        <v>121.95</v>
      </c>
      <c r="G27" s="38">
        <f t="shared" si="6"/>
        <v>609.76</v>
      </c>
      <c r="H27" s="7">
        <v>0.23</v>
      </c>
      <c r="I27" s="38">
        <f t="shared" ref="I27:I35" si="8">E27*C27</f>
        <v>750</v>
      </c>
      <c r="J27" s="32"/>
    </row>
    <row r="28" spans="1:10" ht="145" x14ac:dyDescent="0.35">
      <c r="A28" s="31">
        <v>3</v>
      </c>
      <c r="B28" s="22" t="s">
        <v>45</v>
      </c>
      <c r="C28" s="69">
        <v>5</v>
      </c>
      <c r="D28" s="69"/>
      <c r="E28" s="41">
        <v>150</v>
      </c>
      <c r="F28" s="38">
        <f t="shared" si="7"/>
        <v>121.95</v>
      </c>
      <c r="G28" s="38">
        <f t="shared" si="6"/>
        <v>609.76</v>
      </c>
      <c r="H28" s="7">
        <v>0.23</v>
      </c>
      <c r="I28" s="38">
        <f t="shared" si="8"/>
        <v>750</v>
      </c>
      <c r="J28" s="32"/>
    </row>
    <row r="29" spans="1:10" ht="160" thickBot="1" x14ac:dyDescent="0.4">
      <c r="A29" s="19">
        <v>4</v>
      </c>
      <c r="B29" s="20" t="s">
        <v>46</v>
      </c>
      <c r="C29" s="72">
        <v>4</v>
      </c>
      <c r="D29" s="72"/>
      <c r="E29" s="45">
        <v>150</v>
      </c>
      <c r="F29" s="39">
        <f t="shared" si="7"/>
        <v>121.95</v>
      </c>
      <c r="G29" s="39">
        <f t="shared" si="6"/>
        <v>487.8</v>
      </c>
      <c r="H29" s="21">
        <v>0.23</v>
      </c>
      <c r="I29" s="39">
        <f t="shared" si="8"/>
        <v>600</v>
      </c>
      <c r="J29" s="26"/>
    </row>
    <row r="30" spans="1:10" ht="145" x14ac:dyDescent="0.35">
      <c r="A30" s="9">
        <v>5</v>
      </c>
      <c r="B30" s="10" t="s">
        <v>53</v>
      </c>
      <c r="C30" s="68">
        <v>9</v>
      </c>
      <c r="D30" s="68"/>
      <c r="E30" s="42">
        <v>1500</v>
      </c>
      <c r="F30" s="37">
        <f t="shared" si="7"/>
        <v>1219.51</v>
      </c>
      <c r="G30" s="37">
        <f t="shared" si="6"/>
        <v>10975.61</v>
      </c>
      <c r="H30" s="11">
        <v>0.23</v>
      </c>
      <c r="I30" s="37">
        <f t="shared" si="8"/>
        <v>13500</v>
      </c>
      <c r="J30" s="23"/>
    </row>
    <row r="31" spans="1:10" ht="203" x14ac:dyDescent="0.35">
      <c r="A31" s="31">
        <v>6</v>
      </c>
      <c r="B31" s="22" t="s">
        <v>47</v>
      </c>
      <c r="C31" s="69">
        <v>9</v>
      </c>
      <c r="D31" s="69"/>
      <c r="E31" s="41">
        <v>1.23</v>
      </c>
      <c r="F31" s="38">
        <f t="shared" si="7"/>
        <v>1</v>
      </c>
      <c r="G31" s="38">
        <f t="shared" si="6"/>
        <v>9</v>
      </c>
      <c r="H31" s="7">
        <v>0.23</v>
      </c>
      <c r="I31" s="38">
        <f t="shared" si="8"/>
        <v>11.07</v>
      </c>
      <c r="J31" s="32"/>
    </row>
    <row r="32" spans="1:10" ht="203.5" thickBot="1" x14ac:dyDescent="0.4">
      <c r="A32" s="19">
        <v>7</v>
      </c>
      <c r="B32" s="20" t="s">
        <v>48</v>
      </c>
      <c r="C32" s="72">
        <v>9</v>
      </c>
      <c r="D32" s="72"/>
      <c r="E32" s="45">
        <v>1.23</v>
      </c>
      <c r="F32" s="39">
        <f t="shared" si="7"/>
        <v>1</v>
      </c>
      <c r="G32" s="39">
        <f t="shared" si="6"/>
        <v>9</v>
      </c>
      <c r="H32" s="21">
        <v>0.23</v>
      </c>
      <c r="I32" s="39">
        <f t="shared" si="8"/>
        <v>11.07</v>
      </c>
      <c r="J32" s="26"/>
    </row>
    <row r="33" spans="1:10" ht="203" x14ac:dyDescent="0.35">
      <c r="A33" s="9">
        <v>8</v>
      </c>
      <c r="B33" s="10" t="s">
        <v>49</v>
      </c>
      <c r="C33" s="68">
        <v>1.5</v>
      </c>
      <c r="D33" s="68"/>
      <c r="E33" s="42">
        <v>1.23</v>
      </c>
      <c r="F33" s="37">
        <f t="shared" si="7"/>
        <v>1</v>
      </c>
      <c r="G33" s="37">
        <f t="shared" si="6"/>
        <v>1.5</v>
      </c>
      <c r="H33" s="11">
        <v>0.23</v>
      </c>
      <c r="I33" s="37">
        <f t="shared" si="8"/>
        <v>1.845</v>
      </c>
      <c r="J33" s="23"/>
    </row>
    <row r="34" spans="1:10" ht="203" x14ac:dyDescent="0.35">
      <c r="A34" s="31">
        <v>9</v>
      </c>
      <c r="B34" s="22" t="s">
        <v>50</v>
      </c>
      <c r="C34" s="69">
        <v>1.5</v>
      </c>
      <c r="D34" s="69"/>
      <c r="E34" s="41">
        <v>1.23</v>
      </c>
      <c r="F34" s="38">
        <f t="shared" si="7"/>
        <v>1</v>
      </c>
      <c r="G34" s="38">
        <f t="shared" si="6"/>
        <v>1.5</v>
      </c>
      <c r="H34" s="7">
        <v>0.23</v>
      </c>
      <c r="I34" s="38">
        <f t="shared" si="8"/>
        <v>1.845</v>
      </c>
      <c r="J34" s="32"/>
    </row>
    <row r="35" spans="1:10" ht="203.5" thickBot="1" x14ac:dyDescent="0.4">
      <c r="A35" s="12">
        <v>10</v>
      </c>
      <c r="B35" s="13" t="s">
        <v>51</v>
      </c>
      <c r="C35" s="73">
        <v>1.5</v>
      </c>
      <c r="D35" s="73"/>
      <c r="E35" s="43">
        <v>1.23</v>
      </c>
      <c r="F35" s="40">
        <f t="shared" si="7"/>
        <v>1</v>
      </c>
      <c r="G35" s="40">
        <f t="shared" si="6"/>
        <v>1.5</v>
      </c>
      <c r="H35" s="14">
        <v>0.23</v>
      </c>
      <c r="I35" s="40">
        <f t="shared" si="8"/>
        <v>1.845</v>
      </c>
      <c r="J35" s="24"/>
    </row>
    <row r="36" spans="1:10" x14ac:dyDescent="0.35">
      <c r="A36" s="63" t="s">
        <v>32</v>
      </c>
      <c r="B36" s="64"/>
      <c r="C36" s="64"/>
      <c r="D36" s="64"/>
      <c r="E36" s="64"/>
      <c r="F36" s="64"/>
      <c r="G36" s="64"/>
      <c r="H36" s="64"/>
      <c r="I36" s="64"/>
      <c r="J36" s="65"/>
    </row>
    <row r="37" spans="1:10" ht="116" x14ac:dyDescent="0.35">
      <c r="A37" s="2"/>
      <c r="B37" s="2" t="s">
        <v>28</v>
      </c>
      <c r="C37" s="70" t="s">
        <v>33</v>
      </c>
      <c r="D37" s="71"/>
      <c r="E37" s="3" t="s">
        <v>34</v>
      </c>
      <c r="F37" s="3" t="s">
        <v>35</v>
      </c>
      <c r="G37" s="4" t="s">
        <v>9</v>
      </c>
      <c r="H37" s="3" t="s">
        <v>10</v>
      </c>
      <c r="I37" s="3" t="s">
        <v>11</v>
      </c>
      <c r="J37" s="3" t="s">
        <v>12</v>
      </c>
    </row>
    <row r="38" spans="1:10" ht="130.5" x14ac:dyDescent="0.35">
      <c r="A38" s="38">
        <v>1</v>
      </c>
      <c r="B38" s="22" t="s">
        <v>52</v>
      </c>
      <c r="C38" s="69">
        <v>2</v>
      </c>
      <c r="D38" s="69"/>
      <c r="E38" s="41">
        <v>6480</v>
      </c>
      <c r="F38" s="38">
        <f>ROUND(E38/(1+H38),2)</f>
        <v>6000</v>
      </c>
      <c r="G38" s="38">
        <f t="shared" ref="G38" si="9">ROUND(I38/(1+H38),2)</f>
        <v>12000</v>
      </c>
      <c r="H38" s="7">
        <v>0.08</v>
      </c>
      <c r="I38" s="38">
        <f t="shared" ref="I38" si="10">E38*C38</f>
        <v>12960</v>
      </c>
      <c r="J38" s="6"/>
    </row>
    <row r="39" spans="1:10" ht="15.5" x14ac:dyDescent="0.35">
      <c r="A39" s="60" t="s">
        <v>36</v>
      </c>
      <c r="B39" s="61"/>
      <c r="C39" s="61"/>
      <c r="D39" s="61"/>
      <c r="E39" s="61"/>
      <c r="F39" s="62"/>
      <c r="G39" s="52">
        <f>SUM(G38,G35,G26:G34,G12:G23,G7:G9)</f>
        <v>264738.86</v>
      </c>
      <c r="H39" s="51"/>
      <c r="I39" s="52">
        <f>SUM(I38,I26:I35,I12:I23,I7:I9)</f>
        <v>291242.67499999999</v>
      </c>
      <c r="J39" s="51"/>
    </row>
  </sheetData>
  <mergeCells count="22">
    <mergeCell ref="A36:J36"/>
    <mergeCell ref="C37:D37"/>
    <mergeCell ref="C38:D38"/>
    <mergeCell ref="A39:F39"/>
    <mergeCell ref="C30:D30"/>
    <mergeCell ref="C31:D31"/>
    <mergeCell ref="C32:D32"/>
    <mergeCell ref="C33:D33"/>
    <mergeCell ref="C34:D34"/>
    <mergeCell ref="C35:D35"/>
    <mergeCell ref="C29:D29"/>
    <mergeCell ref="A1:J1"/>
    <mergeCell ref="A2:J2"/>
    <mergeCell ref="A3:B3"/>
    <mergeCell ref="C3:J3"/>
    <mergeCell ref="A5:J5"/>
    <mergeCell ref="A10:J10"/>
    <mergeCell ref="A24:J24"/>
    <mergeCell ref="C25:D25"/>
    <mergeCell ref="C26:D26"/>
    <mergeCell ref="C27:D27"/>
    <mergeCell ref="C28: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6AEEC-CC51-4894-A1EA-19AC369A586B}">
  <dimension ref="A1:J39"/>
  <sheetViews>
    <sheetView workbookViewId="0">
      <selection activeCell="J39" sqref="A1:J39"/>
    </sheetView>
  </sheetViews>
  <sheetFormatPr defaultRowHeight="14.5" x14ac:dyDescent="0.35"/>
  <cols>
    <col min="7" max="7" width="10.08984375" bestFit="1" customWidth="1"/>
    <col min="9" max="9" width="10.08984375" bestFit="1" customWidth="1"/>
    <col min="10" max="10" width="5.90625" bestFit="1" customWidth="1"/>
  </cols>
  <sheetData>
    <row r="1" spans="1:10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35">
      <c r="A2" s="78" t="s">
        <v>38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x14ac:dyDescent="0.35">
      <c r="A3" s="79" t="s">
        <v>1</v>
      </c>
      <c r="B3" s="79"/>
      <c r="C3" s="81"/>
      <c r="D3" s="81"/>
      <c r="E3" s="81"/>
      <c r="F3" s="81"/>
      <c r="G3" s="81"/>
      <c r="H3" s="81"/>
      <c r="I3" s="81"/>
      <c r="J3" s="81"/>
    </row>
    <row r="4" spans="1:10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35">
      <c r="A5" s="78" t="s">
        <v>2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ht="116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47" t="s">
        <v>8</v>
      </c>
      <c r="G6" s="4" t="s">
        <v>9</v>
      </c>
      <c r="H6" s="3" t="s">
        <v>10</v>
      </c>
      <c r="I6" s="3" t="s">
        <v>11</v>
      </c>
      <c r="J6" s="3" t="s">
        <v>12</v>
      </c>
    </row>
    <row r="7" spans="1:10" x14ac:dyDescent="0.35">
      <c r="A7" s="27">
        <v>1</v>
      </c>
      <c r="B7" s="28" t="s">
        <v>39</v>
      </c>
      <c r="C7" s="27">
        <v>1</v>
      </c>
      <c r="D7" s="29">
        <v>2</v>
      </c>
      <c r="E7" s="49">
        <v>550</v>
      </c>
      <c r="F7" s="38">
        <f t="shared" ref="F7:F9" si="0">ROUND(E7/(1+H7),2)</f>
        <v>509.26</v>
      </c>
      <c r="G7" s="38">
        <f t="shared" ref="G7:G9" si="1">ROUND(I7/(1+H7),2)</f>
        <v>1018.52</v>
      </c>
      <c r="H7" s="30">
        <v>0.08</v>
      </c>
      <c r="I7" s="38">
        <f t="shared" ref="I7:I9" si="2">E7*C7*D7</f>
        <v>1100</v>
      </c>
      <c r="J7" s="48"/>
    </row>
    <row r="8" spans="1:10" x14ac:dyDescent="0.35">
      <c r="A8" s="38">
        <v>2</v>
      </c>
      <c r="B8" s="5" t="s">
        <v>13</v>
      </c>
      <c r="C8" s="38">
        <v>70</v>
      </c>
      <c r="D8" s="38">
        <v>2</v>
      </c>
      <c r="E8" s="41">
        <v>450</v>
      </c>
      <c r="F8" s="38">
        <f t="shared" si="0"/>
        <v>416.67</v>
      </c>
      <c r="G8" s="38">
        <f t="shared" si="1"/>
        <v>58333.33</v>
      </c>
      <c r="H8" s="7">
        <v>0.08</v>
      </c>
      <c r="I8" s="38">
        <f t="shared" si="2"/>
        <v>63000</v>
      </c>
      <c r="J8" s="6"/>
    </row>
    <row r="9" spans="1:10" x14ac:dyDescent="0.35">
      <c r="A9" s="38">
        <v>3</v>
      </c>
      <c r="B9" s="5" t="s">
        <v>14</v>
      </c>
      <c r="C9" s="38">
        <v>45</v>
      </c>
      <c r="D9" s="38">
        <v>2</v>
      </c>
      <c r="E9" s="41">
        <v>450</v>
      </c>
      <c r="F9" s="38">
        <f t="shared" si="0"/>
        <v>416.67</v>
      </c>
      <c r="G9" s="38">
        <f t="shared" si="1"/>
        <v>37500</v>
      </c>
      <c r="H9" s="7">
        <v>0.08</v>
      </c>
      <c r="I9" s="38">
        <f t="shared" si="2"/>
        <v>40500</v>
      </c>
      <c r="J9" s="6"/>
    </row>
    <row r="10" spans="1:10" x14ac:dyDescent="0.35">
      <c r="A10" s="74" t="s">
        <v>15</v>
      </c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16.5" thickBot="1" x14ac:dyDescent="0.4">
      <c r="A11" s="8"/>
      <c r="B11" s="8" t="s">
        <v>16</v>
      </c>
      <c r="C11" s="8" t="s">
        <v>17</v>
      </c>
      <c r="D11" s="8" t="s">
        <v>18</v>
      </c>
      <c r="E11" s="4" t="s">
        <v>19</v>
      </c>
      <c r="F11" s="4" t="s">
        <v>20</v>
      </c>
      <c r="G11" s="4" t="s">
        <v>9</v>
      </c>
      <c r="H11" s="4" t="s">
        <v>10</v>
      </c>
      <c r="I11" s="4" t="s">
        <v>11</v>
      </c>
      <c r="J11" s="4" t="s">
        <v>12</v>
      </c>
    </row>
    <row r="12" spans="1:10" ht="58" x14ac:dyDescent="0.35">
      <c r="A12" s="9">
        <v>1</v>
      </c>
      <c r="B12" s="10" t="s">
        <v>21</v>
      </c>
      <c r="C12" s="37">
        <v>2</v>
      </c>
      <c r="D12" s="37">
        <v>185</v>
      </c>
      <c r="E12" s="42">
        <v>25</v>
      </c>
      <c r="F12" s="37">
        <f>ROUND(E12/(1+H12),2)</f>
        <v>23.15</v>
      </c>
      <c r="G12" s="37">
        <f>ROUND(I12/(1+H12),2)</f>
        <v>8564.81</v>
      </c>
      <c r="H12" s="11">
        <v>0.08</v>
      </c>
      <c r="I12" s="37">
        <f>E12*C12*D12</f>
        <v>9250</v>
      </c>
      <c r="J12" s="23"/>
    </row>
    <row r="13" spans="1:10" ht="58.5" thickBot="1" x14ac:dyDescent="0.4">
      <c r="A13" s="12">
        <v>2</v>
      </c>
      <c r="B13" s="13" t="s">
        <v>22</v>
      </c>
      <c r="C13" s="40">
        <v>2</v>
      </c>
      <c r="D13" s="40">
        <v>185</v>
      </c>
      <c r="E13" s="43">
        <v>5</v>
      </c>
      <c r="F13" s="40">
        <f t="shared" ref="F13:F23" si="3">ROUND(E13/(1+H13),2)</f>
        <v>4.07</v>
      </c>
      <c r="G13" s="40">
        <f t="shared" ref="G13:G23" si="4">ROUND(I13/(1+H13),2)</f>
        <v>1504.07</v>
      </c>
      <c r="H13" s="14">
        <v>0.23</v>
      </c>
      <c r="I13" s="40">
        <f t="shared" ref="I13:I23" si="5">E13*C13*D13</f>
        <v>1850</v>
      </c>
      <c r="J13" s="24"/>
    </row>
    <row r="14" spans="1:10" ht="43.5" x14ac:dyDescent="0.35">
      <c r="A14" s="15">
        <v>3</v>
      </c>
      <c r="B14" s="16" t="s">
        <v>23</v>
      </c>
      <c r="C14" s="17">
        <v>2</v>
      </c>
      <c r="D14" s="17">
        <v>185</v>
      </c>
      <c r="E14" s="44">
        <v>170</v>
      </c>
      <c r="F14" s="17">
        <f t="shared" si="3"/>
        <v>157.41</v>
      </c>
      <c r="G14" s="17">
        <f t="shared" si="4"/>
        <v>58240.74</v>
      </c>
      <c r="H14" s="18">
        <v>0.08</v>
      </c>
      <c r="I14" s="17">
        <f t="shared" si="5"/>
        <v>62900</v>
      </c>
      <c r="J14" s="25"/>
    </row>
    <row r="15" spans="1:10" ht="44" thickBot="1" x14ac:dyDescent="0.4">
      <c r="A15" s="19">
        <v>4</v>
      </c>
      <c r="B15" s="20" t="s">
        <v>24</v>
      </c>
      <c r="C15" s="39">
        <v>2</v>
      </c>
      <c r="D15" s="39">
        <v>185</v>
      </c>
      <c r="E15" s="45">
        <v>20</v>
      </c>
      <c r="F15" s="39">
        <f t="shared" si="3"/>
        <v>16.260000000000002</v>
      </c>
      <c r="G15" s="39">
        <f t="shared" si="4"/>
        <v>6016.26</v>
      </c>
      <c r="H15" s="21">
        <v>0.23</v>
      </c>
      <c r="I15" s="39">
        <f t="shared" si="5"/>
        <v>7400</v>
      </c>
      <c r="J15" s="26"/>
    </row>
    <row r="16" spans="1:10" ht="101.5" x14ac:dyDescent="0.35">
      <c r="A16" s="9">
        <v>5</v>
      </c>
      <c r="B16" s="10" t="s">
        <v>42</v>
      </c>
      <c r="C16" s="37">
        <v>1</v>
      </c>
      <c r="D16" s="37">
        <v>185</v>
      </c>
      <c r="E16" s="42">
        <v>170</v>
      </c>
      <c r="F16" s="37">
        <f t="shared" si="3"/>
        <v>157.41</v>
      </c>
      <c r="G16" s="37">
        <f t="shared" si="4"/>
        <v>29120.37</v>
      </c>
      <c r="H16" s="11">
        <v>0.08</v>
      </c>
      <c r="I16" s="37">
        <f t="shared" si="5"/>
        <v>31450</v>
      </c>
      <c r="J16" s="23"/>
    </row>
    <row r="17" spans="1:10" ht="29.5" thickBot="1" x14ac:dyDescent="0.4">
      <c r="A17" s="12">
        <v>6</v>
      </c>
      <c r="B17" s="13" t="s">
        <v>25</v>
      </c>
      <c r="C17" s="40">
        <v>1</v>
      </c>
      <c r="D17" s="40">
        <v>185</v>
      </c>
      <c r="E17" s="43">
        <v>40</v>
      </c>
      <c r="F17" s="40">
        <f t="shared" si="3"/>
        <v>32.520000000000003</v>
      </c>
      <c r="G17" s="40">
        <f t="shared" si="4"/>
        <v>6016.26</v>
      </c>
      <c r="H17" s="14">
        <v>0.23</v>
      </c>
      <c r="I17" s="40">
        <f t="shared" si="5"/>
        <v>7400</v>
      </c>
      <c r="J17" s="24"/>
    </row>
    <row r="18" spans="1:10" ht="72.5" x14ac:dyDescent="0.35">
      <c r="A18" s="15">
        <v>7</v>
      </c>
      <c r="B18" s="16" t="s">
        <v>40</v>
      </c>
      <c r="C18" s="17">
        <v>1</v>
      </c>
      <c r="D18" s="17">
        <v>185</v>
      </c>
      <c r="E18" s="44">
        <v>250</v>
      </c>
      <c r="F18" s="17">
        <f t="shared" si="3"/>
        <v>231.48</v>
      </c>
      <c r="G18" s="17">
        <f t="shared" si="4"/>
        <v>42824.07</v>
      </c>
      <c r="H18" s="18">
        <v>0.08</v>
      </c>
      <c r="I18" s="17">
        <f t="shared" si="5"/>
        <v>46250</v>
      </c>
      <c r="J18" s="25"/>
    </row>
    <row r="19" spans="1:10" ht="29.5" thickBot="1" x14ac:dyDescent="0.4">
      <c r="A19" s="19">
        <v>8</v>
      </c>
      <c r="B19" s="20" t="s">
        <v>25</v>
      </c>
      <c r="C19" s="39">
        <v>1</v>
      </c>
      <c r="D19" s="39">
        <v>185</v>
      </c>
      <c r="E19" s="45">
        <v>40</v>
      </c>
      <c r="F19" s="39">
        <f t="shared" si="3"/>
        <v>32.520000000000003</v>
      </c>
      <c r="G19" s="39">
        <f t="shared" si="4"/>
        <v>6016.26</v>
      </c>
      <c r="H19" s="21">
        <v>0.23</v>
      </c>
      <c r="I19" s="39">
        <f t="shared" si="5"/>
        <v>7400</v>
      </c>
      <c r="J19" s="26"/>
    </row>
    <row r="20" spans="1:10" ht="130.5" x14ac:dyDescent="0.35">
      <c r="A20" s="9">
        <v>9</v>
      </c>
      <c r="B20" s="10" t="s">
        <v>37</v>
      </c>
      <c r="C20" s="37">
        <v>1</v>
      </c>
      <c r="D20" s="37">
        <v>185</v>
      </c>
      <c r="E20" s="42">
        <v>5</v>
      </c>
      <c r="F20" s="37">
        <f t="shared" si="3"/>
        <v>4.63</v>
      </c>
      <c r="G20" s="37">
        <f t="shared" si="4"/>
        <v>856.48</v>
      </c>
      <c r="H20" s="11">
        <v>0.08</v>
      </c>
      <c r="I20" s="37">
        <f t="shared" si="5"/>
        <v>925</v>
      </c>
      <c r="J20" s="23"/>
    </row>
    <row r="21" spans="1:10" ht="58.5" thickBot="1" x14ac:dyDescent="0.4">
      <c r="A21" s="12">
        <v>10</v>
      </c>
      <c r="B21" s="13" t="s">
        <v>26</v>
      </c>
      <c r="C21" s="40">
        <v>1</v>
      </c>
      <c r="D21" s="40">
        <v>185</v>
      </c>
      <c r="E21" s="43">
        <v>80</v>
      </c>
      <c r="F21" s="40">
        <f t="shared" si="3"/>
        <v>65.040000000000006</v>
      </c>
      <c r="G21" s="40">
        <f t="shared" si="4"/>
        <v>12032.52</v>
      </c>
      <c r="H21" s="14">
        <v>0.23</v>
      </c>
      <c r="I21" s="40">
        <f t="shared" si="5"/>
        <v>14800</v>
      </c>
      <c r="J21" s="24"/>
    </row>
    <row r="22" spans="1:10" ht="130.5" x14ac:dyDescent="0.35">
      <c r="A22" s="15">
        <v>11</v>
      </c>
      <c r="B22" s="16" t="s">
        <v>41</v>
      </c>
      <c r="C22" s="17">
        <v>1</v>
      </c>
      <c r="D22" s="17">
        <v>185</v>
      </c>
      <c r="E22" s="44">
        <v>5</v>
      </c>
      <c r="F22" s="17">
        <f t="shared" si="3"/>
        <v>4.63</v>
      </c>
      <c r="G22" s="17">
        <f t="shared" si="4"/>
        <v>856.48</v>
      </c>
      <c r="H22" s="18">
        <v>0.08</v>
      </c>
      <c r="I22" s="17">
        <f t="shared" si="5"/>
        <v>925</v>
      </c>
      <c r="J22" s="25"/>
    </row>
    <row r="23" spans="1:10" ht="58.5" thickBot="1" x14ac:dyDescent="0.4">
      <c r="A23" s="12">
        <v>12</v>
      </c>
      <c r="B23" s="13" t="s">
        <v>26</v>
      </c>
      <c r="C23" s="40">
        <v>1</v>
      </c>
      <c r="D23" s="40">
        <v>185</v>
      </c>
      <c r="E23" s="43">
        <v>80</v>
      </c>
      <c r="F23" s="40">
        <f t="shared" si="3"/>
        <v>65.040000000000006</v>
      </c>
      <c r="G23" s="40">
        <f t="shared" si="4"/>
        <v>12032.52</v>
      </c>
      <c r="H23" s="14">
        <v>0.23</v>
      </c>
      <c r="I23" s="40">
        <f t="shared" si="5"/>
        <v>14800</v>
      </c>
      <c r="J23" s="24"/>
    </row>
    <row r="24" spans="1:10" x14ac:dyDescent="0.35">
      <c r="A24" s="63" t="s">
        <v>27</v>
      </c>
      <c r="B24" s="64"/>
      <c r="C24" s="64"/>
      <c r="D24" s="64"/>
      <c r="E24" s="64"/>
      <c r="F24" s="64"/>
      <c r="G24" s="64"/>
      <c r="H24" s="64"/>
      <c r="I24" s="64"/>
      <c r="J24" s="65"/>
    </row>
    <row r="25" spans="1:10" ht="131" thickBot="1" x14ac:dyDescent="0.4">
      <c r="A25" s="8"/>
      <c r="B25" s="8" t="s">
        <v>28</v>
      </c>
      <c r="C25" s="66" t="s">
        <v>29</v>
      </c>
      <c r="D25" s="67"/>
      <c r="E25" s="4" t="s">
        <v>30</v>
      </c>
      <c r="F25" s="4" t="s">
        <v>31</v>
      </c>
      <c r="G25" s="4" t="s">
        <v>9</v>
      </c>
      <c r="H25" s="4" t="s">
        <v>10</v>
      </c>
      <c r="I25" s="4" t="s">
        <v>11</v>
      </c>
      <c r="J25" s="4" t="s">
        <v>12</v>
      </c>
    </row>
    <row r="26" spans="1:10" ht="145" x14ac:dyDescent="0.35">
      <c r="A26" s="9">
        <v>1</v>
      </c>
      <c r="B26" s="10" t="s">
        <v>43</v>
      </c>
      <c r="C26" s="68">
        <v>5</v>
      </c>
      <c r="D26" s="68"/>
      <c r="E26" s="42">
        <v>257.5</v>
      </c>
      <c r="F26" s="37">
        <f>ROUND(E26/(1+H26),2)</f>
        <v>209.35</v>
      </c>
      <c r="G26" s="37">
        <f t="shared" ref="G26:G35" si="6">ROUND(I26/(1+H26),2)</f>
        <v>1046.75</v>
      </c>
      <c r="H26" s="11">
        <v>0.23</v>
      </c>
      <c r="I26" s="37">
        <f>E26*C26</f>
        <v>1287.5</v>
      </c>
      <c r="J26" s="23"/>
    </row>
    <row r="27" spans="1:10" ht="145" x14ac:dyDescent="0.35">
      <c r="A27" s="31">
        <v>2</v>
      </c>
      <c r="B27" s="22" t="s">
        <v>44</v>
      </c>
      <c r="C27" s="69">
        <v>5</v>
      </c>
      <c r="D27" s="69"/>
      <c r="E27" s="41">
        <v>257.5</v>
      </c>
      <c r="F27" s="38">
        <f t="shared" ref="F27:F35" si="7">ROUND(E27/(1+H27),2)</f>
        <v>209.35</v>
      </c>
      <c r="G27" s="38">
        <f t="shared" si="6"/>
        <v>1046.75</v>
      </c>
      <c r="H27" s="7">
        <v>0.23</v>
      </c>
      <c r="I27" s="38">
        <f t="shared" ref="I27:I35" si="8">E27*C27</f>
        <v>1287.5</v>
      </c>
      <c r="J27" s="32"/>
    </row>
    <row r="28" spans="1:10" ht="145" x14ac:dyDescent="0.35">
      <c r="A28" s="31">
        <v>3</v>
      </c>
      <c r="B28" s="22" t="s">
        <v>45</v>
      </c>
      <c r="C28" s="69">
        <v>5</v>
      </c>
      <c r="D28" s="69"/>
      <c r="E28" s="41">
        <v>257.5</v>
      </c>
      <c r="F28" s="38">
        <f t="shared" si="7"/>
        <v>209.35</v>
      </c>
      <c r="G28" s="38">
        <f t="shared" si="6"/>
        <v>1046.75</v>
      </c>
      <c r="H28" s="7">
        <v>0.23</v>
      </c>
      <c r="I28" s="38">
        <f t="shared" si="8"/>
        <v>1287.5</v>
      </c>
      <c r="J28" s="32"/>
    </row>
    <row r="29" spans="1:10" ht="160" thickBot="1" x14ac:dyDescent="0.4">
      <c r="A29" s="19">
        <v>4</v>
      </c>
      <c r="B29" s="20" t="s">
        <v>46</v>
      </c>
      <c r="C29" s="72">
        <v>4</v>
      </c>
      <c r="D29" s="72"/>
      <c r="E29" s="45">
        <v>257.5</v>
      </c>
      <c r="F29" s="39">
        <f t="shared" si="7"/>
        <v>209.35</v>
      </c>
      <c r="G29" s="39">
        <f t="shared" si="6"/>
        <v>837.4</v>
      </c>
      <c r="H29" s="21">
        <v>0.23</v>
      </c>
      <c r="I29" s="39">
        <f t="shared" si="8"/>
        <v>1030</v>
      </c>
      <c r="J29" s="26"/>
    </row>
    <row r="30" spans="1:10" ht="145" x14ac:dyDescent="0.35">
      <c r="A30" s="9">
        <v>5</v>
      </c>
      <c r="B30" s="10" t="s">
        <v>53</v>
      </c>
      <c r="C30" s="68">
        <v>9</v>
      </c>
      <c r="D30" s="68"/>
      <c r="E30" s="42">
        <v>257.5</v>
      </c>
      <c r="F30" s="37">
        <f t="shared" si="7"/>
        <v>209.35</v>
      </c>
      <c r="G30" s="37">
        <f t="shared" si="6"/>
        <v>1884.15</v>
      </c>
      <c r="H30" s="11">
        <v>0.23</v>
      </c>
      <c r="I30" s="37">
        <f t="shared" si="8"/>
        <v>2317.5</v>
      </c>
      <c r="J30" s="23"/>
    </row>
    <row r="31" spans="1:10" ht="203" x14ac:dyDescent="0.35">
      <c r="A31" s="31">
        <v>6</v>
      </c>
      <c r="B31" s="22" t="s">
        <v>47</v>
      </c>
      <c r="C31" s="69">
        <v>9</v>
      </c>
      <c r="D31" s="69"/>
      <c r="E31" s="41">
        <v>257.5</v>
      </c>
      <c r="F31" s="38">
        <f t="shared" si="7"/>
        <v>209.35</v>
      </c>
      <c r="G31" s="38">
        <f t="shared" si="6"/>
        <v>1884.15</v>
      </c>
      <c r="H31" s="7">
        <v>0.23</v>
      </c>
      <c r="I31" s="38">
        <f t="shared" si="8"/>
        <v>2317.5</v>
      </c>
      <c r="J31" s="32"/>
    </row>
    <row r="32" spans="1:10" ht="203.5" thickBot="1" x14ac:dyDescent="0.4">
      <c r="A32" s="19">
        <v>7</v>
      </c>
      <c r="B32" s="20" t="s">
        <v>48</v>
      </c>
      <c r="C32" s="72">
        <v>9</v>
      </c>
      <c r="D32" s="72"/>
      <c r="E32" s="45">
        <v>257.5</v>
      </c>
      <c r="F32" s="39">
        <f t="shared" si="7"/>
        <v>209.35</v>
      </c>
      <c r="G32" s="39">
        <f t="shared" si="6"/>
        <v>1884.15</v>
      </c>
      <c r="H32" s="21">
        <v>0.23</v>
      </c>
      <c r="I32" s="39">
        <f t="shared" si="8"/>
        <v>2317.5</v>
      </c>
      <c r="J32" s="26"/>
    </row>
    <row r="33" spans="1:10" ht="203" x14ac:dyDescent="0.35">
      <c r="A33" s="9">
        <v>8</v>
      </c>
      <c r="B33" s="10" t="s">
        <v>49</v>
      </c>
      <c r="C33" s="68">
        <v>1.5</v>
      </c>
      <c r="D33" s="68"/>
      <c r="E33" s="42">
        <v>257.5</v>
      </c>
      <c r="F33" s="37">
        <f t="shared" si="7"/>
        <v>209.35</v>
      </c>
      <c r="G33" s="37">
        <f t="shared" si="6"/>
        <v>314.02</v>
      </c>
      <c r="H33" s="11">
        <v>0.23</v>
      </c>
      <c r="I33" s="37">
        <f t="shared" si="8"/>
        <v>386.25</v>
      </c>
      <c r="J33" s="23"/>
    </row>
    <row r="34" spans="1:10" ht="203" x14ac:dyDescent="0.35">
      <c r="A34" s="31">
        <v>9</v>
      </c>
      <c r="B34" s="22" t="s">
        <v>50</v>
      </c>
      <c r="C34" s="69">
        <v>1.5</v>
      </c>
      <c r="D34" s="69"/>
      <c r="E34" s="41">
        <v>257.5</v>
      </c>
      <c r="F34" s="38">
        <f t="shared" si="7"/>
        <v>209.35</v>
      </c>
      <c r="G34" s="38">
        <f t="shared" si="6"/>
        <v>314.02</v>
      </c>
      <c r="H34" s="7">
        <v>0.23</v>
      </c>
      <c r="I34" s="38">
        <f t="shared" si="8"/>
        <v>386.25</v>
      </c>
      <c r="J34" s="32"/>
    </row>
    <row r="35" spans="1:10" ht="203.5" thickBot="1" x14ac:dyDescent="0.4">
      <c r="A35" s="12">
        <v>10</v>
      </c>
      <c r="B35" s="13" t="s">
        <v>51</v>
      </c>
      <c r="C35" s="73">
        <v>1.5</v>
      </c>
      <c r="D35" s="73"/>
      <c r="E35" s="43">
        <v>257.5</v>
      </c>
      <c r="F35" s="40">
        <f t="shared" si="7"/>
        <v>209.35</v>
      </c>
      <c r="G35" s="40">
        <f t="shared" si="6"/>
        <v>314.02</v>
      </c>
      <c r="H35" s="14">
        <v>0.23</v>
      </c>
      <c r="I35" s="40">
        <f t="shared" si="8"/>
        <v>386.25</v>
      </c>
      <c r="J35" s="24"/>
    </row>
    <row r="36" spans="1:10" x14ac:dyDescent="0.35">
      <c r="A36" s="63" t="s">
        <v>32</v>
      </c>
      <c r="B36" s="64"/>
      <c r="C36" s="64"/>
      <c r="D36" s="64"/>
      <c r="E36" s="64"/>
      <c r="F36" s="64"/>
      <c r="G36" s="64"/>
      <c r="H36" s="64"/>
      <c r="I36" s="64"/>
      <c r="J36" s="65"/>
    </row>
    <row r="37" spans="1:10" ht="116" x14ac:dyDescent="0.35">
      <c r="A37" s="2"/>
      <c r="B37" s="2" t="s">
        <v>28</v>
      </c>
      <c r="C37" s="70" t="s">
        <v>33</v>
      </c>
      <c r="D37" s="71"/>
      <c r="E37" s="3" t="s">
        <v>34</v>
      </c>
      <c r="F37" s="3" t="s">
        <v>35</v>
      </c>
      <c r="G37" s="4" t="s">
        <v>9</v>
      </c>
      <c r="H37" s="3" t="s">
        <v>10</v>
      </c>
      <c r="I37" s="3" t="s">
        <v>11</v>
      </c>
      <c r="J37" s="3" t="s">
        <v>12</v>
      </c>
    </row>
    <row r="38" spans="1:10" ht="130.5" x14ac:dyDescent="0.35">
      <c r="A38" s="38">
        <v>1</v>
      </c>
      <c r="B38" s="22" t="s">
        <v>52</v>
      </c>
      <c r="C38" s="69">
        <v>2</v>
      </c>
      <c r="D38" s="69"/>
      <c r="E38" s="41">
        <v>9072</v>
      </c>
      <c r="F38" s="38">
        <f>ROUND(E38/(1+H38),2)</f>
        <v>8400</v>
      </c>
      <c r="G38" s="38">
        <f t="shared" ref="G38" si="9">ROUND(I38/(1+H38),2)</f>
        <v>16800</v>
      </c>
      <c r="H38" s="7">
        <v>0.08</v>
      </c>
      <c r="I38" s="38">
        <f t="shared" ref="I38" si="10">E38*C38</f>
        <v>18144</v>
      </c>
      <c r="J38" s="6"/>
    </row>
    <row r="39" spans="1:10" ht="15.5" x14ac:dyDescent="0.35">
      <c r="A39" s="60" t="s">
        <v>36</v>
      </c>
      <c r="B39" s="61"/>
      <c r="C39" s="61"/>
      <c r="D39" s="61"/>
      <c r="E39" s="61"/>
      <c r="F39" s="62"/>
      <c r="G39" s="52">
        <f>SUM(G38,G35,G26:G34,G12:G23,G7:G9)</f>
        <v>308304.84999999998</v>
      </c>
      <c r="H39" s="51"/>
      <c r="I39" s="52">
        <f>SUM(I38,I26:I35,I12:I23,I7:I9)</f>
        <v>341097.75</v>
      </c>
      <c r="J39" s="51"/>
    </row>
  </sheetData>
  <mergeCells count="22">
    <mergeCell ref="A36:J36"/>
    <mergeCell ref="C37:D37"/>
    <mergeCell ref="C38:D38"/>
    <mergeCell ref="A39:F39"/>
    <mergeCell ref="C30:D30"/>
    <mergeCell ref="C31:D31"/>
    <mergeCell ref="C32:D32"/>
    <mergeCell ref="C33:D33"/>
    <mergeCell ref="C34:D34"/>
    <mergeCell ref="C35:D35"/>
    <mergeCell ref="C29:D29"/>
    <mergeCell ref="A1:J1"/>
    <mergeCell ref="A2:J2"/>
    <mergeCell ref="A3:B3"/>
    <mergeCell ref="C3:J3"/>
    <mergeCell ref="A5:J5"/>
    <mergeCell ref="A10:J10"/>
    <mergeCell ref="A24:J24"/>
    <mergeCell ref="C25:D25"/>
    <mergeCell ref="C26:D26"/>
    <mergeCell ref="C27:D27"/>
    <mergeCell ref="C28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46EC3-CDFA-46C4-855B-50ED582C3496}">
  <dimension ref="A1:J39"/>
  <sheetViews>
    <sheetView topLeftCell="A37" workbookViewId="0">
      <selection activeCell="P38" sqref="P38"/>
    </sheetView>
  </sheetViews>
  <sheetFormatPr defaultRowHeight="14.5" x14ac:dyDescent="0.35"/>
  <cols>
    <col min="7" max="7" width="10.08984375" bestFit="1" customWidth="1"/>
    <col min="8" max="8" width="7.7265625" bestFit="1" customWidth="1"/>
    <col min="9" max="9" width="10.08984375" bestFit="1" customWidth="1"/>
  </cols>
  <sheetData>
    <row r="1" spans="1:10" x14ac:dyDescent="0.3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35">
      <c r="A2" s="78" t="s">
        <v>38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x14ac:dyDescent="0.35">
      <c r="A3" s="79" t="s">
        <v>1</v>
      </c>
      <c r="B3" s="79"/>
      <c r="C3" s="81"/>
      <c r="D3" s="81"/>
      <c r="E3" s="81"/>
      <c r="F3" s="81"/>
      <c r="G3" s="81"/>
      <c r="H3" s="81"/>
      <c r="I3" s="81"/>
      <c r="J3" s="81"/>
    </row>
    <row r="4" spans="1:10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35">
      <c r="A5" s="78" t="s">
        <v>2</v>
      </c>
      <c r="B5" s="78"/>
      <c r="C5" s="78"/>
      <c r="D5" s="78"/>
      <c r="E5" s="78"/>
      <c r="F5" s="78"/>
      <c r="G5" s="78"/>
      <c r="H5" s="78"/>
      <c r="I5" s="78"/>
      <c r="J5" s="78"/>
    </row>
    <row r="6" spans="1:10" ht="116" x14ac:dyDescent="0.35">
      <c r="A6" s="2" t="s">
        <v>3</v>
      </c>
      <c r="B6" s="2" t="s">
        <v>4</v>
      </c>
      <c r="C6" s="2" t="s">
        <v>5</v>
      </c>
      <c r="D6" s="3" t="s">
        <v>6</v>
      </c>
      <c r="E6" s="3" t="s">
        <v>7</v>
      </c>
      <c r="F6" s="47" t="s">
        <v>8</v>
      </c>
      <c r="G6" s="4" t="s">
        <v>9</v>
      </c>
      <c r="H6" s="3" t="s">
        <v>10</v>
      </c>
      <c r="I6" s="3" t="s">
        <v>11</v>
      </c>
      <c r="J6" s="3" t="s">
        <v>12</v>
      </c>
    </row>
    <row r="7" spans="1:10" x14ac:dyDescent="0.35">
      <c r="A7" s="27">
        <v>1</v>
      </c>
      <c r="B7" s="28" t="s">
        <v>39</v>
      </c>
      <c r="C7" s="27">
        <v>1</v>
      </c>
      <c r="D7" s="29">
        <v>2</v>
      </c>
      <c r="E7" s="49">
        <v>1250</v>
      </c>
      <c r="F7" s="38">
        <f t="shared" ref="F7:F9" si="0">ROUND(E7/(1+H7),2)</f>
        <v>1157.4100000000001</v>
      </c>
      <c r="G7" s="38">
        <f t="shared" ref="G7:G9" si="1">ROUND(I7/(1+H7),2)</f>
        <v>2314.81</v>
      </c>
      <c r="H7" s="30">
        <v>0.08</v>
      </c>
      <c r="I7" s="38">
        <f t="shared" ref="I7:I9" si="2">E7*C7*D7</f>
        <v>2500</v>
      </c>
      <c r="J7" s="48"/>
    </row>
    <row r="8" spans="1:10" x14ac:dyDescent="0.35">
      <c r="A8" s="38">
        <v>2</v>
      </c>
      <c r="B8" s="5" t="s">
        <v>13</v>
      </c>
      <c r="C8" s="38">
        <v>70</v>
      </c>
      <c r="D8" s="38">
        <v>2</v>
      </c>
      <c r="E8" s="41">
        <v>500</v>
      </c>
      <c r="F8" s="38">
        <f t="shared" si="0"/>
        <v>462.96</v>
      </c>
      <c r="G8" s="38">
        <f t="shared" si="1"/>
        <v>64814.81</v>
      </c>
      <c r="H8" s="7">
        <v>0.08</v>
      </c>
      <c r="I8" s="38">
        <f t="shared" si="2"/>
        <v>70000</v>
      </c>
      <c r="J8" s="6"/>
    </row>
    <row r="9" spans="1:10" x14ac:dyDescent="0.35">
      <c r="A9" s="38">
        <v>3</v>
      </c>
      <c r="B9" s="5" t="s">
        <v>14</v>
      </c>
      <c r="C9" s="38">
        <v>45</v>
      </c>
      <c r="D9" s="38">
        <v>2</v>
      </c>
      <c r="E9" s="41">
        <v>550</v>
      </c>
      <c r="F9" s="38">
        <f t="shared" si="0"/>
        <v>509.26</v>
      </c>
      <c r="G9" s="38">
        <f t="shared" si="1"/>
        <v>45833.33</v>
      </c>
      <c r="H9" s="7">
        <v>0.08</v>
      </c>
      <c r="I9" s="38">
        <f t="shared" si="2"/>
        <v>49500</v>
      </c>
      <c r="J9" s="6"/>
    </row>
    <row r="10" spans="1:10" x14ac:dyDescent="0.35">
      <c r="A10" s="74" t="s">
        <v>15</v>
      </c>
      <c r="B10" s="75"/>
      <c r="C10" s="75"/>
      <c r="D10" s="75"/>
      <c r="E10" s="75"/>
      <c r="F10" s="75"/>
      <c r="G10" s="75"/>
      <c r="H10" s="75"/>
      <c r="I10" s="75"/>
      <c r="J10" s="76"/>
    </row>
    <row r="11" spans="1:10" ht="116.5" thickBot="1" x14ac:dyDescent="0.4">
      <c r="A11" s="8"/>
      <c r="B11" s="8" t="s">
        <v>16</v>
      </c>
      <c r="C11" s="8" t="s">
        <v>17</v>
      </c>
      <c r="D11" s="8" t="s">
        <v>18</v>
      </c>
      <c r="E11" s="4" t="s">
        <v>19</v>
      </c>
      <c r="F11" s="4" t="s">
        <v>20</v>
      </c>
      <c r="G11" s="4" t="s">
        <v>9</v>
      </c>
      <c r="H11" s="4" t="s">
        <v>10</v>
      </c>
      <c r="I11" s="4" t="s">
        <v>11</v>
      </c>
      <c r="J11" s="4" t="s">
        <v>12</v>
      </c>
    </row>
    <row r="12" spans="1:10" ht="58" x14ac:dyDescent="0.35">
      <c r="A12" s="9">
        <v>1</v>
      </c>
      <c r="B12" s="10" t="s">
        <v>21</v>
      </c>
      <c r="C12" s="37">
        <v>2</v>
      </c>
      <c r="D12" s="37">
        <v>185</v>
      </c>
      <c r="E12" s="42">
        <v>60</v>
      </c>
      <c r="F12" s="37">
        <f>ROUND(E12/(1+H12),2)</f>
        <v>55.56</v>
      </c>
      <c r="G12" s="37">
        <f>ROUND(I12/(1+H12),2)</f>
        <v>20555.560000000001</v>
      </c>
      <c r="H12" s="11">
        <v>0.08</v>
      </c>
      <c r="I12" s="37">
        <f>E12*C12*D12</f>
        <v>22200</v>
      </c>
      <c r="J12" s="23"/>
    </row>
    <row r="13" spans="1:10" ht="58.5" thickBot="1" x14ac:dyDescent="0.4">
      <c r="A13" s="12">
        <v>2</v>
      </c>
      <c r="B13" s="13" t="s">
        <v>22</v>
      </c>
      <c r="C13" s="40">
        <v>2</v>
      </c>
      <c r="D13" s="40">
        <v>185</v>
      </c>
      <c r="E13" s="43">
        <v>30</v>
      </c>
      <c r="F13" s="40">
        <f t="shared" ref="F13:F23" si="3">ROUND(E13/(1+H13),2)</f>
        <v>24.39</v>
      </c>
      <c r="G13" s="40">
        <f t="shared" ref="G13:G23" si="4">ROUND(I13/(1+H13),2)</f>
        <v>9024.39</v>
      </c>
      <c r="H13" s="14">
        <v>0.23</v>
      </c>
      <c r="I13" s="40">
        <f t="shared" ref="I13:I23" si="5">E13*C13*D13</f>
        <v>11100</v>
      </c>
      <c r="J13" s="24"/>
    </row>
    <row r="14" spans="1:10" ht="43.5" x14ac:dyDescent="0.35">
      <c r="A14" s="15">
        <v>3</v>
      </c>
      <c r="B14" s="16" t="s">
        <v>23</v>
      </c>
      <c r="C14" s="17">
        <v>2</v>
      </c>
      <c r="D14" s="17">
        <v>185</v>
      </c>
      <c r="E14" s="44">
        <v>100</v>
      </c>
      <c r="F14" s="17">
        <f t="shared" si="3"/>
        <v>92.59</v>
      </c>
      <c r="G14" s="17">
        <f t="shared" si="4"/>
        <v>34259.26</v>
      </c>
      <c r="H14" s="18">
        <v>0.08</v>
      </c>
      <c r="I14" s="17">
        <f t="shared" si="5"/>
        <v>37000</v>
      </c>
      <c r="J14" s="25"/>
    </row>
    <row r="15" spans="1:10" ht="44" thickBot="1" x14ac:dyDescent="0.4">
      <c r="A15" s="19">
        <v>4</v>
      </c>
      <c r="B15" s="20" t="s">
        <v>24</v>
      </c>
      <c r="C15" s="39">
        <v>2</v>
      </c>
      <c r="D15" s="39">
        <v>185</v>
      </c>
      <c r="E15" s="45">
        <v>25</v>
      </c>
      <c r="F15" s="39">
        <f t="shared" si="3"/>
        <v>20.329999999999998</v>
      </c>
      <c r="G15" s="39">
        <f t="shared" si="4"/>
        <v>7520.33</v>
      </c>
      <c r="H15" s="21">
        <v>0.23</v>
      </c>
      <c r="I15" s="39">
        <f t="shared" si="5"/>
        <v>9250</v>
      </c>
      <c r="J15" s="26"/>
    </row>
    <row r="16" spans="1:10" ht="101.5" x14ac:dyDescent="0.35">
      <c r="A16" s="9">
        <v>5</v>
      </c>
      <c r="B16" s="10" t="s">
        <v>42</v>
      </c>
      <c r="C16" s="37">
        <v>1</v>
      </c>
      <c r="D16" s="37">
        <v>185</v>
      </c>
      <c r="E16" s="42">
        <v>190</v>
      </c>
      <c r="F16" s="37">
        <f t="shared" si="3"/>
        <v>175.93</v>
      </c>
      <c r="G16" s="37">
        <f t="shared" si="4"/>
        <v>32546.3</v>
      </c>
      <c r="H16" s="11">
        <v>0.08</v>
      </c>
      <c r="I16" s="37">
        <f t="shared" si="5"/>
        <v>35150</v>
      </c>
      <c r="J16" s="23"/>
    </row>
    <row r="17" spans="1:10" ht="29.5" thickBot="1" x14ac:dyDescent="0.4">
      <c r="A17" s="12">
        <v>6</v>
      </c>
      <c r="B17" s="13" t="s">
        <v>25</v>
      </c>
      <c r="C17" s="40">
        <v>1</v>
      </c>
      <c r="D17" s="40">
        <v>185</v>
      </c>
      <c r="E17" s="43">
        <v>30</v>
      </c>
      <c r="F17" s="40">
        <f t="shared" si="3"/>
        <v>24.39</v>
      </c>
      <c r="G17" s="40">
        <f t="shared" si="4"/>
        <v>4512.2</v>
      </c>
      <c r="H17" s="14">
        <v>0.23</v>
      </c>
      <c r="I17" s="40">
        <f t="shared" si="5"/>
        <v>5550</v>
      </c>
      <c r="J17" s="24"/>
    </row>
    <row r="18" spans="1:10" ht="72.5" x14ac:dyDescent="0.35">
      <c r="A18" s="15">
        <v>7</v>
      </c>
      <c r="B18" s="16" t="s">
        <v>40</v>
      </c>
      <c r="C18" s="17">
        <v>1</v>
      </c>
      <c r="D18" s="17">
        <v>185</v>
      </c>
      <c r="E18" s="44">
        <v>190</v>
      </c>
      <c r="F18" s="17">
        <f t="shared" si="3"/>
        <v>175.93</v>
      </c>
      <c r="G18" s="17">
        <f t="shared" si="4"/>
        <v>32546.3</v>
      </c>
      <c r="H18" s="18">
        <v>0.08</v>
      </c>
      <c r="I18" s="17">
        <f t="shared" si="5"/>
        <v>35150</v>
      </c>
      <c r="J18" s="25"/>
    </row>
    <row r="19" spans="1:10" ht="29.5" thickBot="1" x14ac:dyDescent="0.4">
      <c r="A19" s="19">
        <v>8</v>
      </c>
      <c r="B19" s="20" t="s">
        <v>25</v>
      </c>
      <c r="C19" s="39">
        <v>1</v>
      </c>
      <c r="D19" s="39">
        <v>185</v>
      </c>
      <c r="E19" s="45">
        <v>30</v>
      </c>
      <c r="F19" s="39">
        <f t="shared" si="3"/>
        <v>24.39</v>
      </c>
      <c r="G19" s="39">
        <f t="shared" si="4"/>
        <v>4512.2</v>
      </c>
      <c r="H19" s="21">
        <v>0.23</v>
      </c>
      <c r="I19" s="39">
        <f t="shared" si="5"/>
        <v>5550</v>
      </c>
      <c r="J19" s="26"/>
    </row>
    <row r="20" spans="1:10" ht="130.5" x14ac:dyDescent="0.35">
      <c r="A20" s="9">
        <v>9</v>
      </c>
      <c r="B20" s="10" t="s">
        <v>37</v>
      </c>
      <c r="C20" s="37">
        <v>1</v>
      </c>
      <c r="D20" s="37">
        <v>185</v>
      </c>
      <c r="E20" s="42">
        <v>40</v>
      </c>
      <c r="F20" s="37">
        <f t="shared" si="3"/>
        <v>37.04</v>
      </c>
      <c r="G20" s="37">
        <f t="shared" si="4"/>
        <v>6851.85</v>
      </c>
      <c r="H20" s="11">
        <v>0.08</v>
      </c>
      <c r="I20" s="37">
        <f t="shared" si="5"/>
        <v>7400</v>
      </c>
      <c r="J20" s="23"/>
    </row>
    <row r="21" spans="1:10" ht="58.5" thickBot="1" x14ac:dyDescent="0.4">
      <c r="A21" s="12">
        <v>10</v>
      </c>
      <c r="B21" s="13" t="s">
        <v>26</v>
      </c>
      <c r="C21" s="40">
        <v>1</v>
      </c>
      <c r="D21" s="40">
        <v>185</v>
      </c>
      <c r="E21" s="43">
        <v>20</v>
      </c>
      <c r="F21" s="40">
        <f t="shared" si="3"/>
        <v>16.260000000000002</v>
      </c>
      <c r="G21" s="40">
        <f t="shared" si="4"/>
        <v>3008.13</v>
      </c>
      <c r="H21" s="14">
        <v>0.23</v>
      </c>
      <c r="I21" s="40">
        <f t="shared" si="5"/>
        <v>3700</v>
      </c>
      <c r="J21" s="24"/>
    </row>
    <row r="22" spans="1:10" ht="130.5" x14ac:dyDescent="0.35">
      <c r="A22" s="15">
        <v>11</v>
      </c>
      <c r="B22" s="16" t="s">
        <v>41</v>
      </c>
      <c r="C22" s="17">
        <v>1</v>
      </c>
      <c r="D22" s="17">
        <v>185</v>
      </c>
      <c r="E22" s="44">
        <v>40</v>
      </c>
      <c r="F22" s="17">
        <f t="shared" si="3"/>
        <v>37.04</v>
      </c>
      <c r="G22" s="17">
        <f t="shared" si="4"/>
        <v>6851.85</v>
      </c>
      <c r="H22" s="18">
        <v>0.08</v>
      </c>
      <c r="I22" s="17">
        <f t="shared" si="5"/>
        <v>7400</v>
      </c>
      <c r="J22" s="25"/>
    </row>
    <row r="23" spans="1:10" ht="58.5" thickBot="1" x14ac:dyDescent="0.4">
      <c r="A23" s="12">
        <v>12</v>
      </c>
      <c r="B23" s="13" t="s">
        <v>26</v>
      </c>
      <c r="C23" s="40">
        <v>1</v>
      </c>
      <c r="D23" s="40">
        <v>185</v>
      </c>
      <c r="E23" s="43">
        <v>20</v>
      </c>
      <c r="F23" s="40">
        <f t="shared" si="3"/>
        <v>16.260000000000002</v>
      </c>
      <c r="G23" s="40">
        <f t="shared" si="4"/>
        <v>3008.13</v>
      </c>
      <c r="H23" s="14">
        <v>0.23</v>
      </c>
      <c r="I23" s="40">
        <f t="shared" si="5"/>
        <v>3700</v>
      </c>
      <c r="J23" s="24"/>
    </row>
    <row r="24" spans="1:10" x14ac:dyDescent="0.35">
      <c r="A24" s="63" t="s">
        <v>27</v>
      </c>
      <c r="B24" s="64"/>
      <c r="C24" s="64"/>
      <c r="D24" s="64"/>
      <c r="E24" s="64"/>
      <c r="F24" s="64"/>
      <c r="G24" s="64"/>
      <c r="H24" s="64"/>
      <c r="I24" s="64"/>
      <c r="J24" s="65"/>
    </row>
    <row r="25" spans="1:10" ht="131" thickBot="1" x14ac:dyDescent="0.4">
      <c r="A25" s="8"/>
      <c r="B25" s="8" t="s">
        <v>28</v>
      </c>
      <c r="C25" s="66" t="s">
        <v>29</v>
      </c>
      <c r="D25" s="67"/>
      <c r="E25" s="4" t="s">
        <v>30</v>
      </c>
      <c r="F25" s="4" t="s">
        <v>31</v>
      </c>
      <c r="G25" s="4" t="s">
        <v>9</v>
      </c>
      <c r="H25" s="4" t="s">
        <v>10</v>
      </c>
      <c r="I25" s="4" t="s">
        <v>11</v>
      </c>
      <c r="J25" s="4" t="s">
        <v>12</v>
      </c>
    </row>
    <row r="26" spans="1:10" ht="145" x14ac:dyDescent="0.35">
      <c r="A26" s="9">
        <v>1</v>
      </c>
      <c r="B26" s="10" t="s">
        <v>43</v>
      </c>
      <c r="C26" s="68">
        <v>5</v>
      </c>
      <c r="D26" s="68"/>
      <c r="E26" s="42">
        <v>9500</v>
      </c>
      <c r="F26" s="37">
        <f>ROUND(E26/(1+H26),2)</f>
        <v>7723.58</v>
      </c>
      <c r="G26" s="37">
        <f t="shared" ref="G26:G35" si="6">ROUND(I26/(1+H26),2)</f>
        <v>38617.89</v>
      </c>
      <c r="H26" s="11">
        <v>0.23</v>
      </c>
      <c r="I26" s="37">
        <f>E26*C26</f>
        <v>47500</v>
      </c>
      <c r="J26" s="23"/>
    </row>
    <row r="27" spans="1:10" ht="145" x14ac:dyDescent="0.35">
      <c r="A27" s="31">
        <v>2</v>
      </c>
      <c r="B27" s="22" t="s">
        <v>44</v>
      </c>
      <c r="C27" s="69">
        <v>5</v>
      </c>
      <c r="D27" s="69"/>
      <c r="E27" s="41">
        <v>2300</v>
      </c>
      <c r="F27" s="38">
        <f t="shared" ref="F27:F35" si="7">ROUND(E27/(1+H27),2)</f>
        <v>1869.92</v>
      </c>
      <c r="G27" s="38">
        <f t="shared" si="6"/>
        <v>9349.59</v>
      </c>
      <c r="H27" s="7">
        <v>0.23</v>
      </c>
      <c r="I27" s="38">
        <f t="shared" ref="I27:I35" si="8">E27*C27</f>
        <v>11500</v>
      </c>
      <c r="J27" s="32"/>
    </row>
    <row r="28" spans="1:10" ht="145" x14ac:dyDescent="0.35">
      <c r="A28" s="31">
        <v>3</v>
      </c>
      <c r="B28" s="22" t="s">
        <v>45</v>
      </c>
      <c r="C28" s="69">
        <v>5</v>
      </c>
      <c r="D28" s="69"/>
      <c r="E28" s="41">
        <v>2300</v>
      </c>
      <c r="F28" s="38">
        <f t="shared" si="7"/>
        <v>1869.92</v>
      </c>
      <c r="G28" s="38">
        <f t="shared" si="6"/>
        <v>9349.59</v>
      </c>
      <c r="H28" s="7">
        <v>0.23</v>
      </c>
      <c r="I28" s="38">
        <f t="shared" si="8"/>
        <v>11500</v>
      </c>
      <c r="J28" s="32"/>
    </row>
    <row r="29" spans="1:10" ht="160" thickBot="1" x14ac:dyDescent="0.4">
      <c r="A29" s="19">
        <v>4</v>
      </c>
      <c r="B29" s="20" t="s">
        <v>46</v>
      </c>
      <c r="C29" s="72">
        <v>4</v>
      </c>
      <c r="D29" s="72"/>
      <c r="E29" s="45">
        <v>1000</v>
      </c>
      <c r="F29" s="39">
        <f t="shared" si="7"/>
        <v>813.01</v>
      </c>
      <c r="G29" s="39">
        <f t="shared" si="6"/>
        <v>3252.03</v>
      </c>
      <c r="H29" s="21">
        <v>0.23</v>
      </c>
      <c r="I29" s="39">
        <f t="shared" si="8"/>
        <v>4000</v>
      </c>
      <c r="J29" s="26"/>
    </row>
    <row r="30" spans="1:10" ht="145" x14ac:dyDescent="0.35">
      <c r="A30" s="9">
        <v>5</v>
      </c>
      <c r="B30" s="10" t="s">
        <v>53</v>
      </c>
      <c r="C30" s="68">
        <v>9</v>
      </c>
      <c r="D30" s="68"/>
      <c r="E30" s="42">
        <v>9500</v>
      </c>
      <c r="F30" s="37">
        <f t="shared" si="7"/>
        <v>7723.58</v>
      </c>
      <c r="G30" s="37">
        <f t="shared" si="6"/>
        <v>69512.2</v>
      </c>
      <c r="H30" s="11">
        <v>0.23</v>
      </c>
      <c r="I30" s="37">
        <f t="shared" si="8"/>
        <v>85500</v>
      </c>
      <c r="J30" s="23"/>
    </row>
    <row r="31" spans="1:10" ht="203" x14ac:dyDescent="0.35">
      <c r="A31" s="31">
        <v>6</v>
      </c>
      <c r="B31" s="22" t="s">
        <v>47</v>
      </c>
      <c r="C31" s="69">
        <v>9</v>
      </c>
      <c r="D31" s="69"/>
      <c r="E31" s="41">
        <v>500</v>
      </c>
      <c r="F31" s="38">
        <f t="shared" si="7"/>
        <v>406.5</v>
      </c>
      <c r="G31" s="38">
        <f t="shared" si="6"/>
        <v>3658.54</v>
      </c>
      <c r="H31" s="7">
        <v>0.23</v>
      </c>
      <c r="I31" s="38">
        <f t="shared" si="8"/>
        <v>4500</v>
      </c>
      <c r="J31" s="32"/>
    </row>
    <row r="32" spans="1:10" ht="203.5" thickBot="1" x14ac:dyDescent="0.4">
      <c r="A32" s="19">
        <v>7</v>
      </c>
      <c r="B32" s="20" t="s">
        <v>48</v>
      </c>
      <c r="C32" s="72">
        <v>9</v>
      </c>
      <c r="D32" s="72"/>
      <c r="E32" s="45">
        <v>500</v>
      </c>
      <c r="F32" s="39">
        <f t="shared" si="7"/>
        <v>406.5</v>
      </c>
      <c r="G32" s="39">
        <f t="shared" si="6"/>
        <v>3658.54</v>
      </c>
      <c r="H32" s="21">
        <v>0.23</v>
      </c>
      <c r="I32" s="39">
        <f t="shared" si="8"/>
        <v>4500</v>
      </c>
      <c r="J32" s="26"/>
    </row>
    <row r="33" spans="1:10" ht="203" x14ac:dyDescent="0.35">
      <c r="A33" s="9">
        <v>8</v>
      </c>
      <c r="B33" s="10" t="s">
        <v>49</v>
      </c>
      <c r="C33" s="68">
        <v>1.5</v>
      </c>
      <c r="D33" s="68"/>
      <c r="E33" s="42">
        <v>1000</v>
      </c>
      <c r="F33" s="37">
        <f t="shared" si="7"/>
        <v>813.01</v>
      </c>
      <c r="G33" s="37">
        <f t="shared" si="6"/>
        <v>1219.51</v>
      </c>
      <c r="H33" s="11">
        <v>0.23</v>
      </c>
      <c r="I33" s="37">
        <f t="shared" si="8"/>
        <v>1500</v>
      </c>
      <c r="J33" s="23"/>
    </row>
    <row r="34" spans="1:10" ht="203" x14ac:dyDescent="0.35">
      <c r="A34" s="31">
        <v>9</v>
      </c>
      <c r="B34" s="22" t="s">
        <v>50</v>
      </c>
      <c r="C34" s="69">
        <v>1.5</v>
      </c>
      <c r="D34" s="69"/>
      <c r="E34" s="41">
        <v>500</v>
      </c>
      <c r="F34" s="38">
        <f t="shared" si="7"/>
        <v>406.5</v>
      </c>
      <c r="G34" s="38">
        <f t="shared" si="6"/>
        <v>609.76</v>
      </c>
      <c r="H34" s="7">
        <v>0.23</v>
      </c>
      <c r="I34" s="38">
        <f t="shared" si="8"/>
        <v>750</v>
      </c>
      <c r="J34" s="32"/>
    </row>
    <row r="35" spans="1:10" ht="203.5" thickBot="1" x14ac:dyDescent="0.4">
      <c r="A35" s="12">
        <v>10</v>
      </c>
      <c r="B35" s="13" t="s">
        <v>51</v>
      </c>
      <c r="C35" s="73">
        <v>1.5</v>
      </c>
      <c r="D35" s="73"/>
      <c r="E35" s="43">
        <v>500</v>
      </c>
      <c r="F35" s="40">
        <f t="shared" si="7"/>
        <v>406.5</v>
      </c>
      <c r="G35" s="40">
        <f t="shared" si="6"/>
        <v>609.76</v>
      </c>
      <c r="H35" s="14">
        <v>0.23</v>
      </c>
      <c r="I35" s="40">
        <f t="shared" si="8"/>
        <v>750</v>
      </c>
      <c r="J35" s="24"/>
    </row>
    <row r="36" spans="1:10" x14ac:dyDescent="0.35">
      <c r="A36" s="63" t="s">
        <v>32</v>
      </c>
      <c r="B36" s="64"/>
      <c r="C36" s="64"/>
      <c r="D36" s="64"/>
      <c r="E36" s="64"/>
      <c r="F36" s="64"/>
      <c r="G36" s="64"/>
      <c r="H36" s="64"/>
      <c r="I36" s="64"/>
      <c r="J36" s="65"/>
    </row>
    <row r="37" spans="1:10" ht="116" x14ac:dyDescent="0.35">
      <c r="A37" s="2"/>
      <c r="B37" s="2" t="s">
        <v>28</v>
      </c>
      <c r="C37" s="70" t="s">
        <v>33</v>
      </c>
      <c r="D37" s="71"/>
      <c r="E37" s="3" t="s">
        <v>34</v>
      </c>
      <c r="F37" s="3" t="s">
        <v>35</v>
      </c>
      <c r="G37" s="4" t="s">
        <v>9</v>
      </c>
      <c r="H37" s="3" t="s">
        <v>10</v>
      </c>
      <c r="I37" s="3" t="s">
        <v>11</v>
      </c>
      <c r="J37" s="3" t="s">
        <v>12</v>
      </c>
    </row>
    <row r="38" spans="1:10" ht="130.5" x14ac:dyDescent="0.35">
      <c r="A38" s="38">
        <v>1</v>
      </c>
      <c r="B38" s="22" t="s">
        <v>52</v>
      </c>
      <c r="C38" s="69">
        <v>2</v>
      </c>
      <c r="D38" s="69"/>
      <c r="E38" s="41">
        <v>8000</v>
      </c>
      <c r="F38" s="38">
        <f>ROUND(E38/(1+H38),2)</f>
        <v>7407.41</v>
      </c>
      <c r="G38" s="38">
        <f t="shared" ref="G38" si="9">ROUND(I38/(1+H38),2)</f>
        <v>14814.81</v>
      </c>
      <c r="H38" s="7">
        <v>0.08</v>
      </c>
      <c r="I38" s="38">
        <f t="shared" ref="I38" si="10">E38*C38</f>
        <v>16000</v>
      </c>
      <c r="J38" s="6"/>
    </row>
    <row r="39" spans="1:10" ht="15.5" x14ac:dyDescent="0.35">
      <c r="A39" s="60" t="s">
        <v>36</v>
      </c>
      <c r="B39" s="61"/>
      <c r="C39" s="61"/>
      <c r="D39" s="61"/>
      <c r="E39" s="61"/>
      <c r="F39" s="62"/>
      <c r="G39" s="52">
        <f>SUM(G38,G35,G26:G34,G12:G23,G7:G9)</f>
        <v>432811.67</v>
      </c>
      <c r="H39" s="51"/>
      <c r="I39" s="52">
        <f>SUM(I38,I26:I35,I12:I23,I7:I9)</f>
        <v>493150</v>
      </c>
      <c r="J39" s="51"/>
    </row>
  </sheetData>
  <mergeCells count="22">
    <mergeCell ref="A36:J36"/>
    <mergeCell ref="C37:D37"/>
    <mergeCell ref="C38:D38"/>
    <mergeCell ref="A39:F39"/>
    <mergeCell ref="C30:D30"/>
    <mergeCell ref="C31:D31"/>
    <mergeCell ref="C32:D32"/>
    <mergeCell ref="C33:D33"/>
    <mergeCell ref="C34:D34"/>
    <mergeCell ref="C35:D35"/>
    <mergeCell ref="C29:D29"/>
    <mergeCell ref="A1:J1"/>
    <mergeCell ref="A2:J2"/>
    <mergeCell ref="A3:B3"/>
    <mergeCell ref="C3:J3"/>
    <mergeCell ref="A5:J5"/>
    <mergeCell ref="A10:J10"/>
    <mergeCell ref="A24:J24"/>
    <mergeCell ref="C25:D25"/>
    <mergeCell ref="C26:D26"/>
    <mergeCell ref="C27:D27"/>
    <mergeCell ref="C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kosztorys</vt:lpstr>
      <vt:lpstr>UpHotel</vt:lpstr>
      <vt:lpstr>PHU KAJA</vt:lpstr>
      <vt:lpstr>SunMore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Jańczuk</dc:creator>
  <cp:lastModifiedBy>Magdalena Jańczuk</cp:lastModifiedBy>
  <cp:lastPrinted>2023-06-19T06:45:51Z</cp:lastPrinted>
  <dcterms:created xsi:type="dcterms:W3CDTF">2023-06-14T07:19:02Z</dcterms:created>
  <dcterms:modified xsi:type="dcterms:W3CDTF">2025-05-15T08:48:09Z</dcterms:modified>
</cp:coreProperties>
</file>