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rzetargi\przetargi ineta\Wałbrzych 03.07.2020\oferta Neuca S.A. Wałbrzych, 15.07.2020\"/>
    </mc:Choice>
  </mc:AlternateContent>
  <xr:revisionPtr revIDLastSave="0" documentId="13_ncr:1_{3448F74A-A830-445C-AD95-7819A0E26427}" xr6:coauthVersionLast="45" xr6:coauthVersionMax="45" xr10:uidLastSave="{00000000-0000-0000-0000-000000000000}"/>
  <bookViews>
    <workbookView xWindow="-21720" yWindow="-120" windowWidth="21840" windowHeight="13740" activeTab="1" xr2:uid="{BA558B9B-316A-4C57-9425-02C0951CE60A}"/>
  </bookViews>
  <sheets>
    <sheet name="Arkusz1" sheetId="1" r:id="rId1"/>
    <sheet name="Arkusz2" sheetId="2" r:id="rId2"/>
  </sheets>
  <externalReferences>
    <externalReference r:id="rId3"/>
  </externalReferences>
  <definedNames>
    <definedName name="_xlnm.Print_Area" localSheetId="0">Arkusz1!$A$1:$L$405</definedName>
    <definedName name="_xlnm.Print_Area" localSheetId="1">Arkusz2!$A$1:$O$332</definedName>
  </definedNames>
  <calcPr calcId="18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332" i="2" l="1"/>
  <c r="N324" i="2"/>
  <c r="N315" i="2"/>
  <c r="N304" i="2"/>
  <c r="N296" i="2"/>
  <c r="N288" i="2"/>
  <c r="N280" i="2"/>
  <c r="N273" i="2"/>
  <c r="N266" i="2"/>
  <c r="N256" i="2"/>
  <c r="N249" i="2"/>
  <c r="N242" i="2"/>
  <c r="N235" i="2"/>
  <c r="N225" i="2"/>
  <c r="N198" i="2"/>
  <c r="N159" i="2"/>
  <c r="N117" i="2"/>
  <c r="N109" i="2"/>
  <c r="N93" i="2"/>
  <c r="N84" i="2"/>
  <c r="N76" i="2"/>
  <c r="N69" i="2"/>
  <c r="N61" i="2"/>
  <c r="N54" i="2"/>
  <c r="N46" i="2"/>
  <c r="N38" i="2"/>
  <c r="N30" i="2"/>
  <c r="N20" i="2"/>
  <c r="N9" i="2"/>
  <c r="K364" i="2"/>
  <c r="I364" i="2"/>
  <c r="L364" i="2" s="1"/>
  <c r="K363" i="2"/>
  <c r="I363" i="2"/>
  <c r="L363" i="2" s="1"/>
  <c r="K357" i="2"/>
  <c r="I357" i="2"/>
  <c r="L357" i="2" s="1"/>
  <c r="K356" i="2"/>
  <c r="I356" i="2"/>
  <c r="L356" i="2" s="1"/>
  <c r="K355" i="2"/>
  <c r="I355" i="2"/>
  <c r="L355" i="2" s="1"/>
  <c r="K354" i="2"/>
  <c r="I354" i="2"/>
  <c r="L354" i="2" s="1"/>
  <c r="K353" i="2"/>
  <c r="I353" i="2"/>
  <c r="L353" i="2" s="1"/>
  <c r="K352" i="2"/>
  <c r="I352" i="2"/>
  <c r="K342" i="2"/>
  <c r="I342" i="2"/>
  <c r="L342" i="2" s="1"/>
  <c r="K331" i="2"/>
  <c r="I331" i="2"/>
  <c r="L331" i="2" s="1"/>
  <c r="K330" i="2"/>
  <c r="I330" i="2"/>
  <c r="I323" i="2"/>
  <c r="G323" i="2"/>
  <c r="J323" i="2" s="1"/>
  <c r="I322" i="2"/>
  <c r="G322" i="2"/>
  <c r="J322" i="2" s="1"/>
  <c r="I321" i="2"/>
  <c r="G321" i="2"/>
  <c r="J321" i="2" s="1"/>
  <c r="K314" i="2"/>
  <c r="I314" i="2"/>
  <c r="L314" i="2" s="1"/>
  <c r="K313" i="2"/>
  <c r="I313" i="2"/>
  <c r="L313" i="2" s="1"/>
  <c r="K312" i="2"/>
  <c r="I312" i="2"/>
  <c r="L312" i="2" s="1"/>
  <c r="K311" i="2"/>
  <c r="I311" i="2"/>
  <c r="L311" i="2" s="1"/>
  <c r="K310" i="2"/>
  <c r="I310" i="2"/>
  <c r="K303" i="2"/>
  <c r="I303" i="2"/>
  <c r="L303" i="2" s="1"/>
  <c r="K302" i="2"/>
  <c r="I302" i="2"/>
  <c r="L302" i="2" s="1"/>
  <c r="K295" i="2"/>
  <c r="I295" i="2"/>
  <c r="L295" i="2" s="1"/>
  <c r="K294" i="2"/>
  <c r="I294" i="2"/>
  <c r="L294" i="2" s="1"/>
  <c r="K287" i="2"/>
  <c r="I287" i="2"/>
  <c r="L287" i="2" s="1"/>
  <c r="K279" i="2"/>
  <c r="I279" i="2"/>
  <c r="L279" i="2" s="1"/>
  <c r="K272" i="2"/>
  <c r="I272" i="2"/>
  <c r="K271" i="2"/>
  <c r="I271" i="2"/>
  <c r="L271" i="2" s="1"/>
  <c r="I265" i="2"/>
  <c r="G265" i="2"/>
  <c r="J265" i="2" s="1"/>
  <c r="I264" i="2"/>
  <c r="G264" i="2"/>
  <c r="J264" i="2" s="1"/>
  <c r="I263" i="2"/>
  <c r="G263" i="2"/>
  <c r="J263" i="2" s="1"/>
  <c r="I262" i="2"/>
  <c r="G262" i="2"/>
  <c r="K255" i="2"/>
  <c r="I255" i="2"/>
  <c r="L255" i="2" s="1"/>
  <c r="K248" i="2"/>
  <c r="I248" i="2"/>
  <c r="L248" i="2" s="1"/>
  <c r="K241" i="2"/>
  <c r="I241" i="2"/>
  <c r="L241" i="2" s="1"/>
  <c r="K234" i="2"/>
  <c r="I234" i="2"/>
  <c r="L234" i="2" s="1"/>
  <c r="K233" i="2"/>
  <c r="I233" i="2"/>
  <c r="L233" i="2" s="1"/>
  <c r="K232" i="2"/>
  <c r="I232" i="2"/>
  <c r="L232" i="2" s="1"/>
  <c r="K231" i="2"/>
  <c r="I231" i="2"/>
  <c r="L231" i="2" s="1"/>
  <c r="K224" i="2"/>
  <c r="I224" i="2"/>
  <c r="L224" i="2" s="1"/>
  <c r="K223" i="2"/>
  <c r="I223" i="2"/>
  <c r="L223" i="2" s="1"/>
  <c r="K222" i="2"/>
  <c r="I222" i="2"/>
  <c r="L222" i="2" s="1"/>
  <c r="K221" i="2"/>
  <c r="I221" i="2"/>
  <c r="L221" i="2" s="1"/>
  <c r="K220" i="2"/>
  <c r="I220" i="2"/>
  <c r="L220" i="2" s="1"/>
  <c r="K219" i="2"/>
  <c r="I219" i="2"/>
  <c r="L219" i="2" s="1"/>
  <c r="K218" i="2"/>
  <c r="I218" i="2"/>
  <c r="L218" i="2" s="1"/>
  <c r="K217" i="2"/>
  <c r="I217" i="2"/>
  <c r="L217" i="2" s="1"/>
  <c r="K216" i="2"/>
  <c r="I216" i="2"/>
  <c r="L216" i="2" s="1"/>
  <c r="K215" i="2"/>
  <c r="I215" i="2"/>
  <c r="L215" i="2" s="1"/>
  <c r="K214" i="2"/>
  <c r="I214" i="2"/>
  <c r="L214" i="2" s="1"/>
  <c r="K213" i="2"/>
  <c r="I213" i="2"/>
  <c r="L213" i="2" s="1"/>
  <c r="K212" i="2"/>
  <c r="I212" i="2"/>
  <c r="L212" i="2" s="1"/>
  <c r="K211" i="2"/>
  <c r="I211" i="2"/>
  <c r="L211" i="2" s="1"/>
  <c r="K210" i="2"/>
  <c r="I210" i="2"/>
  <c r="L210" i="2" s="1"/>
  <c r="K209" i="2"/>
  <c r="I209" i="2"/>
  <c r="L209" i="2" s="1"/>
  <c r="K208" i="2"/>
  <c r="I208" i="2"/>
  <c r="L208" i="2" s="1"/>
  <c r="K207" i="2"/>
  <c r="I207" i="2"/>
  <c r="L207" i="2" s="1"/>
  <c r="K206" i="2"/>
  <c r="I206" i="2"/>
  <c r="L206" i="2" s="1"/>
  <c r="K205" i="2"/>
  <c r="I205" i="2"/>
  <c r="L205" i="2" s="1"/>
  <c r="K204" i="2"/>
  <c r="I204" i="2"/>
  <c r="L204" i="2" s="1"/>
  <c r="K203" i="2"/>
  <c r="I203" i="2"/>
  <c r="K197" i="2"/>
  <c r="I197" i="2"/>
  <c r="L197" i="2" s="1"/>
  <c r="K196" i="2"/>
  <c r="I196" i="2"/>
  <c r="L196" i="2" s="1"/>
  <c r="K195" i="2"/>
  <c r="I195" i="2"/>
  <c r="L195" i="2" s="1"/>
  <c r="K194" i="2"/>
  <c r="I194" i="2"/>
  <c r="L194" i="2" s="1"/>
  <c r="K193" i="2"/>
  <c r="I193" i="2"/>
  <c r="L193" i="2" s="1"/>
  <c r="K192" i="2"/>
  <c r="I192" i="2"/>
  <c r="L192" i="2" s="1"/>
  <c r="K191" i="2"/>
  <c r="I191" i="2"/>
  <c r="L191" i="2" s="1"/>
  <c r="K190" i="2"/>
  <c r="I190" i="2"/>
  <c r="L190" i="2" s="1"/>
  <c r="K188" i="2"/>
  <c r="I188" i="2"/>
  <c r="L188" i="2" s="1"/>
  <c r="K187" i="2"/>
  <c r="I187" i="2"/>
  <c r="L187" i="2" s="1"/>
  <c r="K186" i="2"/>
  <c r="I186" i="2"/>
  <c r="L186" i="2" s="1"/>
  <c r="K185" i="2"/>
  <c r="I185" i="2"/>
  <c r="L185" i="2" s="1"/>
  <c r="K184" i="2"/>
  <c r="I184" i="2"/>
  <c r="L184" i="2" s="1"/>
  <c r="K183" i="2"/>
  <c r="I183" i="2"/>
  <c r="L183" i="2" s="1"/>
  <c r="K182" i="2"/>
  <c r="I182" i="2"/>
  <c r="L182" i="2" s="1"/>
  <c r="K181" i="2"/>
  <c r="I181" i="2"/>
  <c r="L181" i="2" s="1"/>
  <c r="K180" i="2"/>
  <c r="I180" i="2"/>
  <c r="L180" i="2" s="1"/>
  <c r="K179" i="2"/>
  <c r="I179" i="2"/>
  <c r="L179" i="2" s="1"/>
  <c r="K178" i="2"/>
  <c r="I178" i="2"/>
  <c r="L178" i="2" s="1"/>
  <c r="K177" i="2"/>
  <c r="I177" i="2"/>
  <c r="L177" i="2" s="1"/>
  <c r="K176" i="2"/>
  <c r="I176" i="2"/>
  <c r="L176" i="2" s="1"/>
  <c r="K175" i="2"/>
  <c r="I175" i="2"/>
  <c r="L175" i="2" s="1"/>
  <c r="K174" i="2"/>
  <c r="I174" i="2"/>
  <c r="L174" i="2" s="1"/>
  <c r="K173" i="2"/>
  <c r="I173" i="2"/>
  <c r="L173" i="2" s="1"/>
  <c r="K172" i="2"/>
  <c r="I172" i="2"/>
  <c r="L172" i="2" s="1"/>
  <c r="K171" i="2"/>
  <c r="I171" i="2"/>
  <c r="L171" i="2" s="1"/>
  <c r="K170" i="2"/>
  <c r="I170" i="2"/>
  <c r="L170" i="2" s="1"/>
  <c r="K169" i="2"/>
  <c r="I169" i="2"/>
  <c r="L169" i="2" s="1"/>
  <c r="K168" i="2"/>
  <c r="I168" i="2"/>
  <c r="L168" i="2" s="1"/>
  <c r="K167" i="2"/>
  <c r="I167" i="2"/>
  <c r="L167" i="2" s="1"/>
  <c r="K166" i="2"/>
  <c r="I166" i="2"/>
  <c r="L166" i="2" s="1"/>
  <c r="K165" i="2"/>
  <c r="I165" i="2"/>
  <c r="K157" i="2"/>
  <c r="I157" i="2"/>
  <c r="L157" i="2" s="1"/>
  <c r="K156" i="2"/>
  <c r="I156" i="2"/>
  <c r="L156" i="2" s="1"/>
  <c r="K155" i="2"/>
  <c r="I155" i="2"/>
  <c r="L155" i="2" s="1"/>
  <c r="K154" i="2"/>
  <c r="I154" i="2"/>
  <c r="L154" i="2" s="1"/>
  <c r="K153" i="2"/>
  <c r="I153" i="2"/>
  <c r="L153" i="2" s="1"/>
  <c r="K152" i="2"/>
  <c r="I152" i="2"/>
  <c r="L152" i="2" s="1"/>
  <c r="K151" i="2"/>
  <c r="I151" i="2"/>
  <c r="L151" i="2" s="1"/>
  <c r="K150" i="2"/>
  <c r="I150" i="2"/>
  <c r="L150" i="2" s="1"/>
  <c r="K149" i="2"/>
  <c r="I149" i="2"/>
  <c r="L149" i="2" s="1"/>
  <c r="K148" i="2"/>
  <c r="I148" i="2"/>
  <c r="L148" i="2" s="1"/>
  <c r="K147" i="2"/>
  <c r="I147" i="2"/>
  <c r="L147" i="2" s="1"/>
  <c r="K146" i="2"/>
  <c r="I146" i="2"/>
  <c r="L146" i="2" s="1"/>
  <c r="K145" i="2"/>
  <c r="I145" i="2"/>
  <c r="L145" i="2" s="1"/>
  <c r="K144" i="2"/>
  <c r="I144" i="2"/>
  <c r="L144" i="2" s="1"/>
  <c r="K143" i="2"/>
  <c r="I143" i="2"/>
  <c r="L143" i="2" s="1"/>
  <c r="K142" i="2"/>
  <c r="I142" i="2"/>
  <c r="L142" i="2" s="1"/>
  <c r="K141" i="2"/>
  <c r="I141" i="2"/>
  <c r="L141" i="2" s="1"/>
  <c r="K140" i="2"/>
  <c r="I140" i="2"/>
  <c r="L140" i="2" s="1"/>
  <c r="K139" i="2"/>
  <c r="I139" i="2"/>
  <c r="L139" i="2" s="1"/>
  <c r="K138" i="2"/>
  <c r="I138" i="2"/>
  <c r="L138" i="2" s="1"/>
  <c r="K137" i="2"/>
  <c r="I137" i="2"/>
  <c r="L137" i="2" s="1"/>
  <c r="K136" i="2"/>
  <c r="I136" i="2"/>
  <c r="L136" i="2" s="1"/>
  <c r="K135" i="2"/>
  <c r="I135" i="2"/>
  <c r="L135" i="2" s="1"/>
  <c r="K134" i="2"/>
  <c r="I134" i="2"/>
  <c r="L134" i="2" s="1"/>
  <c r="K133" i="2"/>
  <c r="I133" i="2"/>
  <c r="L133" i="2" s="1"/>
  <c r="K132" i="2"/>
  <c r="I132" i="2"/>
  <c r="L132" i="2" s="1"/>
  <c r="K131" i="2"/>
  <c r="I131" i="2"/>
  <c r="L131" i="2" s="1"/>
  <c r="K130" i="2"/>
  <c r="I130" i="2"/>
  <c r="L130" i="2" s="1"/>
  <c r="K129" i="2"/>
  <c r="I129" i="2"/>
  <c r="L129" i="2" s="1"/>
  <c r="K128" i="2"/>
  <c r="I128" i="2"/>
  <c r="L128" i="2" s="1"/>
  <c r="K127" i="2"/>
  <c r="I127" i="2"/>
  <c r="L127" i="2" s="1"/>
  <c r="K126" i="2"/>
  <c r="I126" i="2"/>
  <c r="L126" i="2" s="1"/>
  <c r="K125" i="2"/>
  <c r="I125" i="2"/>
  <c r="L125" i="2" s="1"/>
  <c r="K124" i="2"/>
  <c r="I124" i="2"/>
  <c r="L124" i="2" s="1"/>
  <c r="K123" i="2"/>
  <c r="I123" i="2"/>
  <c r="L123" i="2" s="1"/>
  <c r="K116" i="2"/>
  <c r="I116" i="2"/>
  <c r="L116" i="2" s="1"/>
  <c r="K115" i="2"/>
  <c r="I115" i="2"/>
  <c r="K108" i="2"/>
  <c r="I108" i="2"/>
  <c r="L108" i="2" s="1"/>
  <c r="K107" i="2"/>
  <c r="I107" i="2"/>
  <c r="L107" i="2" s="1"/>
  <c r="K106" i="2"/>
  <c r="I106" i="2"/>
  <c r="L106" i="2" s="1"/>
  <c r="K105" i="2"/>
  <c r="I105" i="2"/>
  <c r="L105" i="2" s="1"/>
  <c r="K104" i="2"/>
  <c r="I104" i="2"/>
  <c r="L104" i="2" s="1"/>
  <c r="K102" i="2"/>
  <c r="I102" i="2"/>
  <c r="L102" i="2" s="1"/>
  <c r="K101" i="2"/>
  <c r="I101" i="2"/>
  <c r="L101" i="2" s="1"/>
  <c r="K100" i="2"/>
  <c r="I100" i="2"/>
  <c r="L100" i="2" s="1"/>
  <c r="K99" i="2"/>
  <c r="I99" i="2"/>
  <c r="K92" i="2"/>
  <c r="I92" i="2"/>
  <c r="L92" i="2" s="1"/>
  <c r="K91" i="2"/>
  <c r="I91" i="2"/>
  <c r="L91" i="2" s="1"/>
  <c r="K90" i="2"/>
  <c r="I90" i="2"/>
  <c r="L90" i="2" s="1"/>
  <c r="K83" i="2"/>
  <c r="I83" i="2"/>
  <c r="L83" i="2" s="1"/>
  <c r="K82" i="2"/>
  <c r="I82" i="2"/>
  <c r="K75" i="2"/>
  <c r="I75" i="2"/>
  <c r="L75" i="2" s="1"/>
  <c r="K68" i="2"/>
  <c r="I68" i="2"/>
  <c r="L68" i="2" s="1"/>
  <c r="K67" i="2"/>
  <c r="K60" i="2"/>
  <c r="I60" i="2"/>
  <c r="L60" i="2" s="1"/>
  <c r="K53" i="2"/>
  <c r="I53" i="2"/>
  <c r="L53" i="2" s="1"/>
  <c r="K52" i="2"/>
  <c r="I52" i="2"/>
  <c r="K45" i="2"/>
  <c r="I45" i="2"/>
  <c r="L45" i="2" s="1"/>
  <c r="K44" i="2"/>
  <c r="I44" i="2"/>
  <c r="K37" i="2"/>
  <c r="I37" i="2"/>
  <c r="L37" i="2" s="1"/>
  <c r="K36" i="2"/>
  <c r="I36" i="2"/>
  <c r="K29" i="2"/>
  <c r="I29" i="2"/>
  <c r="L29" i="2" s="1"/>
  <c r="K28" i="2"/>
  <c r="I28" i="2"/>
  <c r="L28" i="2" s="1"/>
  <c r="K27" i="2"/>
  <c r="I27" i="2"/>
  <c r="L27" i="2" s="1"/>
  <c r="K26" i="2"/>
  <c r="I26" i="2"/>
  <c r="K19" i="2"/>
  <c r="I19" i="2"/>
  <c r="L19" i="2" s="1"/>
  <c r="K18" i="2"/>
  <c r="I18" i="2"/>
  <c r="L18" i="2" s="1"/>
  <c r="K17" i="2"/>
  <c r="I17" i="2"/>
  <c r="L17" i="2" s="1"/>
  <c r="K16" i="2"/>
  <c r="I16" i="2"/>
  <c r="L16" i="2" s="1"/>
  <c r="K15" i="2"/>
  <c r="I15" i="2"/>
  <c r="K8" i="2"/>
  <c r="I8" i="2"/>
  <c r="L8" i="2" s="1"/>
  <c r="K7" i="2"/>
  <c r="I7" i="2"/>
  <c r="L7" i="2" s="1"/>
  <c r="K6" i="2"/>
  <c r="I6" i="2"/>
  <c r="L6" i="2" s="1"/>
  <c r="O9" i="2"/>
  <c r="O20" i="2"/>
  <c r="O30" i="2"/>
  <c r="O38" i="2"/>
  <c r="O46" i="2"/>
  <c r="O54" i="2"/>
  <c r="O61" i="2"/>
  <c r="O69" i="2"/>
  <c r="O76" i="2"/>
  <c r="O84" i="2"/>
  <c r="O93" i="2"/>
  <c r="O109" i="2"/>
  <c r="O117" i="2"/>
  <c r="O159" i="2"/>
  <c r="O198" i="2"/>
  <c r="O225" i="2"/>
  <c r="O235" i="2"/>
  <c r="O242" i="2"/>
  <c r="O249" i="2"/>
  <c r="O256" i="2"/>
  <c r="O266" i="2"/>
  <c r="O273" i="2"/>
  <c r="O280" i="2"/>
  <c r="O288" i="2"/>
  <c r="O296" i="2"/>
  <c r="O304" i="2"/>
  <c r="O315" i="2"/>
  <c r="O324" i="2"/>
  <c r="O332" i="2"/>
  <c r="M332" i="2"/>
  <c r="M324" i="2"/>
  <c r="M315" i="2"/>
  <c r="M304" i="2"/>
  <c r="M296" i="2"/>
  <c r="M288" i="2"/>
  <c r="M280" i="2"/>
  <c r="M273" i="2"/>
  <c r="M266" i="2"/>
  <c r="M256" i="2"/>
  <c r="M249" i="2"/>
  <c r="M242" i="2"/>
  <c r="M235" i="2"/>
  <c r="M225" i="2"/>
  <c r="M198" i="2"/>
  <c r="M159" i="2"/>
  <c r="M117" i="2"/>
  <c r="M109" i="2"/>
  <c r="M93" i="2"/>
  <c r="M84" i="2"/>
  <c r="M76" i="2"/>
  <c r="M69" i="2"/>
  <c r="M61" i="2"/>
  <c r="M54" i="2"/>
  <c r="M46" i="2"/>
  <c r="M38" i="2"/>
  <c r="M30" i="2"/>
  <c r="M20" i="2"/>
  <c r="M9" i="2"/>
  <c r="J332" i="2"/>
  <c r="J324" i="2"/>
  <c r="J315" i="2"/>
  <c r="J304" i="2"/>
  <c r="J296" i="2"/>
  <c r="J288" i="2"/>
  <c r="J280" i="2"/>
  <c r="J273" i="2"/>
  <c r="J266" i="2"/>
  <c r="J256" i="2"/>
  <c r="J249" i="2"/>
  <c r="J242" i="2"/>
  <c r="J235" i="2"/>
  <c r="J225" i="2"/>
  <c r="J198" i="2"/>
  <c r="J159" i="2"/>
  <c r="J117" i="2"/>
  <c r="J109" i="2"/>
  <c r="J93" i="2"/>
  <c r="J84" i="2"/>
  <c r="J76" i="2"/>
  <c r="J69" i="2"/>
  <c r="J61" i="2"/>
  <c r="J54" i="2"/>
  <c r="J46" i="2"/>
  <c r="J38" i="2"/>
  <c r="J30" i="2"/>
  <c r="J20" i="2"/>
  <c r="J9" i="2"/>
  <c r="I84" i="2" l="1"/>
  <c r="L365" i="2"/>
  <c r="I273" i="2"/>
  <c r="I117" i="2"/>
  <c r="I332" i="2"/>
  <c r="I198" i="2"/>
  <c r="I225" i="2"/>
  <c r="I54" i="2"/>
  <c r="L272" i="2"/>
  <c r="I358" i="2"/>
  <c r="L52" i="2"/>
  <c r="L54" i="2" s="1"/>
  <c r="I38" i="2"/>
  <c r="I46" i="2"/>
  <c r="I109" i="2"/>
  <c r="I235" i="2"/>
  <c r="L159" i="2"/>
  <c r="I266" i="2"/>
  <c r="L273" i="2"/>
  <c r="L93" i="2"/>
  <c r="L203" i="2"/>
  <c r="L225" i="2" s="1"/>
  <c r="I315" i="2"/>
  <c r="L352" i="2"/>
  <c r="L358" i="2" s="1"/>
  <c r="I365" i="2"/>
  <c r="L44" i="2"/>
  <c r="L46" i="2" s="1"/>
  <c r="L36" i="2"/>
  <c r="L38" i="2" s="1"/>
  <c r="I30" i="2"/>
  <c r="I20" i="2"/>
  <c r="L9" i="2"/>
  <c r="L235" i="2"/>
  <c r="I9" i="2"/>
  <c r="L15" i="2"/>
  <c r="L20" i="2" s="1"/>
  <c r="I93" i="2"/>
  <c r="L99" i="2"/>
  <c r="L109" i="2" s="1"/>
  <c r="I159" i="2"/>
  <c r="L165" i="2"/>
  <c r="L198" i="2" s="1"/>
  <c r="L26" i="2"/>
  <c r="L30" i="2" s="1"/>
  <c r="L82" i="2"/>
  <c r="L84" i="2" s="1"/>
  <c r="L115" i="2"/>
  <c r="L117" i="2" s="1"/>
  <c r="J262" i="2"/>
  <c r="L266" i="2" s="1"/>
  <c r="L310" i="2"/>
  <c r="L315" i="2" s="1"/>
  <c r="L330" i="2"/>
  <c r="L332" i="2" s="1"/>
  <c r="L399" i="1"/>
  <c r="L400" i="1"/>
  <c r="L401" i="1"/>
  <c r="I401" i="1"/>
  <c r="I400" i="1"/>
  <c r="I399" i="1"/>
  <c r="K400" i="1"/>
  <c r="K399" i="1"/>
  <c r="L390" i="1"/>
  <c r="L391" i="1"/>
  <c r="L388" i="1"/>
  <c r="I389" i="1"/>
  <c r="L389" i="1" s="1"/>
  <c r="I390" i="1"/>
  <c r="I391" i="1"/>
  <c r="I392" i="1"/>
  <c r="L392" i="1" s="1"/>
  <c r="I393" i="1"/>
  <c r="L393" i="1" s="1"/>
  <c r="I388" i="1"/>
  <c r="K389" i="1"/>
  <c r="K390" i="1"/>
  <c r="K391" i="1"/>
  <c r="K392" i="1"/>
  <c r="K393" i="1"/>
  <c r="K388" i="1"/>
  <c r="L378" i="1"/>
  <c r="I378" i="1"/>
  <c r="K378" i="1"/>
  <c r="I367" i="1"/>
  <c r="L367" i="1" s="1"/>
  <c r="I366" i="1"/>
  <c r="L366" i="1" s="1"/>
  <c r="K367" i="1"/>
  <c r="K366" i="1"/>
  <c r="J357" i="1"/>
  <c r="J356" i="1"/>
  <c r="G357" i="1"/>
  <c r="G356" i="1"/>
  <c r="G355" i="1"/>
  <c r="J355" i="1" s="1"/>
  <c r="I357" i="1"/>
  <c r="I356" i="1"/>
  <c r="I355" i="1"/>
  <c r="L347" i="1"/>
  <c r="I346" i="1"/>
  <c r="L346" i="1" s="1"/>
  <c r="I347" i="1"/>
  <c r="I348" i="1"/>
  <c r="L348" i="1" s="1"/>
  <c r="I345" i="1"/>
  <c r="L345" i="1" s="1"/>
  <c r="I344" i="1"/>
  <c r="K345" i="1"/>
  <c r="K346" i="1"/>
  <c r="K347" i="1"/>
  <c r="K348" i="1"/>
  <c r="K344" i="1"/>
  <c r="I336" i="1"/>
  <c r="L336" i="1" s="1"/>
  <c r="I335" i="1"/>
  <c r="L335" i="1" s="1"/>
  <c r="K336" i="1"/>
  <c r="K335" i="1"/>
  <c r="K324" i="1"/>
  <c r="K323" i="1"/>
  <c r="I324" i="1"/>
  <c r="L324" i="1" s="1"/>
  <c r="I323" i="1"/>
  <c r="L323" i="1" s="1"/>
  <c r="L316" i="1"/>
  <c r="I316" i="1"/>
  <c r="K316" i="1"/>
  <c r="L305" i="1"/>
  <c r="I305" i="1"/>
  <c r="K305" i="1"/>
  <c r="L298" i="1"/>
  <c r="L297" i="1"/>
  <c r="L299" i="1" s="1"/>
  <c r="I298" i="1"/>
  <c r="I297" i="1"/>
  <c r="K298" i="1"/>
  <c r="K297" i="1"/>
  <c r="J286" i="1"/>
  <c r="G284" i="1"/>
  <c r="J284" i="1" s="1"/>
  <c r="G285" i="1"/>
  <c r="J285" i="1" s="1"/>
  <c r="G286" i="1"/>
  <c r="G283" i="1"/>
  <c r="I284" i="1"/>
  <c r="I285" i="1"/>
  <c r="I286" i="1"/>
  <c r="I283" i="1"/>
  <c r="L273" i="1"/>
  <c r="K273" i="1"/>
  <c r="I273" i="1"/>
  <c r="L266" i="1"/>
  <c r="K266" i="1"/>
  <c r="I266" i="1"/>
  <c r="K259" i="1"/>
  <c r="I259" i="1"/>
  <c r="L259" i="1" s="1"/>
  <c r="I247" i="1"/>
  <c r="L247" i="1" s="1"/>
  <c r="I248" i="1"/>
  <c r="L248" i="1" s="1"/>
  <c r="I249" i="1"/>
  <c r="L249" i="1" s="1"/>
  <c r="I246" i="1"/>
  <c r="I250" i="1" s="1"/>
  <c r="K247" i="1"/>
  <c r="K248" i="1"/>
  <c r="K249" i="1"/>
  <c r="K246" i="1"/>
  <c r="L219" i="1"/>
  <c r="L220" i="1"/>
  <c r="L223" i="1"/>
  <c r="L224" i="1"/>
  <c r="L227" i="1"/>
  <c r="L228" i="1"/>
  <c r="L231" i="1"/>
  <c r="L232" i="1"/>
  <c r="L235" i="1"/>
  <c r="L236" i="1"/>
  <c r="I217" i="1"/>
  <c r="L217" i="1" s="1"/>
  <c r="I218" i="1"/>
  <c r="L218" i="1" s="1"/>
  <c r="I219" i="1"/>
  <c r="I220" i="1"/>
  <c r="I221" i="1"/>
  <c r="L221" i="1" s="1"/>
  <c r="I222" i="1"/>
  <c r="L222" i="1" s="1"/>
  <c r="I223" i="1"/>
  <c r="I224" i="1"/>
  <c r="I225" i="1"/>
  <c r="L225" i="1" s="1"/>
  <c r="I226" i="1"/>
  <c r="L226" i="1" s="1"/>
  <c r="I227" i="1"/>
  <c r="I228" i="1"/>
  <c r="I229" i="1"/>
  <c r="L229" i="1" s="1"/>
  <c r="I230" i="1"/>
  <c r="L230" i="1" s="1"/>
  <c r="I231" i="1"/>
  <c r="I232" i="1"/>
  <c r="I233" i="1"/>
  <c r="L233" i="1" s="1"/>
  <c r="I234" i="1"/>
  <c r="L234" i="1" s="1"/>
  <c r="I235" i="1"/>
  <c r="I236" i="1"/>
  <c r="I237" i="1"/>
  <c r="L237" i="1" s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16" i="1"/>
  <c r="I216" i="1"/>
  <c r="I176" i="1"/>
  <c r="L176" i="1" s="1"/>
  <c r="I177" i="1"/>
  <c r="L177" i="1" s="1"/>
  <c r="I178" i="1"/>
  <c r="L178" i="1" s="1"/>
  <c r="I179" i="1"/>
  <c r="L179" i="1" s="1"/>
  <c r="I180" i="1"/>
  <c r="L180" i="1" s="1"/>
  <c r="I181" i="1"/>
  <c r="L181" i="1" s="1"/>
  <c r="I182" i="1"/>
  <c r="L182" i="1" s="1"/>
  <c r="I183" i="1"/>
  <c r="L183" i="1" s="1"/>
  <c r="I184" i="1"/>
  <c r="L184" i="1" s="1"/>
  <c r="I185" i="1"/>
  <c r="L185" i="1" s="1"/>
  <c r="I186" i="1"/>
  <c r="L186" i="1" s="1"/>
  <c r="I187" i="1"/>
  <c r="L187" i="1" s="1"/>
  <c r="I188" i="1"/>
  <c r="L188" i="1" s="1"/>
  <c r="I189" i="1"/>
  <c r="L189" i="1" s="1"/>
  <c r="I190" i="1"/>
  <c r="L190" i="1" s="1"/>
  <c r="I191" i="1"/>
  <c r="L191" i="1" s="1"/>
  <c r="I192" i="1"/>
  <c r="L192" i="1" s="1"/>
  <c r="I193" i="1"/>
  <c r="L193" i="1" s="1"/>
  <c r="I194" i="1"/>
  <c r="L194" i="1" s="1"/>
  <c r="I195" i="1"/>
  <c r="L195" i="1" s="1"/>
  <c r="I196" i="1"/>
  <c r="L196" i="1" s="1"/>
  <c r="I197" i="1"/>
  <c r="L197" i="1" s="1"/>
  <c r="I198" i="1"/>
  <c r="L198" i="1" s="1"/>
  <c r="I200" i="1"/>
  <c r="L200" i="1" s="1"/>
  <c r="I201" i="1"/>
  <c r="L201" i="1" s="1"/>
  <c r="I202" i="1"/>
  <c r="L202" i="1" s="1"/>
  <c r="I203" i="1"/>
  <c r="L203" i="1" s="1"/>
  <c r="I204" i="1"/>
  <c r="L204" i="1" s="1"/>
  <c r="I205" i="1"/>
  <c r="L205" i="1" s="1"/>
  <c r="I206" i="1"/>
  <c r="L206" i="1" s="1"/>
  <c r="I207" i="1"/>
  <c r="L207" i="1" s="1"/>
  <c r="I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200" i="1"/>
  <c r="K201" i="1"/>
  <c r="K202" i="1"/>
  <c r="K203" i="1"/>
  <c r="K204" i="1"/>
  <c r="K205" i="1"/>
  <c r="K206" i="1"/>
  <c r="K207" i="1"/>
  <c r="K175" i="1"/>
  <c r="I132" i="1"/>
  <c r="I167" i="1" s="1"/>
  <c r="I133" i="1"/>
  <c r="L133" i="1" s="1"/>
  <c r="I134" i="1"/>
  <c r="L134" i="1" s="1"/>
  <c r="I135" i="1"/>
  <c r="L135" i="1" s="1"/>
  <c r="I136" i="1"/>
  <c r="L136" i="1" s="1"/>
  <c r="I137" i="1"/>
  <c r="L137" i="1" s="1"/>
  <c r="I138" i="1"/>
  <c r="L138" i="1" s="1"/>
  <c r="I139" i="1"/>
  <c r="L139" i="1" s="1"/>
  <c r="I140" i="1"/>
  <c r="L140" i="1" s="1"/>
  <c r="I141" i="1"/>
  <c r="L141" i="1" s="1"/>
  <c r="I142" i="1"/>
  <c r="L142" i="1" s="1"/>
  <c r="I143" i="1"/>
  <c r="L143" i="1" s="1"/>
  <c r="I144" i="1"/>
  <c r="L144" i="1" s="1"/>
  <c r="I145" i="1"/>
  <c r="L145" i="1" s="1"/>
  <c r="I146" i="1"/>
  <c r="L146" i="1" s="1"/>
  <c r="I147" i="1"/>
  <c r="L147" i="1" s="1"/>
  <c r="I148" i="1"/>
  <c r="L148" i="1" s="1"/>
  <c r="I149" i="1"/>
  <c r="L149" i="1" s="1"/>
  <c r="I150" i="1"/>
  <c r="L150" i="1" s="1"/>
  <c r="I151" i="1"/>
  <c r="L151" i="1" s="1"/>
  <c r="I152" i="1"/>
  <c r="L152" i="1" s="1"/>
  <c r="I153" i="1"/>
  <c r="L153" i="1" s="1"/>
  <c r="I154" i="1"/>
  <c r="L154" i="1" s="1"/>
  <c r="I155" i="1"/>
  <c r="L155" i="1" s="1"/>
  <c r="I156" i="1"/>
  <c r="L156" i="1" s="1"/>
  <c r="I157" i="1"/>
  <c r="L157" i="1" s="1"/>
  <c r="I158" i="1"/>
  <c r="L158" i="1" s="1"/>
  <c r="I159" i="1"/>
  <c r="L159" i="1" s="1"/>
  <c r="I160" i="1"/>
  <c r="L160" i="1" s="1"/>
  <c r="I161" i="1"/>
  <c r="L161" i="1" s="1"/>
  <c r="I162" i="1"/>
  <c r="L162" i="1" s="1"/>
  <c r="I163" i="1"/>
  <c r="L163" i="1" s="1"/>
  <c r="I164" i="1"/>
  <c r="L164" i="1" s="1"/>
  <c r="I165" i="1"/>
  <c r="L165" i="1" s="1"/>
  <c r="I131" i="1"/>
  <c r="L131" i="1" s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31" i="1"/>
  <c r="K124" i="1"/>
  <c r="K123" i="1"/>
  <c r="I124" i="1"/>
  <c r="L124" i="1" s="1"/>
  <c r="I123" i="1"/>
  <c r="I125" i="1" s="1"/>
  <c r="K113" i="1"/>
  <c r="K114" i="1"/>
  <c r="K115" i="1"/>
  <c r="K116" i="1"/>
  <c r="K112" i="1"/>
  <c r="L110" i="1"/>
  <c r="L112" i="1"/>
  <c r="L115" i="1"/>
  <c r="L116" i="1"/>
  <c r="I113" i="1"/>
  <c r="L113" i="1" s="1"/>
  <c r="I114" i="1"/>
  <c r="L114" i="1" s="1"/>
  <c r="I115" i="1"/>
  <c r="I116" i="1"/>
  <c r="I112" i="1"/>
  <c r="I108" i="1"/>
  <c r="L108" i="1" s="1"/>
  <c r="I109" i="1"/>
  <c r="L109" i="1" s="1"/>
  <c r="I110" i="1"/>
  <c r="I107" i="1"/>
  <c r="I117" i="1" s="1"/>
  <c r="K108" i="1"/>
  <c r="K109" i="1"/>
  <c r="K110" i="1"/>
  <c r="K107" i="1"/>
  <c r="I99" i="1"/>
  <c r="I101" i="1" s="1"/>
  <c r="I100" i="1"/>
  <c r="L100" i="1" s="1"/>
  <c r="I98" i="1"/>
  <c r="L98" i="1" s="1"/>
  <c r="K99" i="1"/>
  <c r="K100" i="1"/>
  <c r="K98" i="1"/>
  <c r="K88" i="1"/>
  <c r="K87" i="1"/>
  <c r="I88" i="1"/>
  <c r="L88" i="1" s="1"/>
  <c r="I87" i="1"/>
  <c r="I89" i="1" s="1"/>
  <c r="L80" i="1"/>
  <c r="I80" i="1"/>
  <c r="K80" i="1"/>
  <c r="I65" i="1"/>
  <c r="L65" i="1" s="1"/>
  <c r="L73" i="1"/>
  <c r="I73" i="1"/>
  <c r="K73" i="1"/>
  <c r="K72" i="1"/>
  <c r="K65" i="1"/>
  <c r="I58" i="1"/>
  <c r="L58" i="1" s="1"/>
  <c r="I57" i="1"/>
  <c r="I59" i="1" s="1"/>
  <c r="K58" i="1"/>
  <c r="K57" i="1"/>
  <c r="L45" i="1"/>
  <c r="L44" i="1"/>
  <c r="L46" i="1" s="1"/>
  <c r="I45" i="1"/>
  <c r="I44" i="1"/>
  <c r="I46" i="1" s="1"/>
  <c r="K45" i="1"/>
  <c r="K44" i="1"/>
  <c r="I37" i="1"/>
  <c r="L37" i="1" s="1"/>
  <c r="I36" i="1"/>
  <c r="I38" i="1" s="1"/>
  <c r="K37" i="1"/>
  <c r="K36" i="1"/>
  <c r="I27" i="1"/>
  <c r="L27" i="1" s="1"/>
  <c r="I28" i="1"/>
  <c r="L28" i="1" s="1"/>
  <c r="I29" i="1"/>
  <c r="L29" i="1" s="1"/>
  <c r="I26" i="1"/>
  <c r="K27" i="1"/>
  <c r="K28" i="1"/>
  <c r="K29" i="1"/>
  <c r="K26" i="1"/>
  <c r="L16" i="1"/>
  <c r="L17" i="1"/>
  <c r="L15" i="1"/>
  <c r="K16" i="1"/>
  <c r="K17" i="1"/>
  <c r="K18" i="1"/>
  <c r="K19" i="1"/>
  <c r="K15" i="1"/>
  <c r="I16" i="1"/>
  <c r="I17" i="1"/>
  <c r="I18" i="1"/>
  <c r="L18" i="1" s="1"/>
  <c r="I19" i="1"/>
  <c r="L19" i="1" s="1"/>
  <c r="I15" i="1"/>
  <c r="I7" i="1"/>
  <c r="L7" i="1" s="1"/>
  <c r="I8" i="1"/>
  <c r="L8" i="1" s="1"/>
  <c r="I6" i="1"/>
  <c r="I9" i="1" s="1"/>
  <c r="K7" i="1"/>
  <c r="K8" i="1"/>
  <c r="K6" i="1"/>
  <c r="L167" i="1" l="1"/>
  <c r="L6" i="1"/>
  <c r="L9" i="1" s="1"/>
  <c r="L99" i="1"/>
  <c r="L101" i="1" s="1"/>
  <c r="L20" i="1"/>
  <c r="L123" i="1"/>
  <c r="L125" i="1" s="1"/>
  <c r="G287" i="1"/>
  <c r="L394" i="1"/>
  <c r="I20" i="1"/>
  <c r="L107" i="1"/>
  <c r="L117" i="1" s="1"/>
  <c r="I394" i="1"/>
  <c r="L132" i="1"/>
  <c r="L246" i="1"/>
  <c r="L250" i="1" s="1"/>
  <c r="L87" i="1"/>
  <c r="L89" i="1" s="1"/>
  <c r="I208" i="1"/>
  <c r="L175" i="1"/>
  <c r="L208" i="1" s="1"/>
  <c r="L368" i="1"/>
  <c r="I30" i="1"/>
  <c r="L26" i="1"/>
  <c r="L30" i="1" s="1"/>
  <c r="L36" i="1"/>
  <c r="L38" i="1" s="1"/>
  <c r="L57" i="1"/>
  <c r="L59" i="1" s="1"/>
  <c r="I238" i="1"/>
  <c r="L216" i="1"/>
  <c r="L238" i="1" s="1"/>
  <c r="I299" i="1"/>
  <c r="I368" i="1"/>
  <c r="I349" i="1"/>
  <c r="L344" i="1"/>
  <c r="L349" i="1" s="1"/>
  <c r="J283" i="1"/>
  <c r="J28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Ineta Młynarska</author>
  </authors>
  <commentList>
    <comment ref="K44" authorId="0" shapeId="0" xr:uid="{C538D27A-B20C-444E-AF10-FE15D70E5296}">
      <text>
        <r>
          <rPr>
            <b/>
            <sz val="9"/>
            <color indexed="81"/>
            <rFont val="Tahoma"/>
            <family val="2"/>
            <charset val="238"/>
          </rPr>
          <t>Ineta Młynarska: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Ineta Młynarska</author>
  </authors>
  <commentList>
    <comment ref="K44" authorId="0" shapeId="0" xr:uid="{316B267B-99D1-47FD-841C-06F9BBE44982}">
      <text>
        <r>
          <rPr>
            <b/>
            <sz val="9"/>
            <color indexed="81"/>
            <rFont val="Tahoma"/>
            <family val="2"/>
            <charset val="238"/>
          </rPr>
          <t>Ineta Młynarska: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<sst xmlns="http://schemas.openxmlformats.org/spreadsheetml/2006/main" count="2553" uniqueCount="566">
  <si>
    <t>Pakiet Nr 16</t>
  </si>
  <si>
    <t>Leki</t>
  </si>
  <si>
    <t>Lp.</t>
  </si>
  <si>
    <t>Nazwa międzynarodowa</t>
  </si>
  <si>
    <t>nazwa handlowa</t>
  </si>
  <si>
    <t>Postać</t>
  </si>
  <si>
    <t>zawartość</t>
  </si>
  <si>
    <t>- Stężenie</t>
  </si>
  <si>
    <t>Ilość opak.</t>
  </si>
  <si>
    <t>cena netto</t>
  </si>
  <si>
    <t>wartość netto</t>
  </si>
  <si>
    <t>%</t>
  </si>
  <si>
    <t>vat</t>
  </si>
  <si>
    <t>cena brutto</t>
  </si>
  <si>
    <t>wartość brutto</t>
  </si>
  <si>
    <r>
      <t>1.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3"/>
        <color theme="1"/>
        <rFont val="Times New Roman"/>
        <family val="1"/>
        <charset val="238"/>
      </rPr>
      <t> </t>
    </r>
  </si>
  <si>
    <t>Alteplase</t>
  </si>
  <si>
    <t>kpl x 1</t>
  </si>
  <si>
    <t>10 mg</t>
  </si>
  <si>
    <r>
      <t>2.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3"/>
        <color theme="1"/>
        <rFont val="Times New Roman"/>
        <family val="1"/>
        <charset val="238"/>
      </rPr>
      <t> </t>
    </r>
  </si>
  <si>
    <t>20 mg</t>
  </si>
  <si>
    <r>
      <t>3.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3"/>
        <color theme="1"/>
        <rFont val="Times New Roman"/>
        <family val="1"/>
        <charset val="238"/>
      </rPr>
      <t> </t>
    </r>
  </si>
  <si>
    <t>50 mg</t>
  </si>
  <si>
    <t>Wartość pakietu brutto:</t>
  </si>
  <si>
    <t>Pakiet Nr 17</t>
  </si>
  <si>
    <t>dawka</t>
  </si>
  <si>
    <t>– Stężenie</t>
  </si>
  <si>
    <t>% vat</t>
  </si>
  <si>
    <t>Cefuroksym z możliwością stosowania u noworodków</t>
  </si>
  <si>
    <t>fiol.</t>
  </si>
  <si>
    <t>0,75g</t>
  </si>
  <si>
    <t>Cefuroksym</t>
  </si>
  <si>
    <t>1,5g</t>
  </si>
  <si>
    <t>tabl. x 10</t>
  </si>
  <si>
    <t>0,125 g</t>
  </si>
  <si>
    <r>
      <t>4.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3"/>
        <color theme="1"/>
        <rFont val="Times New Roman"/>
        <family val="1"/>
        <charset val="238"/>
      </rPr>
      <t> </t>
    </r>
  </si>
  <si>
    <t>0,25 g</t>
  </si>
  <si>
    <r>
      <t>5.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3"/>
        <color theme="1"/>
        <rFont val="Times New Roman"/>
        <family val="1"/>
        <charset val="238"/>
      </rPr>
      <t> </t>
    </r>
  </si>
  <si>
    <t>0,5 g</t>
  </si>
  <si>
    <t>Pakiet Nr 18</t>
  </si>
  <si>
    <t>Amoxicillinum + Acidum clavulanicum</t>
  </si>
  <si>
    <t>fiol. x 5</t>
  </si>
  <si>
    <t>0,5g + 0,1g</t>
  </si>
  <si>
    <t>tabl. x 21</t>
  </si>
  <si>
    <t>625 mg (500mg+125mg)</t>
  </si>
  <si>
    <t>tabl. x 14</t>
  </si>
  <si>
    <t>1000 mg (875mg+125mg)</t>
  </si>
  <si>
    <t>zawiesina  70 ml</t>
  </si>
  <si>
    <t>457mg/5ml</t>
  </si>
  <si>
    <t>Pakiet Nr 23</t>
  </si>
  <si>
    <t>i kod ean</t>
  </si>
  <si>
    <t>postać</t>
  </si>
  <si>
    <t xml:space="preserve"> Ilość amp.</t>
  </si>
  <si>
    <t>Cena</t>
  </si>
  <si>
    <t>netto</t>
  </si>
  <si>
    <t>Vat</t>
  </si>
  <si>
    <t>Cena brutto</t>
  </si>
  <si>
    <t>Wartość</t>
  </si>
  <si>
    <t>brutto</t>
  </si>
  <si>
    <t>Filgrastim *</t>
  </si>
  <si>
    <t>amp.-strzyk.</t>
  </si>
  <si>
    <t>30 mln. j.m.</t>
  </si>
  <si>
    <t>48 mln. j.m.</t>
  </si>
  <si>
    <t>Pakiet Nr 26</t>
  </si>
  <si>
    <t xml:space="preserve">Ilość sztuk </t>
  </si>
  <si>
    <t>Bortezomibum *</t>
  </si>
  <si>
    <t>Fiolka x 1</t>
  </si>
  <si>
    <t>1mg</t>
  </si>
  <si>
    <t>3,5mg</t>
  </si>
  <si>
    <t>* oferowany produkt leczniczy musi znajdować się w aktualnym katalogu leków refundowanych przez NFZ stosowanych w chemioterapii</t>
  </si>
  <si>
    <t>Dla zapewnienia zgodności farmaceutycznej poszczególne dawki leków do podawania pozajelitowego muszą pochodzić od tego samego producenta.</t>
  </si>
  <si>
    <t>Pakiet Nr 40</t>
  </si>
  <si>
    <t>Ilość sztuk</t>
  </si>
  <si>
    <t>Ampicillin</t>
  </si>
  <si>
    <t>Fiolki</t>
  </si>
  <si>
    <t>0,5g</t>
  </si>
  <si>
    <t>1g</t>
  </si>
  <si>
    <t>Pakiet Nr 42</t>
  </si>
  <si>
    <t>1g + 0,2g</t>
  </si>
  <si>
    <t>Pakiet Nr 45</t>
  </si>
  <si>
    <t xml:space="preserve">Omeprazole </t>
  </si>
  <si>
    <t>(z możliwością podawania w roztworze 0,9% chlorku sodu)</t>
  </si>
  <si>
    <t>fiolka</t>
  </si>
  <si>
    <t>40mg</t>
  </si>
  <si>
    <t>Wartość pakietu brutto</t>
  </si>
  <si>
    <t>Pakiet Nr 47</t>
  </si>
  <si>
    <t>Clarithromycin</t>
  </si>
  <si>
    <t>500mg</t>
  </si>
  <si>
    <t>Pakiet Nr 50</t>
  </si>
  <si>
    <t>Meropenem*</t>
  </si>
  <si>
    <t>Meropenem</t>
  </si>
  <si>
    <t xml:space="preserve"> Wartość pakietu brutto:</t>
  </si>
  <si>
    <t>* Zamawiający wymaga aby okres trwałości roztworu do infuzji sporządzonego z użyciem 0,9% roztworu chlorku sodu wynosił 3 godziny w temp. do 25°C oraz  24 godziny w temp. 2°-8° C.</t>
  </si>
  <si>
    <t>Pakiet Nr 53</t>
  </si>
  <si>
    <t>Benzylpenicillin</t>
  </si>
  <si>
    <t>1 mln j.m.</t>
  </si>
  <si>
    <t>3 mln j.m.</t>
  </si>
  <si>
    <t>5 mln j.m.</t>
  </si>
  <si>
    <t>Pakiet Nr 56</t>
  </si>
  <si>
    <t xml:space="preserve">Ilość </t>
  </si>
  <si>
    <t>Ampicillin + Sulbactam</t>
  </si>
  <si>
    <t>Benzathine benzylpenicillin</t>
  </si>
  <si>
    <t>1,2 mln j.m.</t>
  </si>
  <si>
    <t>Benzylpenicillinum</t>
  </si>
  <si>
    <t>procainum</t>
  </si>
  <si>
    <t>Cloxacillin</t>
  </si>
  <si>
    <t>Tabl. x 16</t>
  </si>
  <si>
    <r>
      <t>6.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3"/>
        <color theme="1"/>
        <rFont val="Times New Roman"/>
        <family val="1"/>
        <charset val="238"/>
      </rPr>
      <t> </t>
    </r>
  </si>
  <si>
    <r>
      <t>7.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3"/>
        <color theme="1"/>
        <rFont val="Times New Roman"/>
        <family val="1"/>
        <charset val="238"/>
      </rPr>
      <t> </t>
    </r>
  </si>
  <si>
    <t>Colistin</t>
  </si>
  <si>
    <t>Fiolki x 20 szt.</t>
  </si>
  <si>
    <r>
      <t>8.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3"/>
        <color theme="1"/>
        <rFont val="Times New Roman"/>
        <family val="1"/>
        <charset val="238"/>
      </rPr>
      <t> </t>
    </r>
  </si>
  <si>
    <t>Doxycycline</t>
  </si>
  <si>
    <t>Ampułki x 10 szt.</t>
  </si>
  <si>
    <t>100mg</t>
  </si>
  <si>
    <r>
      <t>9.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3"/>
        <color theme="1"/>
        <rFont val="Times New Roman"/>
        <family val="1"/>
        <charset val="238"/>
      </rPr>
      <t> </t>
    </r>
  </si>
  <si>
    <t>Erythromycin</t>
  </si>
  <si>
    <t>300mg</t>
  </si>
  <si>
    <t>Pakiet Nr 77</t>
  </si>
  <si>
    <t>Dexamethasone sodium phosphate</t>
  </si>
  <si>
    <t>Amp. x 10</t>
  </si>
  <si>
    <t>4mg/1ml</t>
  </si>
  <si>
    <t>8mg/2ml</t>
  </si>
  <si>
    <t>Pakiet Nr 81</t>
  </si>
  <si>
    <t>Aciclovir</t>
  </si>
  <si>
    <t>Fiol. x 5</t>
  </si>
  <si>
    <t>250mg</t>
  </si>
  <si>
    <r>
      <t>Bedicort G</t>
    </r>
    <r>
      <rPr>
        <vertAlign val="superscript"/>
        <sz val="13"/>
        <color theme="1"/>
        <rFont val="Times New Roman"/>
        <family val="1"/>
        <charset val="238"/>
      </rPr>
      <t>1</t>
    </r>
  </si>
  <si>
    <t>Maść</t>
  </si>
  <si>
    <t>15g</t>
  </si>
  <si>
    <t>Calcitonin</t>
  </si>
  <si>
    <t>Amp. x 5</t>
  </si>
  <si>
    <t>100j.m./1ml</t>
  </si>
  <si>
    <t>Captopril</t>
  </si>
  <si>
    <t>Tabl. x 30</t>
  </si>
  <si>
    <t>12,5mg</t>
  </si>
  <si>
    <t>25mg</t>
  </si>
  <si>
    <t>Clobetasol propionate</t>
  </si>
  <si>
    <t>Maść 25g</t>
  </si>
  <si>
    <t>Clonidine hydrochloride</t>
  </si>
  <si>
    <t>Tabl. x 50</t>
  </si>
  <si>
    <t>0,075mg</t>
  </si>
  <si>
    <t>Denotivir</t>
  </si>
  <si>
    <t>Krem 3g</t>
  </si>
  <si>
    <t>30mg/g</t>
  </si>
  <si>
    <t>Fludrocortisone acetate</t>
  </si>
  <si>
    <t>Maść do oczu 3g</t>
  </si>
  <si>
    <r>
      <t>10.</t>
    </r>
    <r>
      <rPr>
        <sz val="7"/>
        <color theme="1"/>
        <rFont val="Times New Roman"/>
        <family val="1"/>
        <charset val="238"/>
      </rPr>
      <t xml:space="preserve"> </t>
    </r>
    <r>
      <rPr>
        <sz val="13"/>
        <color theme="1"/>
        <rFont val="Times New Roman"/>
        <family val="1"/>
        <charset val="238"/>
      </rPr>
      <t> </t>
    </r>
  </si>
  <si>
    <t>Fluocinolone acetonide</t>
  </si>
  <si>
    <t>Maść 15g</t>
  </si>
  <si>
    <t>0,25mg/g</t>
  </si>
  <si>
    <r>
      <t>11.</t>
    </r>
    <r>
      <rPr>
        <sz val="7"/>
        <color theme="1"/>
        <rFont val="Times New Roman"/>
        <family val="1"/>
        <charset val="238"/>
      </rPr>
      <t xml:space="preserve"> </t>
    </r>
    <r>
      <rPr>
        <sz val="13"/>
        <color theme="1"/>
        <rFont val="Times New Roman"/>
        <family val="1"/>
        <charset val="238"/>
      </rPr>
      <t> </t>
    </r>
  </si>
  <si>
    <t>Hydrocortisone</t>
  </si>
  <si>
    <r>
      <t>12.</t>
    </r>
    <r>
      <rPr>
        <sz val="7"/>
        <color theme="1"/>
        <rFont val="Times New Roman"/>
        <family val="1"/>
        <charset val="238"/>
      </rPr>
      <t xml:space="preserve"> </t>
    </r>
    <r>
      <rPr>
        <sz val="13"/>
        <color theme="1"/>
        <rFont val="Times New Roman"/>
        <family val="1"/>
        <charset val="238"/>
      </rPr>
      <t> </t>
    </r>
  </si>
  <si>
    <r>
      <t>13.</t>
    </r>
    <r>
      <rPr>
        <sz val="7"/>
        <color theme="1"/>
        <rFont val="Times New Roman"/>
        <family val="1"/>
        <charset val="238"/>
      </rPr>
      <t xml:space="preserve"> </t>
    </r>
    <r>
      <rPr>
        <sz val="13"/>
        <color theme="1"/>
        <rFont val="Times New Roman"/>
        <family val="1"/>
        <charset val="238"/>
      </rPr>
      <t> </t>
    </r>
  </si>
  <si>
    <t>Tabl. x 20</t>
  </si>
  <si>
    <t>20mg</t>
  </si>
  <si>
    <r>
      <t>14.</t>
    </r>
    <r>
      <rPr>
        <sz val="7"/>
        <color theme="1"/>
        <rFont val="Times New Roman"/>
        <family val="1"/>
        <charset val="238"/>
      </rPr>
      <t xml:space="preserve"> </t>
    </r>
    <r>
      <rPr>
        <sz val="13"/>
        <color theme="1"/>
        <rFont val="Times New Roman"/>
        <family val="1"/>
        <charset val="238"/>
      </rPr>
      <t> </t>
    </r>
  </si>
  <si>
    <t>Hydrocortisone acetate</t>
  </si>
  <si>
    <t>Krem 15g</t>
  </si>
  <si>
    <r>
      <t>15.</t>
    </r>
    <r>
      <rPr>
        <sz val="7"/>
        <color theme="1"/>
        <rFont val="Times New Roman"/>
        <family val="1"/>
        <charset val="238"/>
      </rPr>
      <t xml:space="preserve"> </t>
    </r>
    <r>
      <rPr>
        <sz val="13"/>
        <color theme="1"/>
        <rFont val="Times New Roman"/>
        <family val="1"/>
        <charset val="238"/>
      </rPr>
      <t> </t>
    </r>
  </si>
  <si>
    <t>Hydrocortisone butyrate</t>
  </si>
  <si>
    <t>1mg/g</t>
  </si>
  <si>
    <r>
      <t>16.</t>
    </r>
    <r>
      <rPr>
        <sz val="7"/>
        <color theme="1"/>
        <rFont val="Times New Roman"/>
        <family val="1"/>
        <charset val="238"/>
      </rPr>
      <t xml:space="preserve"> </t>
    </r>
    <r>
      <rPr>
        <sz val="13"/>
        <color theme="1"/>
        <rFont val="Times New Roman"/>
        <family val="1"/>
        <charset val="238"/>
      </rPr>
      <t> </t>
    </r>
  </si>
  <si>
    <t>Lidocaine hydrochloride</t>
  </si>
  <si>
    <t>Żel do stosowania w urologii 30g</t>
  </si>
  <si>
    <r>
      <t>17.</t>
    </r>
    <r>
      <rPr>
        <sz val="7"/>
        <color theme="1"/>
        <rFont val="Times New Roman"/>
        <family val="1"/>
        <charset val="238"/>
      </rPr>
      <t xml:space="preserve"> </t>
    </r>
    <r>
      <rPr>
        <sz val="13"/>
        <color theme="1"/>
        <rFont val="Times New Roman"/>
        <family val="1"/>
        <charset val="238"/>
      </rPr>
      <t> </t>
    </r>
  </si>
  <si>
    <t>Żel do stosowania w anestezjologii i laryngologii 30g</t>
  </si>
  <si>
    <r>
      <t>18.</t>
    </r>
    <r>
      <rPr>
        <sz val="7"/>
        <color theme="1"/>
        <rFont val="Times New Roman"/>
        <family val="1"/>
        <charset val="238"/>
      </rPr>
      <t xml:space="preserve"> </t>
    </r>
    <r>
      <rPr>
        <sz val="13"/>
        <color theme="1"/>
        <rFont val="Times New Roman"/>
        <family val="1"/>
        <charset val="238"/>
      </rPr>
      <t> </t>
    </r>
  </si>
  <si>
    <r>
      <t xml:space="preserve"> Lorinden A</t>
    </r>
    <r>
      <rPr>
        <vertAlign val="superscript"/>
        <sz val="13"/>
        <color theme="1"/>
        <rFont val="Times New Roman"/>
        <family val="1"/>
        <charset val="238"/>
      </rPr>
      <t>1</t>
    </r>
  </si>
  <si>
    <r>
      <t>19.</t>
    </r>
    <r>
      <rPr>
        <sz val="7"/>
        <color theme="1"/>
        <rFont val="Times New Roman"/>
        <family val="1"/>
        <charset val="238"/>
      </rPr>
      <t xml:space="preserve"> </t>
    </r>
    <r>
      <rPr>
        <sz val="13"/>
        <color theme="1"/>
        <rFont val="Times New Roman"/>
        <family val="1"/>
        <charset val="238"/>
      </rPr>
      <t> </t>
    </r>
  </si>
  <si>
    <r>
      <t xml:space="preserve"> Lorinden N</t>
    </r>
    <r>
      <rPr>
        <vertAlign val="superscript"/>
        <sz val="13"/>
        <color theme="1"/>
        <rFont val="Times New Roman"/>
        <family val="1"/>
        <charset val="238"/>
      </rPr>
      <t>1</t>
    </r>
  </si>
  <si>
    <t>krem 15g</t>
  </si>
  <si>
    <r>
      <t>20.</t>
    </r>
    <r>
      <rPr>
        <sz val="7"/>
        <color theme="1"/>
        <rFont val="Times New Roman"/>
        <family val="1"/>
        <charset val="238"/>
      </rPr>
      <t xml:space="preserve"> </t>
    </r>
    <r>
      <rPr>
        <sz val="13"/>
        <color theme="1"/>
        <rFont val="Times New Roman"/>
        <family val="1"/>
        <charset val="238"/>
      </rPr>
      <t> </t>
    </r>
  </si>
  <si>
    <t>Nefopam hydrochloride</t>
  </si>
  <si>
    <t>30mg</t>
  </si>
  <si>
    <r>
      <t>21.</t>
    </r>
    <r>
      <rPr>
        <sz val="7"/>
        <color theme="1"/>
        <rFont val="Times New Roman"/>
        <family val="1"/>
        <charset val="238"/>
      </rPr>
      <t xml:space="preserve"> </t>
    </r>
    <r>
      <rPr>
        <sz val="13"/>
        <color theme="1"/>
        <rFont val="Times New Roman"/>
        <family val="1"/>
        <charset val="238"/>
      </rPr>
      <t> </t>
    </r>
  </si>
  <si>
    <t>Neomycin sulphate</t>
  </si>
  <si>
    <r>
      <t>22.</t>
    </r>
    <r>
      <rPr>
        <sz val="7"/>
        <color theme="1"/>
        <rFont val="Times New Roman"/>
        <family val="1"/>
        <charset val="238"/>
      </rPr>
      <t xml:space="preserve"> </t>
    </r>
    <r>
      <rPr>
        <sz val="13"/>
        <color theme="1"/>
        <rFont val="Times New Roman"/>
        <family val="1"/>
        <charset val="238"/>
      </rPr>
      <t> </t>
    </r>
  </si>
  <si>
    <t>Oxytetracyclinum + Hydrocortisoni acetas</t>
  </si>
  <si>
    <t>Maść 10g</t>
  </si>
  <si>
    <t>(30 mg + 10 mg)/g</t>
  </si>
  <si>
    <r>
      <t>23.</t>
    </r>
    <r>
      <rPr>
        <sz val="7"/>
        <color theme="1"/>
        <rFont val="Times New Roman"/>
        <family val="1"/>
        <charset val="238"/>
      </rPr>
      <t xml:space="preserve"> </t>
    </r>
    <r>
      <rPr>
        <sz val="13"/>
        <color theme="1"/>
        <rFont val="Times New Roman"/>
        <family val="1"/>
        <charset val="238"/>
      </rPr>
      <t> </t>
    </r>
  </si>
  <si>
    <t>Pancreatin</t>
  </si>
  <si>
    <t>kaps. x 50</t>
  </si>
  <si>
    <t>10000jm</t>
  </si>
  <si>
    <r>
      <t>24.</t>
    </r>
    <r>
      <rPr>
        <sz val="7"/>
        <color theme="1"/>
        <rFont val="Times New Roman"/>
        <family val="1"/>
        <charset val="238"/>
      </rPr>
      <t xml:space="preserve"> </t>
    </r>
    <r>
      <rPr>
        <sz val="13"/>
        <color theme="1"/>
        <rFont val="Times New Roman"/>
        <family val="1"/>
        <charset val="238"/>
      </rPr>
      <t> </t>
    </r>
  </si>
  <si>
    <t>Pancuronium bromide</t>
  </si>
  <si>
    <t>4mg/2ml</t>
  </si>
  <si>
    <r>
      <t>25.</t>
    </r>
    <r>
      <rPr>
        <sz val="7"/>
        <color theme="1"/>
        <rFont val="Times New Roman"/>
        <family val="1"/>
        <charset val="238"/>
      </rPr>
      <t xml:space="preserve"> </t>
    </r>
    <r>
      <rPr>
        <sz val="13"/>
        <color theme="1"/>
        <rFont val="Times New Roman"/>
        <family val="1"/>
        <charset val="238"/>
      </rPr>
      <t> </t>
    </r>
  </si>
  <si>
    <t>Pantothenate calcium</t>
  </si>
  <si>
    <r>
      <t>26.</t>
    </r>
    <r>
      <rPr>
        <sz val="7"/>
        <color theme="1"/>
        <rFont val="Times New Roman"/>
        <family val="1"/>
        <charset val="238"/>
      </rPr>
      <t xml:space="preserve"> </t>
    </r>
    <r>
      <rPr>
        <sz val="13"/>
        <color theme="1"/>
        <rFont val="Times New Roman"/>
        <family val="1"/>
        <charset val="238"/>
      </rPr>
      <t> </t>
    </r>
  </si>
  <si>
    <t>Piracetam</t>
  </si>
  <si>
    <t>Amp. x 12</t>
  </si>
  <si>
    <t>1g/5ml</t>
  </si>
  <si>
    <r>
      <t>27.</t>
    </r>
    <r>
      <rPr>
        <sz val="7"/>
        <color theme="1"/>
        <rFont val="Times New Roman"/>
        <family val="1"/>
        <charset val="238"/>
      </rPr>
      <t xml:space="preserve"> </t>
    </r>
    <r>
      <rPr>
        <sz val="13"/>
        <color theme="1"/>
        <rFont val="Times New Roman"/>
        <family val="1"/>
        <charset val="238"/>
      </rPr>
      <t> </t>
    </r>
  </si>
  <si>
    <t>Promazine hydrochloride</t>
  </si>
  <si>
    <t>Tabl. x 60</t>
  </si>
  <si>
    <r>
      <t>28.</t>
    </r>
    <r>
      <rPr>
        <sz val="7"/>
        <color theme="1"/>
        <rFont val="Times New Roman"/>
        <family val="1"/>
        <charset val="238"/>
      </rPr>
      <t xml:space="preserve"> </t>
    </r>
    <r>
      <rPr>
        <sz val="13"/>
        <color theme="1"/>
        <rFont val="Times New Roman"/>
        <family val="1"/>
        <charset val="238"/>
      </rPr>
      <t> </t>
    </r>
  </si>
  <si>
    <t>draż. x 60</t>
  </si>
  <si>
    <t>50mg</t>
  </si>
  <si>
    <r>
      <t>29.</t>
    </r>
    <r>
      <rPr>
        <sz val="7"/>
        <color theme="1"/>
        <rFont val="Times New Roman"/>
        <family val="1"/>
        <charset val="238"/>
      </rPr>
      <t xml:space="preserve"> </t>
    </r>
    <r>
      <rPr>
        <sz val="13"/>
        <color theme="1"/>
        <rFont val="Times New Roman"/>
        <family val="1"/>
        <charset val="238"/>
      </rPr>
      <t> </t>
    </r>
  </si>
  <si>
    <t>Promethazine hydrochloride</t>
  </si>
  <si>
    <t>Draż. x 20</t>
  </si>
  <si>
    <t>10mg</t>
  </si>
  <si>
    <r>
      <t>30.</t>
    </r>
    <r>
      <rPr>
        <sz val="7"/>
        <color theme="1"/>
        <rFont val="Times New Roman"/>
        <family val="1"/>
        <charset val="238"/>
      </rPr>
      <t xml:space="preserve"> </t>
    </r>
    <r>
      <rPr>
        <sz val="13"/>
        <color theme="1"/>
        <rFont val="Times New Roman"/>
        <family val="1"/>
        <charset val="238"/>
      </rPr>
      <t> </t>
    </r>
  </si>
  <si>
    <r>
      <t>31.</t>
    </r>
    <r>
      <rPr>
        <sz val="7"/>
        <color theme="1"/>
        <rFont val="Times New Roman"/>
        <family val="1"/>
        <charset val="238"/>
      </rPr>
      <t xml:space="preserve"> </t>
    </r>
    <r>
      <rPr>
        <sz val="13"/>
        <color theme="1"/>
        <rFont val="Times New Roman"/>
        <family val="1"/>
        <charset val="238"/>
      </rPr>
      <t> </t>
    </r>
  </si>
  <si>
    <r>
      <t xml:space="preserve"> Sachol</t>
    </r>
    <r>
      <rPr>
        <vertAlign val="superscript"/>
        <sz val="13"/>
        <color theme="1"/>
        <rFont val="Times New Roman"/>
        <family val="1"/>
        <charset val="238"/>
      </rPr>
      <t>1</t>
    </r>
  </si>
  <si>
    <t>Żel stomatologiczny 10g</t>
  </si>
  <si>
    <r>
      <t>32.</t>
    </r>
    <r>
      <rPr>
        <sz val="7"/>
        <color theme="1"/>
        <rFont val="Times New Roman"/>
        <family val="1"/>
        <charset val="238"/>
      </rPr>
      <t xml:space="preserve"> </t>
    </r>
    <r>
      <rPr>
        <sz val="13"/>
        <color theme="1"/>
        <rFont val="Times New Roman"/>
        <family val="1"/>
        <charset val="238"/>
      </rPr>
      <t> </t>
    </r>
  </si>
  <si>
    <t>Sulfathiazole silver</t>
  </si>
  <si>
    <t>Krem 40g</t>
  </si>
  <si>
    <r>
      <t>33.</t>
    </r>
    <r>
      <rPr>
        <sz val="7"/>
        <color theme="1"/>
        <rFont val="Times New Roman"/>
        <family val="1"/>
        <charset val="238"/>
      </rPr>
      <t xml:space="preserve"> </t>
    </r>
    <r>
      <rPr>
        <sz val="13"/>
        <color theme="1"/>
        <rFont val="Times New Roman"/>
        <family val="1"/>
        <charset val="238"/>
      </rPr>
      <t> </t>
    </r>
  </si>
  <si>
    <t>Krem 400g</t>
  </si>
  <si>
    <r>
      <t>34.</t>
    </r>
    <r>
      <rPr>
        <sz val="7"/>
        <color theme="1"/>
        <rFont val="Times New Roman"/>
        <family val="1"/>
        <charset val="238"/>
      </rPr>
      <t xml:space="preserve"> </t>
    </r>
    <r>
      <rPr>
        <sz val="13"/>
        <color theme="1"/>
        <rFont val="Times New Roman"/>
        <family val="1"/>
        <charset val="238"/>
      </rPr>
      <t> </t>
    </r>
  </si>
  <si>
    <t>Suxamethonium chloride</t>
  </si>
  <si>
    <t>Fiol. x 10</t>
  </si>
  <si>
    <t>200mg</t>
  </si>
  <si>
    <r>
      <t>35.</t>
    </r>
    <r>
      <rPr>
        <sz val="7"/>
        <color theme="1"/>
        <rFont val="Times New Roman"/>
        <family val="1"/>
        <charset val="238"/>
      </rPr>
      <t xml:space="preserve"> </t>
    </r>
    <r>
      <rPr>
        <sz val="13"/>
        <color theme="1"/>
        <rFont val="Times New Roman"/>
        <family val="1"/>
        <charset val="238"/>
      </rPr>
      <t> </t>
    </r>
  </si>
  <si>
    <t>Testosteroni enantas</t>
  </si>
  <si>
    <t>roztwór do</t>
  </si>
  <si>
    <t>wstrzykiwań 1ml  x 5 amp.</t>
  </si>
  <si>
    <t>100 mg/ml</t>
  </si>
  <si>
    <r>
      <t>1</t>
    </r>
    <r>
      <rPr>
        <sz val="13"/>
        <color theme="1"/>
        <rFont val="Times New Roman"/>
        <family val="1"/>
        <charset val="238"/>
      </rPr>
      <t xml:space="preserve"> dopuszcza się złożenie oferty równoważnej zawierającej odpowiedniki</t>
    </r>
  </si>
  <si>
    <t>Pakiet Nr 82</t>
  </si>
  <si>
    <t xml:space="preserve">  </t>
  </si>
  <si>
    <t>Ambroxol hydrochl.</t>
  </si>
  <si>
    <t>Syrop 150ml</t>
  </si>
  <si>
    <t>15mg/5ml</t>
  </si>
  <si>
    <t>30mg/5ml</t>
  </si>
  <si>
    <t>Ascorbic acid</t>
  </si>
  <si>
    <t>500mg/5ml</t>
  </si>
  <si>
    <t>Draż. x 50</t>
  </si>
  <si>
    <t>Bromhexine hydrochloride</t>
  </si>
  <si>
    <t>Krople doustne 30ml</t>
  </si>
  <si>
    <t>2mg/ml</t>
  </si>
  <si>
    <t>Syrop 120ml</t>
  </si>
  <si>
    <t>4mg/5ml</t>
  </si>
  <si>
    <t>Tabl. x 40</t>
  </si>
  <si>
    <t>8mg</t>
  </si>
  <si>
    <t>2mg/5ml</t>
  </si>
  <si>
    <r>
      <t xml:space="preserve">Calcium lactate gluconate </t>
    </r>
    <r>
      <rPr>
        <vertAlign val="superscript"/>
        <sz val="13"/>
        <color theme="1"/>
        <rFont val="Times New Roman"/>
        <family val="1"/>
        <charset val="238"/>
      </rPr>
      <t>3</t>
    </r>
  </si>
  <si>
    <t>Tabl.musujące x 12</t>
  </si>
  <si>
    <t>177 mg Ca</t>
  </si>
  <si>
    <t>Dextrose</t>
  </si>
  <si>
    <t>20% 10ml</t>
  </si>
  <si>
    <t>Amp. x 50</t>
  </si>
  <si>
    <t>40% 10ml</t>
  </si>
  <si>
    <t>Dimenhydrinate</t>
  </si>
  <si>
    <t>Tabl. x 5</t>
  </si>
  <si>
    <t>Doxepin</t>
  </si>
  <si>
    <t>Kaps. x 30</t>
  </si>
  <si>
    <t>Ethambutol</t>
  </si>
  <si>
    <t>Kaps. x 250</t>
  </si>
  <si>
    <t>Fluconazole</t>
  </si>
  <si>
    <t>Kaps. x 7</t>
  </si>
  <si>
    <t>5mg/ml</t>
  </si>
  <si>
    <t>Hydroxycarbamide</t>
  </si>
  <si>
    <t>Kaps. X 100</t>
  </si>
  <si>
    <t>Hydroxyzine hydrochloride</t>
  </si>
  <si>
    <t>100mg/2ml</t>
  </si>
  <si>
    <t>Neostigmine mythylsulphate</t>
  </si>
  <si>
    <t>0,5mg/1ml</t>
  </si>
  <si>
    <t>Nystatin</t>
  </si>
  <si>
    <t>Tabl.dojelitowe x 16</t>
  </si>
  <si>
    <t>500000j.m.</t>
  </si>
  <si>
    <t>Pro susp. 28ml</t>
  </si>
  <si>
    <t>100000jm/ml</t>
  </si>
  <si>
    <r>
      <t xml:space="preserve">Ornithine aspartate </t>
    </r>
    <r>
      <rPr>
        <vertAlign val="superscript"/>
        <sz val="13"/>
        <color theme="1"/>
        <rFont val="Times New Roman"/>
        <family val="1"/>
        <charset val="238"/>
      </rPr>
      <t>3</t>
    </r>
  </si>
  <si>
    <t>150mg</t>
  </si>
  <si>
    <t>Pyridoxine</t>
  </si>
  <si>
    <t>Riboflavin</t>
  </si>
  <si>
    <t>3mg</t>
  </si>
  <si>
    <t>Sulpiride</t>
  </si>
  <si>
    <t>Kaps. x 24</t>
  </si>
  <si>
    <r>
      <t>3</t>
    </r>
    <r>
      <rPr>
        <sz val="13"/>
        <color theme="1"/>
        <rFont val="Times New Roman"/>
        <family val="1"/>
        <charset val="238"/>
      </rPr>
      <t xml:space="preserve"> suplement diety</t>
    </r>
  </si>
  <si>
    <t>Pakiet Nr 86</t>
  </si>
  <si>
    <t>Amoxicillin</t>
  </si>
  <si>
    <t>Kaps. x 16</t>
  </si>
  <si>
    <t>Kaps. x 20</t>
  </si>
  <si>
    <t>Pro susp. 60ml</t>
  </si>
  <si>
    <t>0,125g/5ml</t>
  </si>
  <si>
    <t>0,25g/5ml</t>
  </si>
  <si>
    <t>Clonazepam</t>
  </si>
  <si>
    <t xml:space="preserve">1mg/1ml </t>
  </si>
  <si>
    <t>tabl. x 30</t>
  </si>
  <si>
    <t xml:space="preserve">0,5mg </t>
  </si>
  <si>
    <t xml:space="preserve">2mg </t>
  </si>
  <si>
    <t xml:space="preserve">Erythromycin </t>
  </si>
  <si>
    <t>Erythromycin cyclocarbonate</t>
  </si>
  <si>
    <t>Estazolam</t>
  </si>
  <si>
    <t>2mg</t>
  </si>
  <si>
    <t>Lorazepam</t>
  </si>
  <si>
    <t>draż. x 25</t>
  </si>
  <si>
    <t>2,5mg</t>
  </si>
  <si>
    <t>Aerozol 32g/55ml</t>
  </si>
  <si>
    <t>5mg/g</t>
  </si>
  <si>
    <t>0,25g</t>
  </si>
  <si>
    <r>
      <t>Oxycort</t>
    </r>
    <r>
      <rPr>
        <vertAlign val="superscript"/>
        <sz val="13"/>
        <color theme="1"/>
        <rFont val="Times New Roman"/>
        <family val="1"/>
        <charset val="238"/>
      </rPr>
      <t>1</t>
    </r>
  </si>
  <si>
    <t>Aerozol 55ml</t>
  </si>
  <si>
    <r>
      <t>Rifamazid</t>
    </r>
    <r>
      <rPr>
        <vertAlign val="superscript"/>
        <sz val="13"/>
        <color theme="1"/>
        <rFont val="Times New Roman"/>
        <family val="1"/>
        <charset val="238"/>
      </rPr>
      <t>1</t>
    </r>
  </si>
  <si>
    <t>Kaps. x 100</t>
  </si>
  <si>
    <t>150mg+100mg</t>
  </si>
  <si>
    <t>300mg+150mg</t>
  </si>
  <si>
    <t>Rifampicin</t>
  </si>
  <si>
    <t>Streptomycin</t>
  </si>
  <si>
    <t>Fiol. x 1</t>
  </si>
  <si>
    <t>Temazepam</t>
  </si>
  <si>
    <t>Pakiet Nr 97</t>
  </si>
  <si>
    <t>Butylscopolamine</t>
  </si>
  <si>
    <t>20mg/1ml</t>
  </si>
  <si>
    <t>Galantamine hydrobromide</t>
  </si>
  <si>
    <t>2,5mg/1ml</t>
  </si>
  <si>
    <t>5mg/1ml</t>
  </si>
  <si>
    <r>
      <t xml:space="preserve">Spasmalgon </t>
    </r>
    <r>
      <rPr>
        <vertAlign val="superscript"/>
        <sz val="13"/>
        <color theme="1"/>
        <rFont val="Times New Roman"/>
        <family val="1"/>
        <charset val="238"/>
      </rPr>
      <t>1</t>
    </r>
    <r>
      <rPr>
        <sz val="13"/>
        <color theme="1"/>
        <rFont val="Times New Roman"/>
        <family val="1"/>
        <charset val="238"/>
      </rPr>
      <t xml:space="preserve">  </t>
    </r>
  </si>
  <si>
    <t xml:space="preserve"> </t>
  </si>
  <si>
    <t>Pakiet Nr 102</t>
  </si>
  <si>
    <t>Spirytus skażony</t>
  </si>
  <si>
    <t>Opakowanie</t>
  </si>
  <si>
    <r>
      <t>70</t>
    </r>
    <r>
      <rPr>
        <vertAlign val="superscript"/>
        <sz val="13"/>
        <color theme="1"/>
        <rFont val="Times New Roman"/>
        <family val="1"/>
        <charset val="238"/>
      </rPr>
      <t>0</t>
    </r>
    <r>
      <rPr>
        <sz val="13"/>
        <color theme="1"/>
        <rFont val="Times New Roman"/>
        <family val="1"/>
        <charset val="238"/>
      </rPr>
      <t xml:space="preserve"> Spirytus skażony hibitanem</t>
    </r>
  </si>
  <si>
    <t>Liq.</t>
  </si>
  <si>
    <t>1000ml</t>
  </si>
  <si>
    <t>Pakiet Nr 103</t>
  </si>
  <si>
    <t>Alkohol etylowy</t>
  </si>
  <si>
    <t>Alkohol etylowy 96% vol</t>
  </si>
  <si>
    <t>Pakiet Nr 110</t>
  </si>
  <si>
    <r>
      <t>1.</t>
    </r>
    <r>
      <rPr>
        <sz val="7"/>
        <color theme="1"/>
        <rFont val="Times New Roman"/>
        <family val="1"/>
        <charset val="238"/>
      </rPr>
      <t xml:space="preserve">   </t>
    </r>
    <r>
      <rPr>
        <sz val="13"/>
        <color theme="1"/>
        <rFont val="Times New Roman"/>
        <family val="1"/>
        <charset val="238"/>
      </rPr>
      <t> </t>
    </r>
  </si>
  <si>
    <t>Fulvestrant*</t>
  </si>
  <si>
    <t>amp.-strzyk. x 2</t>
  </si>
  <si>
    <t>Pakiet Nr 137</t>
  </si>
  <si>
    <t>Opatrunek wchłanialny jałowy</t>
  </si>
  <si>
    <r>
      <t>Nazwa produktu leczniczego</t>
    </r>
    <r>
      <rPr>
        <sz val="13"/>
        <color theme="1"/>
        <rFont val="Times New Roman"/>
        <family val="1"/>
        <charset val="238"/>
      </rPr>
      <t>*</t>
    </r>
  </si>
  <si>
    <t>wartość</t>
  </si>
  <si>
    <t>Tachosil – matryca z klejem do tkanek</t>
  </si>
  <si>
    <t>2,5 x 3 x 0,5 cm  a  1 szt</t>
  </si>
  <si>
    <t>4,8 x 4,8 x 0,5 cm  a  2 szt</t>
  </si>
  <si>
    <t>4,8 x 4,8 x rolka a  1 szt</t>
  </si>
  <si>
    <t>4,8 x 9,5 x 0,5 cm  a  1 szt</t>
  </si>
  <si>
    <t xml:space="preserve">*dopuszcza się złożenie oferty równoważnej zawierającej odpowiedniki </t>
  </si>
  <si>
    <t>Pakiet Nr 152</t>
  </si>
  <si>
    <t>Stężenie</t>
  </si>
  <si>
    <t>Rocuronium</t>
  </si>
  <si>
    <t>Fiol. 5ml x 10</t>
  </si>
  <si>
    <t>10mg/ml</t>
  </si>
  <si>
    <t>Fiol. 10ml x 10</t>
  </si>
  <si>
    <t>Pakiet Nr 161</t>
  </si>
  <si>
    <t>Caspofungine</t>
  </si>
  <si>
    <t>70mg</t>
  </si>
  <si>
    <t>Pakiet Nr 167</t>
  </si>
  <si>
    <t>dawka-STĘŻenie</t>
  </si>
  <si>
    <t>Ilość OPAk.</t>
  </si>
  <si>
    <t>1.</t>
  </si>
  <si>
    <t>Tenofoviri disoproxilum fumaratum*</t>
  </si>
  <si>
    <t>245mg</t>
  </si>
  <si>
    <t>* oferowany produkt leczniczy musi znajdować się w aktualnym katalogu leków refundowanych przez NFZ stosowanych w programach lekowych</t>
  </si>
  <si>
    <t>Pakiet Nr 175</t>
  </si>
  <si>
    <t>Sevofluranum -produkt z możliwością użycia w parownikach Penlon Sigmadelta, Teama. Na czas trwania umowy wykonawca nieodpłatnie użyczy 2 parowników zgodnych z typem mocowania Drager.</t>
  </si>
  <si>
    <t>Płyn</t>
  </si>
  <si>
    <t>250ml</t>
  </si>
  <si>
    <t>Pakiet Nr 184</t>
  </si>
  <si>
    <t>nazwa handlowa i kod ean</t>
  </si>
  <si>
    <t xml:space="preserve">Ilość OPAK. </t>
  </si>
  <si>
    <t>Dexamethasoni</t>
  </si>
  <si>
    <t>phosphas*</t>
  </si>
  <si>
    <t>Pakiet Nr 195</t>
  </si>
  <si>
    <t xml:space="preserve">Ilość opak. </t>
  </si>
  <si>
    <t>Lactobacillus rhamnosus,</t>
  </si>
  <si>
    <t>Lactobacillus helveticus</t>
  </si>
  <si>
    <t>Kaps. x 60</t>
  </si>
  <si>
    <r>
      <t xml:space="preserve">2 x 10 </t>
    </r>
    <r>
      <rPr>
        <vertAlign val="superscript"/>
        <sz val="14"/>
        <color theme="1"/>
        <rFont val="Times New Roman"/>
        <family val="1"/>
        <charset val="238"/>
      </rPr>
      <t>9</t>
    </r>
    <r>
      <rPr>
        <sz val="13"/>
        <color theme="1"/>
        <rFont val="Times New Roman"/>
        <family val="1"/>
        <charset val="238"/>
      </rPr>
      <t xml:space="preserve"> CFU</t>
    </r>
  </si>
  <si>
    <t>Pakiet Nr 251</t>
  </si>
  <si>
    <t>Ilość</t>
  </si>
  <si>
    <t>sztuk</t>
  </si>
  <si>
    <t>Aripiprazole</t>
  </si>
  <si>
    <t>Tabl. x 28</t>
  </si>
  <si>
    <t>15mg</t>
  </si>
  <si>
    <t>Tabl. ulegaj. rozpad. w jamie ustnej x 28</t>
  </si>
  <si>
    <t>fiol. i.m. x 1</t>
  </si>
  <si>
    <t>7,5mg/ml - 1,3ml</t>
  </si>
  <si>
    <t>Pakiet Nr 256</t>
  </si>
  <si>
    <t>nazwa produktu*</t>
  </si>
  <si>
    <t>Ilość OPAk</t>
  </si>
  <si>
    <r>
      <t xml:space="preserve"> CitraFleet </t>
    </r>
    <r>
      <rPr>
        <sz val="11"/>
        <color theme="1"/>
        <rFont val="Times New Roman"/>
        <family val="1"/>
        <charset val="238"/>
      </rPr>
      <t>*</t>
    </r>
  </si>
  <si>
    <t>Proszek do</t>
  </si>
  <si>
    <t>sporządzania</t>
  </si>
  <si>
    <t>roztworu doustnego x 50 saszetek</t>
  </si>
  <si>
    <t xml:space="preserve">* dopuszcza się złożenie oferty równoważnej zawierającej odpowiedniki </t>
  </si>
  <si>
    <t>Pakiet Nr 257</t>
  </si>
  <si>
    <t>Imatinibum *</t>
  </si>
  <si>
    <t>Tabl.lub kaps. x 60</t>
  </si>
  <si>
    <t>Tabl. lub kaps. x 30</t>
  </si>
  <si>
    <t>400mg</t>
  </si>
  <si>
    <t>* oferowany produkt leczniczy musi znajdować się w aktualnym katalogu leków refundowanych przez NFZ stosowanych w chemioterapii.</t>
  </si>
  <si>
    <t>Poszczególne dawki leków muszą pochodzić od tego samego producenta.</t>
  </si>
  <si>
    <t>Pakiet Nr 258</t>
  </si>
  <si>
    <t>nazwa handlowa i KOD EAN</t>
  </si>
  <si>
    <t>Gefitynibum *</t>
  </si>
  <si>
    <t>Pakiet Nr 262</t>
  </si>
  <si>
    <t>Środki kontrastowe</t>
  </si>
  <si>
    <t>Kontrast radiologiczny niejonowy: Iomeprolum</t>
  </si>
  <si>
    <t>Flakon 50ml</t>
  </si>
  <si>
    <t>350mg/ml</t>
  </si>
  <si>
    <t>Flakon 100ml</t>
  </si>
  <si>
    <t>Flakon 200ml</t>
  </si>
  <si>
    <t>Flakon 500ml</t>
  </si>
  <si>
    <t>400mg/ml</t>
  </si>
  <si>
    <t>ACTILYSE 10MG*1 FIOL.DOZ+ROZP.10ML</t>
  </si>
  <si>
    <t>ACTILYSE INJ.20MG*1FIOL.DOZ+ROZP.20ML LZ</t>
  </si>
  <si>
    <t>ACTILYSE INJ.50MG*1FIOL.DOZ+ROZP.50 MLLZ</t>
  </si>
  <si>
    <t>TARSIME  750MG * 1 FIOL.</t>
  </si>
  <si>
    <t>TARSIME 1,5G * 1 FIOL.</t>
  </si>
  <si>
    <t>BIORACEF 125MG * 10 TABL.POWL.BLIST.</t>
  </si>
  <si>
    <t>TARSIME 250MG*10 TABL. POWL.</t>
  </si>
  <si>
    <t>TARSIME 500MG*10 TABL. POWL.</t>
  </si>
  <si>
    <t>TAROMENTIN  600MG * 1 FIOL.</t>
  </si>
  <si>
    <t>TAROMENTIN   625MG * 21 TABL.POWL.</t>
  </si>
  <si>
    <t>TAROMENTIN  875MG+125MG *14 TABL.POWL.</t>
  </si>
  <si>
    <t>TAROMENTIN 400+57MG/5ML * 70ML ZAW DOUST</t>
  </si>
  <si>
    <t>Ilość opak. Handlowa</t>
  </si>
  <si>
    <t>BORTEZOMIB ADAMED 1 MG*1 FIOL 5906414000771</t>
  </si>
  <si>
    <t>BORTEZOMIB ADAMED 3,5 MG*1 FIOL, 5906414000788</t>
  </si>
  <si>
    <t>ACCOFIL 30MU/0,5ML*1 AMP.STRZ.0,5ML, 5055565713846</t>
  </si>
  <si>
    <t>ACCOFIL 48MU/0,5ML*1 AMP.STRZ.0,5ML, 5055565713853</t>
  </si>
  <si>
    <t>AMPICILLIN PROSZ.D/ROZT.D/WST.0,5G*1FIOL</t>
  </si>
  <si>
    <t>AMPICILLIN PROSZ.D/ROZT.D/WST.1G*1FIOL.</t>
  </si>
  <si>
    <t>TAROMENTIN 1200MG * 1 FIOL.</t>
  </si>
  <si>
    <t>HELICID 40MG * 1 FIOL.          /ZENTIVA</t>
  </si>
  <si>
    <t>TACLAR 500MG * 1 FIOL. 20ML</t>
  </si>
  <si>
    <t>MEROPENEM APTAPHARMA 500MG*10 FIOL.</t>
  </si>
  <si>
    <t>MEROPENEM APTAPHARMA 1G*10 FIOL.</t>
  </si>
  <si>
    <t>PENICILLIN.CRYST.TZF 1.000.000J INJ.*1</t>
  </si>
  <si>
    <t>PENICILLIN.CRYST.TZF 3.000.000 J INJ.*1</t>
  </si>
  <si>
    <t>PENICILLIN.CRYST.5.000.000 J INJ.*1 FIOL</t>
  </si>
  <si>
    <t>UNASYN INJ.0,75G * 1 FIOL.</t>
  </si>
  <si>
    <t>UNASYN INJ.1,5G * 1 FIOL.</t>
  </si>
  <si>
    <t>PENICILLINUM PROC.1200000 L TZF * 1 FIOL</t>
  </si>
  <si>
    <t>SYNTARPEN 0,5G * 16 TABL.</t>
  </si>
  <si>
    <t>SYNTARPEN PROSZEK 1000MG * 1 FIOL.</t>
  </si>
  <si>
    <t>COLISTIN 1 000 000J *20 FIOL. /TARCHOMIN</t>
  </si>
  <si>
    <t>DOXYCYCLINUM 100MG/5ML*10 AMP.LZ /POLFA</t>
  </si>
  <si>
    <t>DEXAVEN INJ.4MG/1ML*10 AMP.</t>
  </si>
  <si>
    <t>DEXAVEN INJ.4MG/ML 2ML*10 AMP.</t>
  </si>
  <si>
    <t>ACICLOVIR INJ.250MG * 5 FIOL. LZ   /JELF</t>
  </si>
  <si>
    <t>BEDICORT G MASC 15G               /JELFA</t>
  </si>
  <si>
    <t>CALCITONIN INJ.100J.M./1ML*5 AMP.</t>
  </si>
  <si>
    <t>CAPTOPRIL  12,5MG*30 TABL.         JELFA</t>
  </si>
  <si>
    <t>CAPTOPRIL  25MG*30 TABL.NOWY       JELFA</t>
  </si>
  <si>
    <t>CLOBEDERM MASC 0.05%  25G          JELFA</t>
  </si>
  <si>
    <t>IPOREL 0,075MG * 50 TABL</t>
  </si>
  <si>
    <t>VRATIZOLIN KREM 3%  3G</t>
  </si>
  <si>
    <t>CORTINEFF MASC OFTALM.0,1% 3G</t>
  </si>
  <si>
    <t>FLUCINAR MASC 0,025% 15G</t>
  </si>
  <si>
    <t>CORHYDRON   25MG * 5 AMP.+ROZP  /JELFA</t>
  </si>
  <si>
    <t>CORHYDRON 100MG * 5 AMP.+ROZP   /JELFA</t>
  </si>
  <si>
    <t>HYDROCORTISONUM 20MG*20 TABL.BLIST JELFA</t>
  </si>
  <si>
    <t>HYDROCORTISONUM 1% KREM 15G        JELFA</t>
  </si>
  <si>
    <t>LATICORT MASC 0,1%  15G</t>
  </si>
  <si>
    <t>LIGNOCAINUM H/CH ZEL 'U' 2% 30G</t>
  </si>
  <si>
    <t>LIGNOCAINUM H/CH ZEL 'A' 2% 30 G</t>
  </si>
  <si>
    <t>LORINDEN A MASC 15G               /JELFA</t>
  </si>
  <si>
    <t>LORINDEN N KREM 15G               /JELFA</t>
  </si>
  <si>
    <t>NEFOPAM 30MG * 20 TABL.POWL.      /JELFA</t>
  </si>
  <si>
    <t>NEOMYCINUM MASC OFT. 0,5% 3G</t>
  </si>
  <si>
    <t>OXYCORT MASC 3% 10G</t>
  </si>
  <si>
    <t>PANGROL 10 000*50 KAPS</t>
  </si>
  <si>
    <t>PANCURONIUM  4MG/2ML * 10 AMP. LZ</t>
  </si>
  <si>
    <t>CALCIUM PANTOT.100MG * 50 TABL.   /JELFA</t>
  </si>
  <si>
    <t>MEMOTROPIL 20% ROZT.D/WSTR.1G/5ML 12AMP</t>
  </si>
  <si>
    <t>PROMAZIN  25MG * 60 TABL.DRAZ.</t>
  </si>
  <si>
    <t>PROMAZIN  50MG * 60 TABL.DRAZ.</t>
  </si>
  <si>
    <t>DIPHERGAN 10MG * 20 TABL.DRAZ.</t>
  </si>
  <si>
    <t>DIPHERGAN 25MG * 20 TABL.DRAZ.</t>
  </si>
  <si>
    <t>SACHOL ZEL STOMATOLOGICZNY 10G</t>
  </si>
  <si>
    <t>ARGOSULFAN KREM  2%  40 G</t>
  </si>
  <si>
    <t>ARGOSULFAN KREM  2% 400G      /JELFA</t>
  </si>
  <si>
    <t>CHLORSUCCILLIN INJ.0,2G * 10 FIOL  A  LZ</t>
  </si>
  <si>
    <t>TESTOSTERON PROLONG.100MG/1ML * 5 AMP.</t>
  </si>
  <si>
    <t>AMBROKSOL HASCO JUNIOR 15MG/5ML 150ML</t>
  </si>
  <si>
    <t>AMBROKSOL HASCO 30MG/5ML SYROP 150ML</t>
  </si>
  <si>
    <t>VIT.C TEVA INJ 500MG/5ML * 10 AMP.</t>
  </si>
  <si>
    <t>WITAMINA C MONOVITAN 100MG*50 TABL.DRAZ.</t>
  </si>
  <si>
    <t>VIT.C 0,2 200MG * 50 TABL.POWL.    /TEVA</t>
  </si>
  <si>
    <t>FLEGAMINA BABY KROPLE 2MG/ML 30ML</t>
  </si>
  <si>
    <t>FLEGAMINA SYR.4MG/5ML 120ML SM.MIETOWY</t>
  </si>
  <si>
    <t>FLEGAMINA 8MG * 40 TABL.</t>
  </si>
  <si>
    <t>FLEGAMINA JUNIOR 2MG/5ML 120ML SM.TRUSK.</t>
  </si>
  <si>
    <t>CALCIUM TEVA *12+2 TABL.MUS.</t>
  </si>
  <si>
    <t>GLUCOSUM 20% 10ML*50 AMP. NE</t>
  </si>
  <si>
    <t>GLUCOSUM 40% 10 AMP.*5 OP.(50 AMP.)</t>
  </si>
  <si>
    <t>AVIOMARIN 50MG * 5 TABL.KARTONIK</t>
  </si>
  <si>
    <t>DOXEPIN 10MG * 30 KAPS</t>
  </si>
  <si>
    <t>DOXEPIN 25MG * 30 KAPS.(3*10)</t>
  </si>
  <si>
    <t>ETHAMBUTOL PLIVA 0,25G * 250 KAPS.</t>
  </si>
  <si>
    <t>FLUCONAZOLE GENOPTIM   50MG*14 KAPS.</t>
  </si>
  <si>
    <t>FLUCONAZOLE GENOPTIM 100MG*28 KAPS.TWAR</t>
  </si>
  <si>
    <t>FLUCORTA SYROP 50MG/10ML 150ML</t>
  </si>
  <si>
    <t>HYDROXYCARBAMID 0,5G * 100 KAPS</t>
  </si>
  <si>
    <t>HYDROXYZINUM TEVA INJ.0,1G/2ML * 5AMP.</t>
  </si>
  <si>
    <t>POLSTIGMINUM INJ.0,5MG/1ML*10 AMP.</t>
  </si>
  <si>
    <t>NYSTATYNA 500.000 J.* 16  TABL.DOJEL.</t>
  </si>
  <si>
    <t>NYSTATYNA TEVA ZAW.100.000J/1ML 28ML</t>
  </si>
  <si>
    <t>HEPA DR.A*40 TABL.POWL.</t>
  </si>
  <si>
    <t>VIT.B6 50MG * 50TABL.        POLFARMEX</t>
  </si>
  <si>
    <t>VIT.B2  3MG * 50 TABL. TEVA</t>
  </si>
  <si>
    <t>SULPIRYD   50MG*24 KAPS.</t>
  </si>
  <si>
    <t>SULPIRYD 100MG*24 KAPS.</t>
  </si>
  <si>
    <t>SULPIRYD PLIVA 200MG*30 TABL.</t>
  </si>
  <si>
    <t>HICONCIL 250MG*16 KAPS.</t>
  </si>
  <si>
    <t>AMOTAKS  500MG * 16 KAPS.   /POFA TARCH</t>
  </si>
  <si>
    <t>AMOTAKS 1000MG * 20 TABL.</t>
  </si>
  <si>
    <t>HICONCIL SUSP.250MG/5ML 100ML</t>
  </si>
  <si>
    <t>CLONAZEPAMUM TZF 1MG/1ML * 10 AMP. ****</t>
  </si>
  <si>
    <t>CLONAZEPAMUM TZF 0,5MG * 30 TABL.   ****</t>
  </si>
  <si>
    <t>CLONAZEPAMUM TZF 2MG * 30 TABL.     ****</t>
  </si>
  <si>
    <t>DAVERCIN 0,25G*16 TABL.POWL.</t>
  </si>
  <si>
    <t>ESTAZOLAM TZF 2MG * 20 TABL. ****</t>
  </si>
  <si>
    <t>LORAFEN 1MG * 25 TABL.DRAZ.         ****</t>
  </si>
  <si>
    <t>LORAFEN 2,5MG * 25 TABL.DRAZ.       ****</t>
  </si>
  <si>
    <t>NEOMYCINUM TZF AER. 32G (55ML)</t>
  </si>
  <si>
    <t>NEOMYCINUM 0,25G*16 TABL. POLFA TARCH.</t>
  </si>
  <si>
    <t>OXYCORT AER. 55ML (32,25G)</t>
  </si>
  <si>
    <t>RIFAMAZID 150MG+100MG*100 KAPS.</t>
  </si>
  <si>
    <t>RIFAMAZID 300MG+150MG*100 KAPS.</t>
  </si>
  <si>
    <t>RIFAMPICYNA (TZF) 0,15G*100 KAPS.</t>
  </si>
  <si>
    <t>RIFAMPICYNA (TZF) 0,3G*100 KAPS.</t>
  </si>
  <si>
    <t>SIGNOPAM 10MG * 20 TABL.      ****</t>
  </si>
  <si>
    <t>***OSPAMOX 125MG/5ML ZAWIES.5,1G/60ML</t>
  </si>
  <si>
    <t>***ERYTHROMYCINUM TZF 0,2G*16 TABL.POWL.</t>
  </si>
  <si>
    <t>***STREPTOMYCINUM PROSZ.D/ROZT.D/WST.1G*1F</t>
  </si>
  <si>
    <t>*** braki u producenta</t>
  </si>
  <si>
    <t>BUSCOLYSIN INJ.20MG/1ML*10 AMP./PHARMACH</t>
  </si>
  <si>
    <t>NIVALIN INJ.2,5MG/1ML * 10AMP.</t>
  </si>
  <si>
    <t>NIVALIN INJ.5MG/1ML*10 AMP.</t>
  </si>
  <si>
    <t>SPASMALGON INJ.5ML * 10 AMP</t>
  </si>
  <si>
    <t>SPIRYTUS SKAZ.HIBITANEM 0,5%  1L   AMARA</t>
  </si>
  <si>
    <t>REC.ETHANOLUM 96% 1000 ML         /AMARA</t>
  </si>
  <si>
    <t>FASLODEX 250MG/5ML * 2 AMP. STRZ. 5909990768875</t>
  </si>
  <si>
    <t>ROQURUM 10MG/ML INJ.5 ML* 10 FIOL</t>
  </si>
  <si>
    <t>ROQURUM 10MG/ML * 10 FIOL 10ML</t>
  </si>
  <si>
    <t>CASPOFUNGIN ADAMED 50MG*1 FIOL.10ML</t>
  </si>
  <si>
    <t>CASPOFUNGIN ADAMED 70MG*1 FIOL.10ML</t>
  </si>
  <si>
    <t>TENOFOVIR DISOPROXIL MYLAN 245MG*30</t>
  </si>
  <si>
    <t>SEVORANE PLYN WZIEWNY 100% 250ML</t>
  </si>
  <si>
    <t>DEXAMETHASONE PHOSPHATE SF 4MG/ML*5 AMP.</t>
  </si>
  <si>
    <t>LACIDOFIL * 60 KAPS.</t>
  </si>
  <si>
    <t>APRA 10MG*28 TABL.</t>
  </si>
  <si>
    <t>ABILIFY 15MG * 14 TABL.</t>
  </si>
  <si>
    <t>APRA-SWIFT 10MG*28 TABL.ULEG.ROZP.W JAM.</t>
  </si>
  <si>
    <t>APRA-SWIFT 15MG*28 TABL.ULEG.ROZP.W JAM.</t>
  </si>
  <si>
    <t>ABILIFY 7,5 MG/ML INJ. 1,3ML</t>
  </si>
  <si>
    <t>NIBIX 100MG*60 KAPS.</t>
  </si>
  <si>
    <t>NIBIX 400MG*30 KAPS.</t>
  </si>
  <si>
    <t>GEFITINIB GENOPTIM 250MG*30 TABL.POWL.</t>
  </si>
  <si>
    <t>IOMERON 350  50ML</t>
  </si>
  <si>
    <t>IOMERON 350 100ML</t>
  </si>
  <si>
    <t>IOMERON 350 200ML</t>
  </si>
  <si>
    <t>IOMERON 350 500ML</t>
  </si>
  <si>
    <t>IOMERON 400  50ML</t>
  </si>
  <si>
    <t>IOMERON 400 100ML</t>
  </si>
  <si>
    <t>***BENZETACIL 1,2MLNJ.*1 FIOL.+ROZP.IDOC-MZ</t>
  </si>
  <si>
    <t>***ERYTHROMYCINUM INTRAVENOSUM 300MG*1FIOL.</t>
  </si>
  <si>
    <t>*** brak u producenta</t>
  </si>
  <si>
    <t>Wartość netto</t>
  </si>
  <si>
    <t>Wartość brutto</t>
  </si>
  <si>
    <t>słownie</t>
  </si>
  <si>
    <t>Wartość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</si>
</sst>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#,##0.00\ &quot;zł&quot;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u/>
      <sz val="18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sz val="13"/>
      <color rgb="FFFFFFFF"/>
      <name val="Times New Roman"/>
      <family val="1"/>
      <charset val="238"/>
    </font>
    <font>
      <b/>
      <sz val="13"/>
      <color theme="1"/>
      <name val="Times New Roman"/>
      <family val="1"/>
      <charset val="238"/>
    </font>
    <font>
      <u/>
      <sz val="20"/>
      <color theme="1"/>
      <name val="Times New Roman"/>
      <family val="1"/>
      <charset val="238"/>
    </font>
    <font>
      <vertAlign val="superscript"/>
      <sz val="13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vertAlign val="superscript"/>
      <sz val="14"/>
      <color theme="1"/>
      <name val="Times New Roman"/>
      <family val="1"/>
      <charset val="238"/>
    </font>
    <font>
      <sz val="11"/>
      <color theme="1"/>
      <name val="Calibri"/>
      <family val="2"/>
      <charset val="238"/>
    </font>
    <font>
      <sz val="13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</fills>
  <borders count="43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 style="medium">
        <color rgb="FF000000"/>
      </bottom>
      <diagonal/>
    </border>
    <border>
      <left style="double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double">
        <color rgb="FF000000"/>
      </top>
      <bottom style="medium">
        <color rgb="FF000000"/>
      </bottom>
      <diagonal/>
    </border>
    <border>
      <left style="medium">
        <color rgb="FF000000"/>
      </left>
      <right/>
      <top style="double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double">
        <color rgb="FF000000"/>
      </right>
      <top style="double">
        <color rgb="FF000000"/>
      </top>
      <bottom style="medium">
        <color rgb="FF000000"/>
      </bottom>
      <diagonal/>
    </border>
    <border>
      <left style="medium">
        <color rgb="FF000000"/>
      </left>
      <right style="double">
        <color rgb="FF000000"/>
      </right>
      <top style="double">
        <color rgb="FF000000"/>
      </top>
      <bottom/>
      <diagonal/>
    </border>
    <border>
      <left style="medium">
        <color rgb="FF000000"/>
      </left>
      <right style="double">
        <color rgb="FF000000"/>
      </right>
      <top/>
      <bottom style="medium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 style="medium">
        <color rgb="FF000000"/>
      </left>
      <right/>
      <top/>
      <bottom style="double">
        <color rgb="FF000000"/>
      </bottom>
      <diagonal/>
    </border>
    <border>
      <left style="medium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medium">
        <color rgb="FF000000"/>
      </right>
      <top style="double">
        <color rgb="FF000000"/>
      </top>
      <bottom/>
      <diagonal/>
    </border>
    <border>
      <left style="double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double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medium">
        <color rgb="FF000000"/>
      </right>
      <top style="medium">
        <color rgb="FF000000"/>
      </top>
      <bottom/>
      <diagonal/>
    </border>
    <border>
      <left style="double">
        <color rgb="FF000000"/>
      </left>
      <right style="medium">
        <color rgb="FF000000"/>
      </right>
      <top/>
      <bottom style="double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double">
        <color rgb="FF000000"/>
      </bottom>
      <diagonal/>
    </border>
    <border>
      <left style="medium">
        <color rgb="FF000000"/>
      </left>
      <right style="double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double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double">
        <color rgb="FF000000"/>
      </right>
      <top/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double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1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right" vertical="center" wrapText="1"/>
    </xf>
    <xf numFmtId="0" fontId="7" fillId="0" borderId="11" xfId="0" applyFont="1" applyBorder="1" applyAlignment="1">
      <alignment horizontal="right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indent="15"/>
    </xf>
    <xf numFmtId="0" fontId="2" fillId="0" borderId="0" xfId="0" applyFont="1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6" fillId="0" borderId="4" xfId="0" applyFont="1" applyBorder="1" applyAlignment="1">
      <alignment horizontal="left" vertical="center" wrapText="1" indent="3"/>
    </xf>
    <xf numFmtId="0" fontId="6" fillId="0" borderId="5" xfId="0" applyFont="1" applyBorder="1" applyAlignment="1">
      <alignment horizontal="left" vertical="center" wrapText="1" indent="3"/>
    </xf>
    <xf numFmtId="0" fontId="6" fillId="0" borderId="7" xfId="0" applyFont="1" applyBorder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indent="15"/>
    </xf>
    <xf numFmtId="0" fontId="7" fillId="0" borderId="0" xfId="0" applyFont="1" applyAlignment="1">
      <alignment vertical="center"/>
    </xf>
    <xf numFmtId="0" fontId="7" fillId="0" borderId="16" xfId="0" applyFont="1" applyBorder="1" applyAlignment="1">
      <alignment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vertical="center" wrapText="1"/>
    </xf>
    <xf numFmtId="0" fontId="7" fillId="0" borderId="21" xfId="0" applyFont="1" applyBorder="1" applyAlignment="1">
      <alignment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9" fillId="0" borderId="0" xfId="0" applyFont="1"/>
    <xf numFmtId="0" fontId="7" fillId="0" borderId="13" xfId="0" applyFont="1" applyBorder="1" applyAlignment="1">
      <alignment horizontal="center" vertical="center" wrapText="1"/>
    </xf>
    <xf numFmtId="0" fontId="7" fillId="0" borderId="15" xfId="0" applyFont="1" applyBorder="1" applyAlignment="1">
      <alignment vertical="center" wrapText="1"/>
    </xf>
    <xf numFmtId="0" fontId="7" fillId="0" borderId="15" xfId="0" applyFont="1" applyBorder="1" applyAlignment="1">
      <alignment horizontal="center" vertical="center" wrapText="1"/>
    </xf>
    <xf numFmtId="10" fontId="7" fillId="0" borderId="5" xfId="0" applyNumberFormat="1" applyFont="1" applyBorder="1" applyAlignment="1">
      <alignment vertical="center" wrapText="1"/>
    </xf>
    <xf numFmtId="9" fontId="7" fillId="0" borderId="5" xfId="0" applyNumberFormat="1" applyFont="1" applyBorder="1" applyAlignment="1">
      <alignment vertical="center" wrapText="1"/>
    </xf>
    <xf numFmtId="0" fontId="12" fillId="0" borderId="0" xfId="0" applyFont="1" applyAlignment="1">
      <alignment vertical="center"/>
    </xf>
    <xf numFmtId="0" fontId="7" fillId="0" borderId="2" xfId="0" applyFont="1" applyBorder="1" applyAlignment="1">
      <alignment horizontal="left" vertical="center" wrapText="1" indent="5"/>
    </xf>
    <xf numFmtId="0" fontId="7" fillId="0" borderId="9" xfId="0" applyFont="1" applyBorder="1" applyAlignment="1">
      <alignment horizontal="left" vertical="center" wrapText="1" indent="5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7" fillId="0" borderId="0" xfId="0" applyFont="1" applyAlignment="1">
      <alignment horizontal="left" vertical="center" indent="15"/>
    </xf>
    <xf numFmtId="0" fontId="13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9" xfId="0" applyFont="1" applyBorder="1" applyAlignment="1">
      <alignment vertical="center" wrapText="1"/>
    </xf>
    <xf numFmtId="0" fontId="13" fillId="0" borderId="0" xfId="0" applyFont="1" applyAlignment="1">
      <alignment horizontal="left" vertical="center" indent="15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7" fillId="0" borderId="28" xfId="0" applyFont="1" applyBorder="1" applyAlignment="1">
      <alignment vertical="center" wrapText="1"/>
    </xf>
    <xf numFmtId="0" fontId="7" fillId="0" borderId="27" xfId="0" applyFont="1" applyBorder="1" applyAlignment="1">
      <alignment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0" xfId="0" applyFont="1" applyBorder="1" applyAlignment="1">
      <alignment vertical="center" wrapText="1"/>
    </xf>
    <xf numFmtId="0" fontId="7" fillId="0" borderId="21" xfId="0" applyFont="1" applyBorder="1" applyAlignment="1">
      <alignment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24" xfId="0" applyFont="1" applyBorder="1" applyAlignment="1">
      <alignment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right" vertical="center" wrapText="1"/>
    </xf>
    <xf numFmtId="0" fontId="7" fillId="0" borderId="31" xfId="0" applyFont="1" applyBorder="1" applyAlignment="1">
      <alignment vertical="center" wrapText="1"/>
    </xf>
    <xf numFmtId="0" fontId="7" fillId="0" borderId="31" xfId="0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right" vertical="center" wrapText="1"/>
    </xf>
    <xf numFmtId="4" fontId="7" fillId="0" borderId="10" xfId="0" applyNumberFormat="1" applyFont="1" applyBorder="1" applyAlignment="1">
      <alignment horizontal="right" vertical="center" wrapText="1"/>
    </xf>
    <xf numFmtId="9" fontId="7" fillId="0" borderId="5" xfId="0" applyNumberFormat="1" applyFont="1" applyBorder="1" applyAlignment="1">
      <alignment horizontal="center" vertical="center" wrapText="1"/>
    </xf>
    <xf numFmtId="9" fontId="7" fillId="0" borderId="10" xfId="0" applyNumberFormat="1" applyFont="1" applyBorder="1" applyAlignment="1">
      <alignment horizontal="center" vertical="center" wrapText="1"/>
    </xf>
    <xf numFmtId="9" fontId="7" fillId="0" borderId="10" xfId="0" applyNumberFormat="1" applyFont="1" applyBorder="1" applyAlignment="1">
      <alignment vertical="center" wrapText="1"/>
    </xf>
    <xf numFmtId="4" fontId="7" fillId="0" borderId="20" xfId="0" applyNumberFormat="1" applyFont="1" applyBorder="1" applyAlignment="1">
      <alignment horizontal="right" vertical="center" wrapText="1"/>
    </xf>
    <xf numFmtId="4" fontId="7" fillId="0" borderId="21" xfId="0" applyNumberFormat="1" applyFont="1" applyBorder="1" applyAlignment="1">
      <alignment horizontal="right" vertical="center" wrapText="1"/>
    </xf>
    <xf numFmtId="9" fontId="7" fillId="0" borderId="20" xfId="0" applyNumberFormat="1" applyFont="1" applyBorder="1" applyAlignment="1">
      <alignment vertical="center" wrapText="1"/>
    </xf>
    <xf numFmtId="0" fontId="7" fillId="0" borderId="33" xfId="0" applyFont="1" applyBorder="1" applyAlignment="1">
      <alignment vertical="center" wrapText="1"/>
    </xf>
    <xf numFmtId="0" fontId="0" fillId="0" borderId="32" xfId="0" applyBorder="1"/>
    <xf numFmtId="4" fontId="7" fillId="0" borderId="20" xfId="0" applyNumberFormat="1" applyFont="1" applyBorder="1" applyAlignment="1">
      <alignment horizontal="center" vertical="center" wrapText="1"/>
    </xf>
    <xf numFmtId="4" fontId="7" fillId="0" borderId="15" xfId="0" applyNumberFormat="1" applyFont="1" applyBorder="1" applyAlignment="1">
      <alignment horizontal="center" vertical="center" wrapText="1"/>
    </xf>
    <xf numFmtId="9" fontId="7" fillId="0" borderId="15" xfId="0" applyNumberFormat="1" applyFont="1" applyBorder="1" applyAlignment="1">
      <alignment vertical="center" wrapText="1"/>
    </xf>
    <xf numFmtId="0" fontId="6" fillId="0" borderId="31" xfId="0" applyFont="1" applyBorder="1" applyAlignment="1">
      <alignment horizontal="center" vertical="center" wrapText="1"/>
    </xf>
    <xf numFmtId="0" fontId="7" fillId="0" borderId="22" xfId="0" applyFont="1" applyBorder="1" applyAlignment="1">
      <alignment vertical="center" wrapText="1"/>
    </xf>
    <xf numFmtId="4" fontId="7" fillId="0" borderId="15" xfId="0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32" xfId="0" applyBorder="1" applyAlignment="1">
      <alignment wrapText="1"/>
    </xf>
    <xf numFmtId="0" fontId="7" fillId="0" borderId="16" xfId="0" applyFont="1" applyFill="1" applyBorder="1" applyAlignment="1">
      <alignment vertical="center" wrapText="1"/>
    </xf>
    <xf numFmtId="4" fontId="7" fillId="0" borderId="24" xfId="0" applyNumberFormat="1" applyFont="1" applyBorder="1" applyAlignment="1">
      <alignment horizontal="right" vertical="center" wrapText="1"/>
    </xf>
    <xf numFmtId="4" fontId="7" fillId="0" borderId="27" xfId="0" applyNumberFormat="1" applyFont="1" applyBorder="1" applyAlignment="1">
      <alignment horizontal="right" vertical="center" wrapText="1"/>
    </xf>
    <xf numFmtId="9" fontId="7" fillId="0" borderId="24" xfId="0" applyNumberFormat="1" applyFont="1" applyBorder="1" applyAlignment="1">
      <alignment vertical="center" wrapText="1"/>
    </xf>
    <xf numFmtId="9" fontId="7" fillId="0" borderId="27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right" vertical="center" wrapText="1"/>
    </xf>
    <xf numFmtId="9" fontId="16" fillId="0" borderId="20" xfId="0" applyNumberFormat="1" applyFont="1" applyBorder="1" applyAlignment="1">
      <alignment vertical="center" wrapText="1"/>
    </xf>
    <xf numFmtId="0" fontId="16" fillId="0" borderId="31" xfId="0" applyFont="1" applyBorder="1" applyAlignment="1">
      <alignment vertical="center" wrapText="1"/>
    </xf>
    <xf numFmtId="0" fontId="16" fillId="0" borderId="21" xfId="0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4" fontId="0" fillId="0" borderId="0" xfId="0" applyNumberFormat="1"/>
    <xf numFmtId="4" fontId="7" fillId="0" borderId="8" xfId="0" applyNumberFormat="1" applyFont="1" applyBorder="1" applyAlignment="1">
      <alignment horizontal="right" vertical="center" wrapText="1"/>
    </xf>
    <xf numFmtId="4" fontId="7" fillId="0" borderId="16" xfId="0" applyNumberFormat="1" applyFont="1" applyBorder="1" applyAlignment="1">
      <alignment vertical="center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17" xfId="0" applyNumberFormat="1" applyFont="1" applyBorder="1" applyAlignment="1">
      <alignment horizontal="right" vertical="center" wrapText="1"/>
    </xf>
    <xf numFmtId="4" fontId="7" fillId="0" borderId="32" xfId="0" applyNumberFormat="1" applyFont="1" applyFill="1" applyBorder="1" applyAlignment="1">
      <alignment horizontal="right" vertical="center" wrapText="1"/>
    </xf>
    <xf numFmtId="4" fontId="7" fillId="0" borderId="32" xfId="0" applyNumberFormat="1" applyFont="1" applyFill="1" applyBorder="1" applyAlignment="1">
      <alignment vertical="center" wrapText="1"/>
    </xf>
    <xf numFmtId="4" fontId="0" fillId="0" borderId="32" xfId="0" applyNumberFormat="1" applyBorder="1"/>
    <xf numFmtId="0" fontId="6" fillId="0" borderId="17" xfId="0" applyFont="1" applyBorder="1" applyAlignment="1">
      <alignment horizontal="center" vertical="center" wrapText="1"/>
    </xf>
    <xf numFmtId="4" fontId="7" fillId="0" borderId="38" xfId="0" applyNumberFormat="1" applyFont="1" applyBorder="1" applyAlignment="1">
      <alignment horizontal="right" vertical="center" wrapText="1"/>
    </xf>
    <xf numFmtId="4" fontId="7" fillId="0" borderId="39" xfId="0" applyNumberFormat="1" applyFont="1" applyBorder="1" applyAlignment="1">
      <alignment horizontal="right" vertical="center" wrapText="1"/>
    </xf>
    <xf numFmtId="4" fontId="7" fillId="0" borderId="37" xfId="0" applyNumberFormat="1" applyFont="1" applyFill="1" applyBorder="1" applyAlignment="1">
      <alignment horizontal="right" vertical="center" wrapText="1"/>
    </xf>
    <xf numFmtId="9" fontId="7" fillId="0" borderId="33" xfId="0" applyNumberFormat="1" applyFont="1" applyBorder="1" applyAlignment="1">
      <alignment vertical="center" wrapText="1"/>
    </xf>
    <xf numFmtId="9" fontId="7" fillId="0" borderId="4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 wrapText="1"/>
    </xf>
    <xf numFmtId="4" fontId="0" fillId="0" borderId="37" xfId="0" applyNumberFormat="1" applyBorder="1"/>
    <xf numFmtId="0" fontId="6" fillId="0" borderId="17" xfId="0" applyFont="1" applyBorder="1" applyAlignment="1">
      <alignment horizontal="center" vertical="center" wrapText="1"/>
    </xf>
    <xf numFmtId="4" fontId="7" fillId="0" borderId="33" xfId="0" applyNumberFormat="1" applyFont="1" applyBorder="1" applyAlignment="1">
      <alignment horizontal="right" vertical="center" wrapText="1"/>
    </xf>
    <xf numFmtId="9" fontId="15" fillId="2" borderId="36" xfId="1" applyFont="1" applyFill="1" applyBorder="1" applyProtection="1"/>
    <xf numFmtId="9" fontId="15" fillId="2" borderId="32" xfId="1" applyFont="1" applyFill="1" applyBorder="1" applyProtection="1"/>
    <xf numFmtId="4" fontId="7" fillId="0" borderId="32" xfId="0" applyNumberFormat="1" applyFont="1" applyBorder="1" applyAlignment="1">
      <alignment vertical="center" wrapText="1"/>
    </xf>
    <xf numFmtId="4" fontId="7" fillId="0" borderId="11" xfId="0" applyNumberFormat="1" applyFont="1" applyBorder="1" applyAlignment="1">
      <alignment horizontal="right" vertical="center" wrapText="1"/>
    </xf>
    <xf numFmtId="4" fontId="7" fillId="0" borderId="20" xfId="0" applyNumberFormat="1" applyFont="1" applyBorder="1" applyAlignment="1">
      <alignment vertical="center" wrapText="1"/>
    </xf>
    <xf numFmtId="4" fontId="7" fillId="0" borderId="21" xfId="0" applyNumberFormat="1" applyFont="1" applyBorder="1" applyAlignment="1">
      <alignment vertical="center" wrapText="1"/>
    </xf>
    <xf numFmtId="4" fontId="7" fillId="0" borderId="36" xfId="0" applyNumberFormat="1" applyFont="1" applyBorder="1" applyAlignment="1">
      <alignment vertical="center" wrapText="1"/>
    </xf>
    <xf numFmtId="4" fontId="7" fillId="0" borderId="37" xfId="0" applyNumberFormat="1" applyFont="1" applyBorder="1" applyAlignment="1">
      <alignment vertical="center" wrapText="1"/>
    </xf>
    <xf numFmtId="4" fontId="7" fillId="0" borderId="11" xfId="0" applyNumberFormat="1" applyFont="1" applyBorder="1" applyAlignment="1">
      <alignment vertical="center" wrapText="1"/>
    </xf>
    <xf numFmtId="4" fontId="7" fillId="0" borderId="0" xfId="0" applyNumberFormat="1" applyFont="1" applyBorder="1" applyAlignment="1">
      <alignment vertical="center" wrapText="1"/>
    </xf>
    <xf numFmtId="4" fontId="7" fillId="0" borderId="34" xfId="0" applyNumberFormat="1" applyFont="1" applyBorder="1" applyAlignment="1">
      <alignment horizontal="right" vertical="center" wrapText="1"/>
    </xf>
    <xf numFmtId="4" fontId="7" fillId="0" borderId="10" xfId="0" applyNumberFormat="1" applyFont="1" applyBorder="1" applyAlignment="1">
      <alignment horizontal="right" vertical="center" wrapText="1"/>
    </xf>
    <xf numFmtId="9" fontId="7" fillId="0" borderId="35" xfId="0" applyNumberFormat="1" applyFont="1" applyBorder="1" applyAlignment="1">
      <alignment vertical="center" wrapText="1"/>
    </xf>
    <xf numFmtId="0" fontId="7" fillId="0" borderId="27" xfId="0" applyFont="1" applyBorder="1" applyAlignment="1">
      <alignment vertical="center" wrapText="1"/>
    </xf>
    <xf numFmtId="4" fontId="7" fillId="0" borderId="10" xfId="0" applyNumberFormat="1" applyFont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4" fontId="7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4" fontId="7" fillId="0" borderId="8" xfId="0" applyNumberFormat="1" applyFont="1" applyBorder="1" applyAlignment="1">
      <alignment horizontal="center" vertical="center" wrapText="1"/>
    </xf>
    <xf numFmtId="4" fontId="7" fillId="0" borderId="22" xfId="0" applyNumberFormat="1" applyFont="1" applyBorder="1" applyAlignment="1">
      <alignment horizontal="center" vertical="center" wrapText="1"/>
    </xf>
    <xf numFmtId="4" fontId="7" fillId="0" borderId="21" xfId="0" applyNumberFormat="1" applyFont="1" applyBorder="1" applyAlignment="1">
      <alignment vertical="center" wrapText="1"/>
    </xf>
    <xf numFmtId="4" fontId="7" fillId="0" borderId="34" xfId="0" applyNumberFormat="1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 wrapText="1"/>
    </xf>
    <xf numFmtId="4" fontId="7" fillId="0" borderId="36" xfId="0" applyNumberFormat="1" applyFont="1" applyBorder="1" applyAlignment="1">
      <alignment horizontal="center" vertical="center" wrapText="1"/>
    </xf>
    <xf numFmtId="4" fontId="7" fillId="0" borderId="37" xfId="0" applyNumberFormat="1" applyFont="1" applyBorder="1" applyAlignment="1">
      <alignment horizontal="center" vertical="center" wrapText="1"/>
    </xf>
    <xf numFmtId="9" fontId="7" fillId="0" borderId="16" xfId="0" applyNumberFormat="1" applyFont="1" applyBorder="1" applyAlignment="1">
      <alignment vertical="center" wrapText="1"/>
    </xf>
    <xf numFmtId="9" fontId="7" fillId="0" borderId="36" xfId="0" applyNumberFormat="1" applyFont="1" applyBorder="1" applyAlignment="1">
      <alignment horizontal="center" vertical="center" wrapText="1"/>
    </xf>
    <xf numFmtId="9" fontId="7" fillId="0" borderId="37" xfId="0" applyNumberFormat="1" applyFont="1" applyBorder="1" applyAlignment="1">
      <alignment horizontal="center" vertical="center" wrapText="1"/>
    </xf>
    <xf numFmtId="4" fontId="7" fillId="0" borderId="39" xfId="0" applyNumberFormat="1" applyFont="1" applyBorder="1" applyAlignment="1">
      <alignment horizontal="center" vertical="center" wrapText="1"/>
    </xf>
    <xf numFmtId="4" fontId="7" fillId="0" borderId="41" xfId="0" applyNumberFormat="1" applyFont="1" applyBorder="1" applyAlignment="1">
      <alignment horizontal="center" vertical="center" wrapText="1"/>
    </xf>
    <xf numFmtId="4" fontId="7" fillId="0" borderId="32" xfId="0" applyNumberFormat="1" applyFont="1" applyFill="1" applyBorder="1" applyAlignment="1">
      <alignment horizontal="center" vertical="center" wrapText="1"/>
    </xf>
    <xf numFmtId="4" fontId="7" fillId="0" borderId="22" xfId="0" applyNumberFormat="1" applyFont="1" applyBorder="1" applyAlignment="1">
      <alignment horizontal="right" vertical="center" wrapText="1"/>
    </xf>
    <xf numFmtId="4" fontId="7" fillId="0" borderId="11" xfId="0" applyNumberFormat="1" applyFont="1" applyBorder="1" applyAlignment="1">
      <alignment horizontal="right" vertical="center" wrapText="1"/>
    </xf>
    <xf numFmtId="4" fontId="7" fillId="0" borderId="25" xfId="0" applyNumberFormat="1" applyFont="1" applyBorder="1" applyAlignment="1">
      <alignment horizontal="right" vertical="center" wrapText="1"/>
    </xf>
    <xf numFmtId="169" fontId="7" fillId="0" borderId="24" xfId="0" applyNumberFormat="1" applyFont="1" applyBorder="1" applyAlignment="1">
      <alignment vertical="center" wrapText="1"/>
    </xf>
    <xf numFmtId="169" fontId="7" fillId="0" borderId="28" xfId="0" applyNumberFormat="1" applyFont="1" applyBorder="1" applyAlignment="1">
      <alignment vertical="center" wrapText="1"/>
    </xf>
    <xf numFmtId="169" fontId="0" fillId="0" borderId="32" xfId="0" applyNumberFormat="1" applyBorder="1"/>
    <xf numFmtId="4" fontId="7" fillId="0" borderId="30" xfId="0" applyNumberFormat="1" applyFont="1" applyBorder="1" applyAlignment="1">
      <alignment horizontal="right" vertical="center" wrapText="1"/>
    </xf>
    <xf numFmtId="4" fontId="16" fillId="0" borderId="20" xfId="0" applyNumberFormat="1" applyFont="1" applyBorder="1" applyAlignment="1">
      <alignment horizontal="right" vertical="center" wrapText="1"/>
    </xf>
    <xf numFmtId="4" fontId="16" fillId="0" borderId="31" xfId="0" applyNumberFormat="1" applyFont="1" applyBorder="1" applyAlignment="1">
      <alignment horizontal="right" vertical="center" wrapText="1"/>
    </xf>
    <xf numFmtId="4" fontId="16" fillId="0" borderId="21" xfId="0" applyNumberFormat="1" applyFont="1" applyBorder="1" applyAlignment="1">
      <alignment horizontal="right" vertical="center" wrapText="1"/>
    </xf>
    <xf numFmtId="4" fontId="16" fillId="0" borderId="20" xfId="0" applyNumberFormat="1" applyFont="1" applyBorder="1" applyAlignment="1">
      <alignment vertical="center" wrapText="1"/>
    </xf>
    <xf numFmtId="4" fontId="16" fillId="0" borderId="31" xfId="0" applyNumberFormat="1" applyFont="1" applyBorder="1" applyAlignment="1">
      <alignment vertical="center" wrapText="1"/>
    </xf>
    <xf numFmtId="4" fontId="16" fillId="0" borderId="21" xfId="0" applyNumberFormat="1" applyFont="1" applyBorder="1" applyAlignment="1">
      <alignment vertical="center" wrapText="1"/>
    </xf>
    <xf numFmtId="4" fontId="16" fillId="0" borderId="22" xfId="0" applyNumberFormat="1" applyFont="1" applyBorder="1" applyAlignment="1">
      <alignment horizontal="right" vertical="center" wrapText="1"/>
    </xf>
    <xf numFmtId="4" fontId="16" fillId="0" borderId="17" xfId="0" applyNumberFormat="1" applyFont="1" applyBorder="1" applyAlignment="1">
      <alignment horizontal="right" vertical="center" wrapText="1"/>
    </xf>
    <xf numFmtId="4" fontId="16" fillId="0" borderId="11" xfId="0" applyNumberFormat="1" applyFont="1" applyBorder="1" applyAlignment="1">
      <alignment horizontal="right" vertical="center" wrapText="1"/>
    </xf>
    <xf numFmtId="4" fontId="7" fillId="0" borderId="40" xfId="0" applyNumberFormat="1" applyFont="1" applyBorder="1" applyAlignment="1">
      <alignment horizontal="right" vertical="center" wrapText="1"/>
    </xf>
    <xf numFmtId="4" fontId="7" fillId="0" borderId="42" xfId="0" applyNumberFormat="1" applyFont="1" applyBorder="1" applyAlignment="1">
      <alignment horizontal="right" vertical="center" wrapText="1"/>
    </xf>
    <xf numFmtId="169" fontId="7" fillId="0" borderId="38" xfId="0" applyNumberFormat="1" applyFont="1" applyBorder="1" applyAlignment="1">
      <alignment vertical="center" wrapText="1"/>
    </xf>
    <xf numFmtId="169" fontId="7" fillId="0" borderId="42" xfId="0" applyNumberFormat="1" applyFont="1" applyBorder="1" applyAlignment="1">
      <alignment vertical="center" wrapText="1"/>
    </xf>
    <xf numFmtId="169" fontId="0" fillId="0" borderId="37" xfId="0" applyNumberFormat="1" applyBorder="1"/>
    <xf numFmtId="4" fontId="7" fillId="0" borderId="27" xfId="0" applyNumberFormat="1" applyFont="1" applyBorder="1" applyAlignment="1">
      <alignment vertical="center" wrapText="1"/>
    </xf>
    <xf numFmtId="4" fontId="7" fillId="0" borderId="29" xfId="0" applyNumberFormat="1" applyFont="1" applyBorder="1" applyAlignment="1">
      <alignment horizontal="right" vertical="center" wrapText="1"/>
    </xf>
    <xf numFmtId="4" fontId="7" fillId="0" borderId="37" xfId="0" applyNumberFormat="1" applyFont="1" applyFill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right" vertical="center" wrapText="1"/>
    </xf>
    <xf numFmtId="9" fontId="16" fillId="0" borderId="34" xfId="0" applyNumberFormat="1" applyFont="1" applyBorder="1" applyAlignment="1">
      <alignment vertical="center" wrapText="1"/>
    </xf>
    <xf numFmtId="0" fontId="16" fillId="0" borderId="16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0" fillId="0" borderId="0" xfId="0" applyFont="1" applyBorder="1"/>
    <xf numFmtId="4" fontId="6" fillId="0" borderId="0" xfId="0" applyNumberFormat="1" applyFont="1" applyBorder="1" applyAlignment="1">
      <alignment vertical="center" wrapText="1"/>
    </xf>
    <xf numFmtId="9" fontId="6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right" vertical="center" wrapText="1"/>
    </xf>
    <xf numFmtId="4" fontId="0" fillId="0" borderId="0" xfId="0" applyNumberFormat="1" applyFont="1" applyBorder="1"/>
    <xf numFmtId="9" fontId="6" fillId="0" borderId="0" xfId="0" applyNumberFormat="1" applyFont="1" applyBorder="1" applyAlignment="1">
      <alignment vertical="center" wrapText="1"/>
    </xf>
    <xf numFmtId="4" fontId="6" fillId="0" borderId="0" xfId="0" applyNumberFormat="1" applyFont="1" applyFill="1" applyBorder="1" applyAlignment="1">
      <alignment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9" fontId="6" fillId="0" borderId="0" xfId="0" applyNumberFormat="1" applyFont="1" applyBorder="1" applyAlignment="1">
      <alignment vertical="center" wrapText="1"/>
    </xf>
    <xf numFmtId="4" fontId="6" fillId="0" borderId="0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right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9" fontId="6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Border="1" applyAlignment="1">
      <alignment vertical="center" wrapText="1"/>
    </xf>
    <xf numFmtId="169" fontId="6" fillId="0" borderId="0" xfId="0" applyNumberFormat="1" applyFont="1" applyBorder="1" applyAlignment="1">
      <alignment vertical="center" wrapText="1"/>
    </xf>
    <xf numFmtId="169" fontId="0" fillId="0" borderId="0" xfId="0" applyNumberFormat="1" applyFont="1" applyBorder="1"/>
    <xf numFmtId="4" fontId="19" fillId="0" borderId="0" xfId="0" applyNumberFormat="1" applyFont="1" applyBorder="1" applyAlignment="1">
      <alignment horizontal="right" vertical="center" wrapText="1"/>
    </xf>
    <xf numFmtId="4" fontId="19" fillId="0" borderId="0" xfId="0" applyNumberFormat="1" applyFont="1" applyBorder="1" applyAlignment="1">
      <alignment vertical="center" wrapText="1"/>
    </xf>
    <xf numFmtId="0" fontId="20" fillId="0" borderId="0" xfId="0" applyFont="1" applyBorder="1"/>
    <xf numFmtId="0" fontId="20" fillId="0" borderId="0" xfId="0" applyFont="1" applyFill="1" applyBorder="1"/>
    <xf numFmtId="0" fontId="20" fillId="0" borderId="0" xfId="0" applyFont="1" applyBorder="1" applyAlignment="1">
      <alignment wrapText="1"/>
    </xf>
    <xf numFmtId="0" fontId="0" fillId="0" borderId="0" xfId="0" applyFont="1" applyBorder="1" applyAlignment="1">
      <alignment wrapText="1"/>
    </xf>
    <xf numFmtId="0" fontId="6" fillId="0" borderId="0" xfId="0" applyFont="1" applyBorder="1" applyAlignment="1">
      <alignment horizontal="left" vertical="center" wrapText="1"/>
    </xf>
    <xf numFmtId="9" fontId="15" fillId="2" borderId="0" xfId="1" applyFont="1" applyFill="1" applyBorder="1" applyAlignment="1" applyProtection="1">
      <alignment wrapText="1"/>
    </xf>
    <xf numFmtId="0" fontId="20" fillId="0" borderId="0" xfId="0" applyFont="1" applyFill="1" applyBorder="1" applyAlignment="1">
      <alignment wrapText="1"/>
    </xf>
  </cellXfs>
  <cellStyles count="2">
    <cellStyle name="Normalny" xfId="0" builtinId="0"/>
    <cellStyle name="Procentowy" xfId="1" builtinId="5"/>
  </cellStyles>
  <dxfs count="2">
    <dxf>
      <font>
        <color rgb="FFFFFFFF"/>
      </font>
      <fill>
        <patternFill>
          <bgColor rgb="FFFF0000"/>
        </patternFill>
      </fill>
    </dxf>
    <dxf>
      <font>
        <color rgb="FFFFFFFF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mlynarska\Desktop\slowni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slownie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50AB2-3132-4EC3-AA88-390114748D2B}">
  <sheetPr>
    <pageSetUpPr fitToPage="1"/>
  </sheetPr>
  <dimension ref="B1:L404"/>
  <sheetViews>
    <sheetView zoomScaleNormal="100" workbookViewId="0">
      <selection sqref="A1:XFD1048576"/>
    </sheetView>
  </sheetViews>
  <sheetFormatPr defaultRowHeight="15" x14ac:dyDescent="0.25"/>
  <cols>
    <col min="1" max="2" width="9.140625" customWidth="1"/>
    <col min="3" max="3" width="19.140625" customWidth="1"/>
    <col min="4" max="4" width="36.28515625" customWidth="1"/>
    <col min="5" max="5" width="12.28515625" customWidth="1"/>
    <col min="6" max="6" width="12" customWidth="1"/>
    <col min="7" max="7" width="15.28515625" customWidth="1"/>
    <col min="8" max="8" width="11.85546875" customWidth="1"/>
    <col min="9" max="9" width="15.85546875" customWidth="1"/>
    <col min="10" max="10" width="16.7109375" customWidth="1"/>
    <col min="11" max="11" width="13.85546875" customWidth="1"/>
    <col min="12" max="12" width="15.42578125" customWidth="1"/>
  </cols>
  <sheetData>
    <row r="1" spans="2:12" ht="23.25" x14ac:dyDescent="0.25">
      <c r="B1" s="1" t="s">
        <v>0</v>
      </c>
    </row>
    <row r="2" spans="2:12" ht="22.5" x14ac:dyDescent="0.25">
      <c r="B2" s="2" t="s">
        <v>1</v>
      </c>
    </row>
    <row r="3" spans="2:12" ht="24" thickBot="1" x14ac:dyDescent="0.3">
      <c r="B3" s="4"/>
    </row>
    <row r="4" spans="2:12" ht="30.75" thickTop="1" x14ac:dyDescent="0.25">
      <c r="B4" s="16" t="s">
        <v>2</v>
      </c>
      <c r="C4" s="19" t="s">
        <v>3</v>
      </c>
      <c r="D4" s="19" t="s">
        <v>4</v>
      </c>
      <c r="E4" s="19" t="s">
        <v>5</v>
      </c>
      <c r="F4" s="5" t="s">
        <v>6</v>
      </c>
      <c r="G4" s="19" t="s">
        <v>8</v>
      </c>
      <c r="H4" s="19" t="s">
        <v>9</v>
      </c>
      <c r="I4" s="19" t="s">
        <v>10</v>
      </c>
      <c r="J4" s="5" t="s">
        <v>11</v>
      </c>
      <c r="K4" s="19" t="s">
        <v>13</v>
      </c>
      <c r="L4" s="21" t="s">
        <v>14</v>
      </c>
    </row>
    <row r="5" spans="2:12" ht="30.75" thickBot="1" x14ac:dyDescent="0.3">
      <c r="B5" s="17"/>
      <c r="C5" s="20"/>
      <c r="D5" s="20"/>
      <c r="E5" s="20"/>
      <c r="F5" s="6" t="s">
        <v>7</v>
      </c>
      <c r="G5" s="20"/>
      <c r="H5" s="20"/>
      <c r="I5" s="20"/>
      <c r="J5" s="6" t="s">
        <v>12</v>
      </c>
      <c r="K5" s="20"/>
      <c r="L5" s="22"/>
    </row>
    <row r="6" spans="2:12" ht="33.75" thickBot="1" x14ac:dyDescent="0.3">
      <c r="B6" s="8" t="s">
        <v>15</v>
      </c>
      <c r="C6" s="9" t="s">
        <v>16</v>
      </c>
      <c r="D6" s="10" t="s">
        <v>406</v>
      </c>
      <c r="E6" s="10" t="s">
        <v>17</v>
      </c>
      <c r="F6" s="10" t="s">
        <v>18</v>
      </c>
      <c r="G6" s="10">
        <v>62</v>
      </c>
      <c r="H6" s="73">
        <v>702</v>
      </c>
      <c r="I6" s="100">
        <f>ROUND(H6*G6,2)</f>
        <v>43524</v>
      </c>
      <c r="J6" s="75">
        <v>0.08</v>
      </c>
      <c r="K6" s="73">
        <f>H6*(1+J6)</f>
        <v>758.16</v>
      </c>
      <c r="L6" s="102">
        <f>ROUND(I6*J6+I6,2)</f>
        <v>47005.919999999998</v>
      </c>
    </row>
    <row r="7" spans="2:12" ht="50.25" thickBot="1" x14ac:dyDescent="0.3">
      <c r="B7" s="8" t="s">
        <v>19</v>
      </c>
      <c r="C7" s="9" t="s">
        <v>16</v>
      </c>
      <c r="D7" s="10" t="s">
        <v>407</v>
      </c>
      <c r="E7" s="10" t="s">
        <v>17</v>
      </c>
      <c r="F7" s="10" t="s">
        <v>20</v>
      </c>
      <c r="G7" s="10">
        <v>74</v>
      </c>
      <c r="H7" s="73">
        <v>1081.5999999999999</v>
      </c>
      <c r="I7" s="100">
        <f t="shared" ref="I7:I8" si="0">ROUND(H7*G7,2)</f>
        <v>80038.399999999994</v>
      </c>
      <c r="J7" s="75">
        <v>0.08</v>
      </c>
      <c r="K7" s="73">
        <f t="shared" ref="K7:K8" si="1">H7*(1+J7)</f>
        <v>1168.1300000000001</v>
      </c>
      <c r="L7" s="102">
        <f t="shared" ref="L7:L8" si="2">ROUND(I7*J7+I7,2)</f>
        <v>86441.47</v>
      </c>
    </row>
    <row r="8" spans="2:12" ht="50.25" thickBot="1" x14ac:dyDescent="0.3">
      <c r="B8" s="11" t="s">
        <v>21</v>
      </c>
      <c r="C8" s="12" t="s">
        <v>16</v>
      </c>
      <c r="D8" s="13" t="s">
        <v>408</v>
      </c>
      <c r="E8" s="13" t="s">
        <v>17</v>
      </c>
      <c r="F8" s="13" t="s">
        <v>22</v>
      </c>
      <c r="G8" s="13">
        <v>102</v>
      </c>
      <c r="H8" s="74">
        <v>2332.7199999999998</v>
      </c>
      <c r="I8" s="103">
        <f t="shared" si="0"/>
        <v>237937.44</v>
      </c>
      <c r="J8" s="76">
        <v>0.08</v>
      </c>
      <c r="K8" s="73">
        <f t="shared" si="1"/>
        <v>2519.34</v>
      </c>
      <c r="L8" s="105">
        <f t="shared" si="2"/>
        <v>256972.44</v>
      </c>
    </row>
    <row r="9" spans="2:12" ht="18" thickTop="1" thickBot="1" x14ac:dyDescent="0.3">
      <c r="B9" s="23" t="s">
        <v>23</v>
      </c>
      <c r="I9" s="108">
        <f>SUM(I6:I8)</f>
        <v>361499.84</v>
      </c>
      <c r="L9" s="108">
        <f>SUM(L6:L8)</f>
        <v>390419.83</v>
      </c>
    </row>
    <row r="10" spans="2:12" ht="23.25" x14ac:dyDescent="0.25">
      <c r="B10" s="1" t="s">
        <v>24</v>
      </c>
    </row>
    <row r="11" spans="2:12" ht="22.5" x14ac:dyDescent="0.25">
      <c r="B11" s="2" t="s">
        <v>1</v>
      </c>
    </row>
    <row r="12" spans="2:12" ht="24" thickBot="1" x14ac:dyDescent="0.3">
      <c r="B12" s="4"/>
    </row>
    <row r="13" spans="2:12" ht="15.75" thickTop="1" x14ac:dyDescent="0.25">
      <c r="B13" s="16" t="s">
        <v>2</v>
      </c>
      <c r="C13" s="19" t="s">
        <v>3</v>
      </c>
      <c r="D13" s="19" t="s">
        <v>4</v>
      </c>
      <c r="E13" s="19" t="s">
        <v>5</v>
      </c>
      <c r="F13" s="5" t="s">
        <v>25</v>
      </c>
      <c r="G13" s="19" t="s">
        <v>8</v>
      </c>
      <c r="H13" s="19" t="s">
        <v>9</v>
      </c>
      <c r="I13" s="19" t="s">
        <v>10</v>
      </c>
      <c r="J13" s="19" t="s">
        <v>27</v>
      </c>
      <c r="K13" s="19" t="s">
        <v>13</v>
      </c>
      <c r="L13" s="21" t="s">
        <v>14</v>
      </c>
    </row>
    <row r="14" spans="2:12" ht="30.75" thickBot="1" x14ac:dyDescent="0.3">
      <c r="B14" s="17"/>
      <c r="C14" s="20"/>
      <c r="D14" s="20"/>
      <c r="E14" s="20"/>
      <c r="F14" s="6" t="s">
        <v>26</v>
      </c>
      <c r="G14" s="20"/>
      <c r="H14" s="20"/>
      <c r="I14" s="20"/>
      <c r="J14" s="20"/>
      <c r="K14" s="20"/>
      <c r="L14" s="22"/>
    </row>
    <row r="15" spans="2:12" ht="66.75" thickBot="1" x14ac:dyDescent="0.3">
      <c r="B15" s="8" t="s">
        <v>15</v>
      </c>
      <c r="C15" s="9" t="s">
        <v>28</v>
      </c>
      <c r="D15" s="9" t="s">
        <v>409</v>
      </c>
      <c r="E15" s="9" t="s">
        <v>29</v>
      </c>
      <c r="F15" s="9" t="s">
        <v>30</v>
      </c>
      <c r="G15" s="10">
        <v>1100</v>
      </c>
      <c r="H15" s="73">
        <v>3.88</v>
      </c>
      <c r="I15" s="100">
        <f t="shared" ref="I15:I19" si="3">ROUND(H15*G15,2)</f>
        <v>4268</v>
      </c>
      <c r="J15" s="45">
        <v>0.08</v>
      </c>
      <c r="K15" s="73">
        <f t="shared" ref="K15:K19" si="4">H15*(1+J15)</f>
        <v>4.1900000000000004</v>
      </c>
      <c r="L15" s="102">
        <f t="shared" ref="L15:L19" si="5">ROUND(I15*J15+I15,2)</f>
        <v>4609.4399999999996</v>
      </c>
    </row>
    <row r="16" spans="2:12" ht="17.25" thickBot="1" x14ac:dyDescent="0.3">
      <c r="B16" s="8" t="s">
        <v>19</v>
      </c>
      <c r="C16" s="9" t="s">
        <v>31</v>
      </c>
      <c r="D16" s="9" t="s">
        <v>410</v>
      </c>
      <c r="E16" s="9" t="s">
        <v>29</v>
      </c>
      <c r="F16" s="9" t="s">
        <v>32</v>
      </c>
      <c r="G16" s="10">
        <v>2000</v>
      </c>
      <c r="H16" s="73">
        <v>5.64</v>
      </c>
      <c r="I16" s="100">
        <f t="shared" si="3"/>
        <v>11280</v>
      </c>
      <c r="J16" s="45">
        <v>0.08</v>
      </c>
      <c r="K16" s="73">
        <f t="shared" si="4"/>
        <v>6.09</v>
      </c>
      <c r="L16" s="102">
        <f t="shared" si="5"/>
        <v>12182.4</v>
      </c>
    </row>
    <row r="17" spans="2:12" ht="33.75" thickBot="1" x14ac:dyDescent="0.3">
      <c r="B17" s="8" t="s">
        <v>21</v>
      </c>
      <c r="C17" s="9" t="s">
        <v>31</v>
      </c>
      <c r="D17" s="9" t="s">
        <v>411</v>
      </c>
      <c r="E17" s="9" t="s">
        <v>33</v>
      </c>
      <c r="F17" s="9" t="s">
        <v>34</v>
      </c>
      <c r="G17" s="10">
        <v>2</v>
      </c>
      <c r="H17" s="73">
        <v>11.46</v>
      </c>
      <c r="I17" s="100">
        <f t="shared" si="3"/>
        <v>22.92</v>
      </c>
      <c r="J17" s="45">
        <v>0.08</v>
      </c>
      <c r="K17" s="73">
        <f t="shared" si="4"/>
        <v>12.38</v>
      </c>
      <c r="L17" s="102">
        <f t="shared" si="5"/>
        <v>24.75</v>
      </c>
    </row>
    <row r="18" spans="2:12" ht="33.75" thickBot="1" x14ac:dyDescent="0.3">
      <c r="B18" s="8" t="s">
        <v>35</v>
      </c>
      <c r="C18" s="9" t="s">
        <v>31</v>
      </c>
      <c r="D18" s="9" t="s">
        <v>412</v>
      </c>
      <c r="E18" s="9" t="s">
        <v>33</v>
      </c>
      <c r="F18" s="9" t="s">
        <v>36</v>
      </c>
      <c r="G18" s="10">
        <v>6</v>
      </c>
      <c r="H18" s="73">
        <v>11.06</v>
      </c>
      <c r="I18" s="100">
        <f t="shared" si="3"/>
        <v>66.36</v>
      </c>
      <c r="J18" s="45">
        <v>0.08</v>
      </c>
      <c r="K18" s="73">
        <f t="shared" si="4"/>
        <v>11.94</v>
      </c>
      <c r="L18" s="102">
        <f t="shared" si="5"/>
        <v>71.67</v>
      </c>
    </row>
    <row r="19" spans="2:12" ht="33.75" thickBot="1" x14ac:dyDescent="0.3">
      <c r="B19" s="11" t="s">
        <v>37</v>
      </c>
      <c r="C19" s="12" t="s">
        <v>31</v>
      </c>
      <c r="D19" s="12" t="s">
        <v>413</v>
      </c>
      <c r="E19" s="12" t="s">
        <v>33</v>
      </c>
      <c r="F19" s="12" t="s">
        <v>38</v>
      </c>
      <c r="G19" s="13">
        <v>16</v>
      </c>
      <c r="H19" s="74">
        <v>15.3</v>
      </c>
      <c r="I19" s="103">
        <f t="shared" si="3"/>
        <v>244.8</v>
      </c>
      <c r="J19" s="77">
        <v>0.08</v>
      </c>
      <c r="K19" s="73">
        <f t="shared" si="4"/>
        <v>16.52</v>
      </c>
      <c r="L19" s="105">
        <f t="shared" si="5"/>
        <v>264.38</v>
      </c>
    </row>
    <row r="20" spans="2:12" ht="18" thickTop="1" thickBot="1" x14ac:dyDescent="0.3">
      <c r="B20" s="23" t="s">
        <v>23</v>
      </c>
      <c r="I20" s="107">
        <f>SUM(I15:I19)</f>
        <v>15882.08</v>
      </c>
      <c r="L20" s="106">
        <f>SUM(L15:L19)</f>
        <v>17152.64</v>
      </c>
    </row>
    <row r="21" spans="2:12" ht="23.25" x14ac:dyDescent="0.25">
      <c r="B21" s="1" t="s">
        <v>39</v>
      </c>
    </row>
    <row r="22" spans="2:12" ht="22.5" x14ac:dyDescent="0.25">
      <c r="B22" s="2" t="s">
        <v>1</v>
      </c>
    </row>
    <row r="23" spans="2:12" ht="4.5" customHeight="1" thickBot="1" x14ac:dyDescent="0.3">
      <c r="B23" s="4"/>
    </row>
    <row r="24" spans="2:12" ht="21" customHeight="1" thickTop="1" x14ac:dyDescent="0.25">
      <c r="B24" s="16" t="s">
        <v>2</v>
      </c>
      <c r="C24" s="19" t="s">
        <v>3</v>
      </c>
      <c r="D24" s="19" t="s">
        <v>4</v>
      </c>
      <c r="E24" s="19" t="s">
        <v>5</v>
      </c>
      <c r="F24" s="5" t="s">
        <v>25</v>
      </c>
      <c r="G24" s="19" t="s">
        <v>418</v>
      </c>
      <c r="H24" s="19" t="s">
        <v>9</v>
      </c>
      <c r="I24" s="19" t="s">
        <v>10</v>
      </c>
      <c r="J24" s="19" t="s">
        <v>27</v>
      </c>
      <c r="K24" s="19" t="s">
        <v>13</v>
      </c>
      <c r="L24" s="21" t="s">
        <v>14</v>
      </c>
    </row>
    <row r="25" spans="2:12" ht="40.5" customHeight="1" thickBot="1" x14ac:dyDescent="0.3">
      <c r="B25" s="17"/>
      <c r="C25" s="20"/>
      <c r="D25" s="20"/>
      <c r="E25" s="20"/>
      <c r="F25" s="6" t="s">
        <v>26</v>
      </c>
      <c r="G25" s="20"/>
      <c r="H25" s="20"/>
      <c r="I25" s="20"/>
      <c r="J25" s="20"/>
      <c r="K25" s="20"/>
      <c r="L25" s="109"/>
    </row>
    <row r="26" spans="2:12" ht="50.25" thickBot="1" x14ac:dyDescent="0.3">
      <c r="B26" s="8" t="s">
        <v>15</v>
      </c>
      <c r="C26" s="9" t="s">
        <v>40</v>
      </c>
      <c r="D26" s="9" t="s">
        <v>414</v>
      </c>
      <c r="E26" s="9" t="s">
        <v>41</v>
      </c>
      <c r="F26" s="9" t="s">
        <v>42</v>
      </c>
      <c r="G26" s="10">
        <v>3300</v>
      </c>
      <c r="H26" s="73">
        <v>3.84</v>
      </c>
      <c r="I26" s="100">
        <f t="shared" ref="I26:I29" si="6">ROUND(H26*G26,2)</f>
        <v>12672</v>
      </c>
      <c r="J26" s="45">
        <v>0.08</v>
      </c>
      <c r="K26" s="73">
        <f t="shared" ref="K26:K29" si="7">H26*(1+J26)</f>
        <v>4.1500000000000004</v>
      </c>
      <c r="L26" s="110">
        <f t="shared" ref="L26:L29" si="8">ROUND(I26*J26+I26,2)</f>
        <v>13685.76</v>
      </c>
    </row>
    <row r="27" spans="2:12" ht="50.25" thickBot="1" x14ac:dyDescent="0.3">
      <c r="B27" s="8" t="s">
        <v>19</v>
      </c>
      <c r="C27" s="9" t="s">
        <v>40</v>
      </c>
      <c r="D27" s="9" t="s">
        <v>415</v>
      </c>
      <c r="E27" s="9" t="s">
        <v>43</v>
      </c>
      <c r="F27" s="9" t="s">
        <v>44</v>
      </c>
      <c r="G27" s="10">
        <v>96</v>
      </c>
      <c r="H27" s="73">
        <v>13.13</v>
      </c>
      <c r="I27" s="100">
        <f t="shared" si="6"/>
        <v>1260.48</v>
      </c>
      <c r="J27" s="45">
        <v>0.08</v>
      </c>
      <c r="K27" s="73">
        <f t="shared" si="7"/>
        <v>14.18</v>
      </c>
      <c r="L27" s="111">
        <f t="shared" si="8"/>
        <v>1361.32</v>
      </c>
    </row>
    <row r="28" spans="2:12" ht="50.25" thickBot="1" x14ac:dyDescent="0.3">
      <c r="B28" s="8" t="s">
        <v>21</v>
      </c>
      <c r="C28" s="9" t="s">
        <v>40</v>
      </c>
      <c r="D28" s="9" t="s">
        <v>416</v>
      </c>
      <c r="E28" s="9" t="s">
        <v>45</v>
      </c>
      <c r="F28" s="9" t="s">
        <v>46</v>
      </c>
      <c r="G28" s="10">
        <v>685</v>
      </c>
      <c r="H28" s="73">
        <v>9.0500000000000007</v>
      </c>
      <c r="I28" s="100">
        <f t="shared" si="6"/>
        <v>6199.25</v>
      </c>
      <c r="J28" s="45">
        <v>0.08</v>
      </c>
      <c r="K28" s="73">
        <f t="shared" si="7"/>
        <v>9.77</v>
      </c>
      <c r="L28" s="111">
        <f t="shared" si="8"/>
        <v>6695.19</v>
      </c>
    </row>
    <row r="29" spans="2:12" ht="50.25" thickBot="1" x14ac:dyDescent="0.3">
      <c r="B29" s="11" t="s">
        <v>35</v>
      </c>
      <c r="C29" s="12" t="s">
        <v>40</v>
      </c>
      <c r="D29" s="12" t="s">
        <v>417</v>
      </c>
      <c r="E29" s="12" t="s">
        <v>47</v>
      </c>
      <c r="F29" s="12" t="s">
        <v>48</v>
      </c>
      <c r="G29" s="13">
        <v>19</v>
      </c>
      <c r="H29" s="74">
        <v>14.27</v>
      </c>
      <c r="I29" s="103">
        <f t="shared" si="6"/>
        <v>271.13</v>
      </c>
      <c r="J29" s="77">
        <v>0.08</v>
      </c>
      <c r="K29" s="73">
        <f t="shared" si="7"/>
        <v>15.41</v>
      </c>
      <c r="L29" s="111">
        <f t="shared" si="8"/>
        <v>292.82</v>
      </c>
    </row>
    <row r="30" spans="2:12" ht="18" thickTop="1" thickBot="1" x14ac:dyDescent="0.3">
      <c r="B30" s="23" t="s">
        <v>23</v>
      </c>
      <c r="I30" s="107">
        <f>SUM(I26:I29)</f>
        <v>20402.86</v>
      </c>
      <c r="L30" s="112">
        <f>SUM(L26:L29)</f>
        <v>22035.09</v>
      </c>
    </row>
    <row r="31" spans="2:12" ht="23.25" x14ac:dyDescent="0.25">
      <c r="B31" s="1" t="s">
        <v>49</v>
      </c>
    </row>
    <row r="32" spans="2:12" ht="22.5" x14ac:dyDescent="0.25">
      <c r="B32" s="2" t="s">
        <v>1</v>
      </c>
    </row>
    <row r="33" spans="2:12" ht="24" thickBot="1" x14ac:dyDescent="0.3">
      <c r="B33" s="4"/>
    </row>
    <row r="34" spans="2:12" ht="15.75" thickTop="1" x14ac:dyDescent="0.25">
      <c r="B34" s="16" t="s">
        <v>2</v>
      </c>
      <c r="C34" s="19" t="s">
        <v>3</v>
      </c>
      <c r="D34" s="5" t="s">
        <v>4</v>
      </c>
      <c r="E34" s="19" t="s">
        <v>51</v>
      </c>
      <c r="F34" s="19" t="s">
        <v>25</v>
      </c>
      <c r="G34" s="19" t="s">
        <v>52</v>
      </c>
      <c r="H34" s="5" t="s">
        <v>53</v>
      </c>
      <c r="I34" s="19" t="s">
        <v>10</v>
      </c>
      <c r="J34" s="27" t="s">
        <v>11</v>
      </c>
      <c r="K34" s="19" t="s">
        <v>56</v>
      </c>
      <c r="L34" s="29" t="s">
        <v>57</v>
      </c>
    </row>
    <row r="35" spans="2:12" ht="15.75" thickBot="1" x14ac:dyDescent="0.3">
      <c r="B35" s="17"/>
      <c r="C35" s="20"/>
      <c r="D35" s="6" t="s">
        <v>50</v>
      </c>
      <c r="E35" s="20"/>
      <c r="F35" s="20"/>
      <c r="G35" s="20"/>
      <c r="H35" s="6" t="s">
        <v>54</v>
      </c>
      <c r="I35" s="86"/>
      <c r="J35" s="28" t="s">
        <v>55</v>
      </c>
      <c r="K35" s="20"/>
      <c r="L35" s="118" t="s">
        <v>58</v>
      </c>
    </row>
    <row r="36" spans="2:12" ht="50.25" thickBot="1" x14ac:dyDescent="0.3">
      <c r="B36" s="8" t="s">
        <v>15</v>
      </c>
      <c r="C36" s="9" t="s">
        <v>59</v>
      </c>
      <c r="D36" s="10" t="s">
        <v>421</v>
      </c>
      <c r="E36" s="10" t="s">
        <v>60</v>
      </c>
      <c r="F36" s="10" t="s">
        <v>61</v>
      </c>
      <c r="G36" s="10">
        <v>100</v>
      </c>
      <c r="H36" s="73">
        <v>30.22</v>
      </c>
      <c r="I36" s="115">
        <f t="shared" ref="I36:I37" si="9">ROUND(H36*G36,2)</f>
        <v>3022</v>
      </c>
      <c r="J36" s="113">
        <v>0.08</v>
      </c>
      <c r="K36" s="73">
        <f t="shared" ref="K36:K37" si="10">H36*(1+J36)</f>
        <v>32.64</v>
      </c>
      <c r="L36" s="110">
        <f t="shared" ref="L36:L37" si="11">ROUND(I36*J36+I36,2)</f>
        <v>3263.76</v>
      </c>
    </row>
    <row r="37" spans="2:12" ht="50.25" thickBot="1" x14ac:dyDescent="0.3">
      <c r="B37" s="11" t="s">
        <v>19</v>
      </c>
      <c r="C37" s="12" t="s">
        <v>59</v>
      </c>
      <c r="D37" s="13" t="s">
        <v>422</v>
      </c>
      <c r="E37" s="13" t="s">
        <v>60</v>
      </c>
      <c r="F37" s="13" t="s">
        <v>62</v>
      </c>
      <c r="G37" s="13">
        <v>313</v>
      </c>
      <c r="H37" s="74">
        <v>30.22</v>
      </c>
      <c r="I37" s="116">
        <f t="shared" si="9"/>
        <v>9458.86</v>
      </c>
      <c r="J37" s="114">
        <v>0.08</v>
      </c>
      <c r="K37" s="73">
        <f t="shared" si="10"/>
        <v>32.64</v>
      </c>
      <c r="L37" s="111">
        <f t="shared" si="11"/>
        <v>10215.57</v>
      </c>
    </row>
    <row r="38" spans="2:12" ht="18" thickTop="1" thickBot="1" x14ac:dyDescent="0.3">
      <c r="B38" s="23" t="s">
        <v>23</v>
      </c>
      <c r="I38" s="117">
        <f>SUM(I36:I37)</f>
        <v>12480.86</v>
      </c>
      <c r="L38" s="117">
        <f>SUM(L36:L37)</f>
        <v>13479.33</v>
      </c>
    </row>
    <row r="39" spans="2:12" ht="26.25" x14ac:dyDescent="0.25">
      <c r="B39" s="30" t="s">
        <v>63</v>
      </c>
    </row>
    <row r="40" spans="2:12" ht="22.5" x14ac:dyDescent="0.25">
      <c r="B40" s="2" t="s">
        <v>1</v>
      </c>
    </row>
    <row r="41" spans="2:12" ht="24" thickBot="1" x14ac:dyDescent="0.3">
      <c r="B41" s="31"/>
    </row>
    <row r="42" spans="2:12" ht="15.75" thickTop="1" x14ac:dyDescent="0.25">
      <c r="B42" s="16" t="s">
        <v>2</v>
      </c>
      <c r="C42" s="19" t="s">
        <v>3</v>
      </c>
      <c r="D42" s="5" t="s">
        <v>4</v>
      </c>
      <c r="E42" s="19" t="s">
        <v>5</v>
      </c>
      <c r="F42" s="19" t="s">
        <v>25</v>
      </c>
      <c r="G42" s="19" t="s">
        <v>64</v>
      </c>
      <c r="H42" s="19" t="s">
        <v>9</v>
      </c>
      <c r="I42" s="19" t="s">
        <v>10</v>
      </c>
      <c r="J42" s="19" t="s">
        <v>27</v>
      </c>
      <c r="K42" s="19" t="s">
        <v>13</v>
      </c>
      <c r="L42" s="21" t="s">
        <v>14</v>
      </c>
    </row>
    <row r="43" spans="2:12" ht="15.75" thickBot="1" x14ac:dyDescent="0.3">
      <c r="B43" s="17"/>
      <c r="C43" s="20"/>
      <c r="D43" s="6" t="s">
        <v>50</v>
      </c>
      <c r="E43" s="20"/>
      <c r="F43" s="20"/>
      <c r="G43" s="20"/>
      <c r="H43" s="20"/>
      <c r="I43" s="86"/>
      <c r="J43" s="86"/>
      <c r="K43" s="20"/>
      <c r="L43" s="22"/>
    </row>
    <row r="44" spans="2:12" ht="33.75" thickBot="1" x14ac:dyDescent="0.3">
      <c r="B44" s="8" t="s">
        <v>15</v>
      </c>
      <c r="C44" s="9" t="s">
        <v>65</v>
      </c>
      <c r="D44" s="9" t="s">
        <v>419</v>
      </c>
      <c r="E44" s="9" t="s">
        <v>66</v>
      </c>
      <c r="F44" s="9" t="s">
        <v>67</v>
      </c>
      <c r="G44" s="10">
        <v>26</v>
      </c>
      <c r="H44" s="73">
        <v>90.43</v>
      </c>
      <c r="I44" s="115">
        <f t="shared" ref="I44:I45" si="12">ROUND(H44*G44,2)</f>
        <v>2351.1799999999998</v>
      </c>
      <c r="J44" s="120">
        <v>0.08</v>
      </c>
      <c r="K44" s="119">
        <f t="shared" ref="K44:K45" si="13">H44*(1+J44)</f>
        <v>97.66</v>
      </c>
      <c r="L44" s="102">
        <f t="shared" ref="L44:L45" si="14">ROUND(I44*J44+I44,2)</f>
        <v>2539.27</v>
      </c>
    </row>
    <row r="45" spans="2:12" ht="33.75" thickBot="1" x14ac:dyDescent="0.3">
      <c r="B45" s="11" t="s">
        <v>19</v>
      </c>
      <c r="C45" s="12" t="s">
        <v>65</v>
      </c>
      <c r="D45" s="12" t="s">
        <v>420</v>
      </c>
      <c r="E45" s="12" t="s">
        <v>66</v>
      </c>
      <c r="F45" s="12" t="s">
        <v>68</v>
      </c>
      <c r="G45" s="13">
        <v>425</v>
      </c>
      <c r="H45" s="74">
        <v>138.01</v>
      </c>
      <c r="I45" s="116">
        <f t="shared" si="12"/>
        <v>58654.25</v>
      </c>
      <c r="J45" s="121">
        <v>0.08</v>
      </c>
      <c r="K45" s="119">
        <f t="shared" si="13"/>
        <v>149.05000000000001</v>
      </c>
      <c r="L45" s="105">
        <f t="shared" si="14"/>
        <v>63346.59</v>
      </c>
    </row>
    <row r="46" spans="2:12" ht="18" thickTop="1" thickBot="1" x14ac:dyDescent="0.3">
      <c r="B46" s="23" t="s">
        <v>23</v>
      </c>
      <c r="I46" s="117">
        <f>SUM(I44:I45)</f>
        <v>61005.43</v>
      </c>
      <c r="L46" s="108">
        <f>SUM(L44:L45)</f>
        <v>65885.86</v>
      </c>
    </row>
    <row r="47" spans="2:12" ht="16.5" x14ac:dyDescent="0.25">
      <c r="B47" s="32"/>
    </row>
    <row r="48" spans="2:12" ht="16.5" x14ac:dyDescent="0.25">
      <c r="B48" s="32" t="s">
        <v>69</v>
      </c>
    </row>
    <row r="49" spans="2:12" ht="16.5" x14ac:dyDescent="0.25">
      <c r="B49" s="32"/>
    </row>
    <row r="50" spans="2:12" ht="16.5" x14ac:dyDescent="0.25">
      <c r="B50" s="32" t="s">
        <v>70</v>
      </c>
    </row>
    <row r="51" spans="2:12" ht="16.5" x14ac:dyDescent="0.25">
      <c r="B51" s="32"/>
    </row>
    <row r="52" spans="2:12" ht="23.25" x14ac:dyDescent="0.25">
      <c r="B52" s="1" t="s">
        <v>71</v>
      </c>
    </row>
    <row r="53" spans="2:12" ht="22.5" x14ac:dyDescent="0.25">
      <c r="B53" s="2" t="s">
        <v>1</v>
      </c>
    </row>
    <row r="54" spans="2:12" ht="24" thickBot="1" x14ac:dyDescent="0.3">
      <c r="B54" s="31"/>
    </row>
    <row r="55" spans="2:12" ht="15.75" thickTop="1" x14ac:dyDescent="0.25">
      <c r="B55" s="16" t="s">
        <v>2</v>
      </c>
      <c r="C55" s="19" t="s">
        <v>3</v>
      </c>
      <c r="D55" s="19" t="s">
        <v>4</v>
      </c>
      <c r="E55" s="19" t="s">
        <v>5</v>
      </c>
      <c r="F55" s="5" t="s">
        <v>25</v>
      </c>
      <c r="G55" s="19" t="s">
        <v>72</v>
      </c>
      <c r="H55" s="19" t="s">
        <v>9</v>
      </c>
      <c r="I55" s="19" t="s">
        <v>10</v>
      </c>
      <c r="J55" s="19" t="s">
        <v>27</v>
      </c>
      <c r="K55" s="19" t="s">
        <v>13</v>
      </c>
      <c r="L55" s="21" t="s">
        <v>14</v>
      </c>
    </row>
    <row r="56" spans="2:12" ht="15.75" thickBot="1" x14ac:dyDescent="0.3">
      <c r="B56" s="17"/>
      <c r="C56" s="20"/>
      <c r="D56" s="20"/>
      <c r="E56" s="20"/>
      <c r="F56" s="6" t="s">
        <v>26</v>
      </c>
      <c r="G56" s="20"/>
      <c r="H56" s="20"/>
      <c r="I56" s="20"/>
      <c r="J56" s="20"/>
      <c r="K56" s="20"/>
      <c r="L56" s="109"/>
    </row>
    <row r="57" spans="2:12" ht="50.25" thickBot="1" x14ac:dyDescent="0.3">
      <c r="B57" s="8" t="s">
        <v>15</v>
      </c>
      <c r="C57" s="9" t="s">
        <v>73</v>
      </c>
      <c r="D57" s="9" t="s">
        <v>423</v>
      </c>
      <c r="E57" s="9" t="s">
        <v>74</v>
      </c>
      <c r="F57" s="9" t="s">
        <v>75</v>
      </c>
      <c r="G57" s="10">
        <v>1450</v>
      </c>
      <c r="H57" s="73">
        <v>6.46</v>
      </c>
      <c r="I57" s="100">
        <f t="shared" ref="I57:I58" si="15">ROUND(H57*G57,2)</f>
        <v>9367</v>
      </c>
      <c r="J57" s="45">
        <v>0.08</v>
      </c>
      <c r="K57" s="73">
        <f t="shared" ref="K57:K58" si="16">H57*(1+J57)</f>
        <v>6.98</v>
      </c>
      <c r="L57" s="110">
        <f t="shared" ref="L57:L58" si="17">ROUND(I57*J57+I57,2)</f>
        <v>10116.36</v>
      </c>
    </row>
    <row r="58" spans="2:12" ht="50.25" thickBot="1" x14ac:dyDescent="0.3">
      <c r="B58" s="11" t="s">
        <v>19</v>
      </c>
      <c r="C58" s="12" t="s">
        <v>73</v>
      </c>
      <c r="D58" s="12" t="s">
        <v>424</v>
      </c>
      <c r="E58" s="12" t="s">
        <v>74</v>
      </c>
      <c r="F58" s="12" t="s">
        <v>76</v>
      </c>
      <c r="G58" s="13">
        <v>3600</v>
      </c>
      <c r="H58" s="74">
        <v>9.44</v>
      </c>
      <c r="I58" s="103">
        <f t="shared" si="15"/>
        <v>33984</v>
      </c>
      <c r="J58" s="77">
        <v>0.08</v>
      </c>
      <c r="K58" s="73">
        <f t="shared" si="16"/>
        <v>10.199999999999999</v>
      </c>
      <c r="L58" s="111">
        <f t="shared" si="17"/>
        <v>36702.720000000001</v>
      </c>
    </row>
    <row r="59" spans="2:12" ht="18" thickTop="1" thickBot="1" x14ac:dyDescent="0.3">
      <c r="B59" s="23" t="s">
        <v>23</v>
      </c>
      <c r="I59" s="108">
        <f>SUM(I57:I58)</f>
        <v>43351</v>
      </c>
      <c r="L59" s="117">
        <f>SUM(L57:L58)</f>
        <v>46819.08</v>
      </c>
    </row>
    <row r="60" spans="2:12" ht="23.25" x14ac:dyDescent="0.25">
      <c r="B60" s="1" t="s">
        <v>77</v>
      </c>
    </row>
    <row r="61" spans="2:12" ht="22.5" x14ac:dyDescent="0.25">
      <c r="B61" s="2" t="s">
        <v>1</v>
      </c>
    </row>
    <row r="62" spans="2:12" ht="24" thickBot="1" x14ac:dyDescent="0.3">
      <c r="B62" s="31"/>
    </row>
    <row r="63" spans="2:12" ht="15.75" thickTop="1" x14ac:dyDescent="0.25">
      <c r="B63" s="16" t="s">
        <v>2</v>
      </c>
      <c r="C63" s="19" t="s">
        <v>3</v>
      </c>
      <c r="D63" s="19" t="s">
        <v>4</v>
      </c>
      <c r="E63" s="19" t="s">
        <v>5</v>
      </c>
      <c r="F63" s="5" t="s">
        <v>25</v>
      </c>
      <c r="G63" s="19" t="s">
        <v>418</v>
      </c>
      <c r="H63" s="19" t="s">
        <v>9</v>
      </c>
      <c r="I63" s="19" t="s">
        <v>10</v>
      </c>
      <c r="J63" s="19" t="s">
        <v>27</v>
      </c>
      <c r="K63" s="19" t="s">
        <v>13</v>
      </c>
      <c r="L63" s="21" t="s">
        <v>14</v>
      </c>
    </row>
    <row r="64" spans="2:12" ht="39.75" customHeight="1" thickBot="1" x14ac:dyDescent="0.3">
      <c r="B64" s="17"/>
      <c r="C64" s="20"/>
      <c r="D64" s="20"/>
      <c r="E64" s="20"/>
      <c r="F64" s="6" t="s">
        <v>26</v>
      </c>
      <c r="G64" s="20"/>
      <c r="H64" s="20"/>
      <c r="I64" s="86"/>
      <c r="J64" s="20"/>
      <c r="K64" s="20"/>
      <c r="L64" s="22"/>
    </row>
    <row r="65" spans="2:12" ht="50.25" thickBot="1" x14ac:dyDescent="0.3">
      <c r="B65" s="11" t="s">
        <v>15</v>
      </c>
      <c r="C65" s="12" t="s">
        <v>40</v>
      </c>
      <c r="D65" s="12" t="s">
        <v>425</v>
      </c>
      <c r="E65" s="12" t="s">
        <v>41</v>
      </c>
      <c r="F65" s="12" t="s">
        <v>78</v>
      </c>
      <c r="G65" s="13">
        <v>44940</v>
      </c>
      <c r="H65" s="14">
        <v>5.03</v>
      </c>
      <c r="I65" s="122">
        <f t="shared" ref="I65" si="18">ROUND(H65*G65,2)</f>
        <v>226048.2</v>
      </c>
      <c r="J65" s="114">
        <v>0.08</v>
      </c>
      <c r="K65" s="74">
        <f t="shared" ref="K65" si="19">H65*(1+J65)</f>
        <v>5.43</v>
      </c>
      <c r="L65" s="123">
        <f t="shared" ref="L65:L66" si="20">ROUND(I65*J65+I65,2)</f>
        <v>244132.06</v>
      </c>
    </row>
    <row r="66" spans="2:12" ht="18" thickTop="1" thickBot="1" x14ac:dyDescent="0.3">
      <c r="B66" s="23" t="s">
        <v>23</v>
      </c>
      <c r="I66" s="122">
        <v>226048.2</v>
      </c>
      <c r="L66" s="123">
        <v>244132.06</v>
      </c>
    </row>
    <row r="67" spans="2:12" ht="23.25" x14ac:dyDescent="0.25">
      <c r="B67" s="1" t="s">
        <v>79</v>
      </c>
    </row>
    <row r="68" spans="2:12" ht="22.5" x14ac:dyDescent="0.25">
      <c r="B68" s="2" t="s">
        <v>1</v>
      </c>
    </row>
    <row r="69" spans="2:12" ht="24" thickBot="1" x14ac:dyDescent="0.3">
      <c r="B69" s="31"/>
    </row>
    <row r="70" spans="2:12" ht="15.75" thickTop="1" x14ac:dyDescent="0.25">
      <c r="B70" s="16" t="s">
        <v>2</v>
      </c>
      <c r="C70" s="19" t="s">
        <v>3</v>
      </c>
      <c r="D70" s="19" t="s">
        <v>4</v>
      </c>
      <c r="E70" s="19" t="s">
        <v>5</v>
      </c>
      <c r="F70" s="5" t="s">
        <v>25</v>
      </c>
      <c r="G70" s="19" t="s">
        <v>72</v>
      </c>
      <c r="H70" s="19" t="s">
        <v>9</v>
      </c>
      <c r="I70" s="19" t="s">
        <v>10</v>
      </c>
      <c r="J70" s="19" t="s">
        <v>27</v>
      </c>
      <c r="K70" s="19" t="s">
        <v>13</v>
      </c>
      <c r="L70" s="21" t="s">
        <v>14</v>
      </c>
    </row>
    <row r="71" spans="2:12" ht="15.75" thickBot="1" x14ac:dyDescent="0.3">
      <c r="B71" s="17"/>
      <c r="C71" s="20"/>
      <c r="D71" s="20"/>
      <c r="E71" s="20"/>
      <c r="F71" s="6" t="s">
        <v>26</v>
      </c>
      <c r="G71" s="20"/>
      <c r="H71" s="20"/>
      <c r="I71" s="86"/>
      <c r="J71" s="20"/>
      <c r="K71" s="20"/>
      <c r="L71" s="22"/>
    </row>
    <row r="72" spans="2:12" ht="16.5" x14ac:dyDescent="0.25">
      <c r="B72" s="34" t="s">
        <v>15</v>
      </c>
      <c r="C72" s="33" t="s">
        <v>80</v>
      </c>
      <c r="D72" s="36" t="s">
        <v>426</v>
      </c>
      <c r="E72" s="36" t="s">
        <v>82</v>
      </c>
      <c r="F72" s="36" t="s">
        <v>83</v>
      </c>
      <c r="G72" s="38">
        <v>16860</v>
      </c>
      <c r="H72" s="130">
        <v>4.8099999999999996</v>
      </c>
      <c r="I72" s="126"/>
      <c r="J72" s="132">
        <v>0.08</v>
      </c>
      <c r="K72" s="78">
        <f t="shared" ref="K72:K73" si="21">H72*(1+J72)</f>
        <v>5.19</v>
      </c>
      <c r="L72" s="87"/>
    </row>
    <row r="73" spans="2:12" ht="66.75" thickBot="1" x14ac:dyDescent="0.3">
      <c r="B73" s="35"/>
      <c r="C73" s="12" t="s">
        <v>81</v>
      </c>
      <c r="D73" s="37" t="s">
        <v>426</v>
      </c>
      <c r="E73" s="37"/>
      <c r="F73" s="37"/>
      <c r="G73" s="39"/>
      <c r="H73" s="131">
        <v>4.8099999999999996</v>
      </c>
      <c r="I73" s="127">
        <f>ROUND(H72*G72,2)</f>
        <v>81096.600000000006</v>
      </c>
      <c r="J73" s="133"/>
      <c r="K73" s="79">
        <f t="shared" si="21"/>
        <v>4.8099999999999996</v>
      </c>
      <c r="L73" s="128">
        <f>ROUND(I73*J72+I73,2)</f>
        <v>87584.33</v>
      </c>
    </row>
    <row r="74" spans="2:12" ht="18" thickTop="1" thickBot="1" x14ac:dyDescent="0.3">
      <c r="B74" s="40" t="s">
        <v>84</v>
      </c>
      <c r="I74" s="122">
        <v>81096.600000000006</v>
      </c>
      <c r="L74" s="128">
        <v>87584.33</v>
      </c>
    </row>
    <row r="75" spans="2:12" ht="23.25" x14ac:dyDescent="0.25">
      <c r="B75" s="1" t="s">
        <v>85</v>
      </c>
      <c r="I75" s="129"/>
    </row>
    <row r="76" spans="2:12" ht="22.5" x14ac:dyDescent="0.25">
      <c r="B76" s="2" t="s">
        <v>1</v>
      </c>
    </row>
    <row r="77" spans="2:12" ht="24" thickBot="1" x14ac:dyDescent="0.3">
      <c r="B77" s="31"/>
    </row>
    <row r="78" spans="2:12" ht="15.75" thickTop="1" x14ac:dyDescent="0.25">
      <c r="B78" s="16" t="s">
        <v>2</v>
      </c>
      <c r="C78" s="19" t="s">
        <v>3</v>
      </c>
      <c r="D78" s="19" t="s">
        <v>4</v>
      </c>
      <c r="E78" s="19" t="s">
        <v>5</v>
      </c>
      <c r="F78" s="5" t="s">
        <v>25</v>
      </c>
      <c r="G78" s="19" t="s">
        <v>72</v>
      </c>
      <c r="H78" s="19" t="s">
        <v>9</v>
      </c>
      <c r="I78" s="19" t="s">
        <v>10</v>
      </c>
      <c r="J78" s="19" t="s">
        <v>27</v>
      </c>
      <c r="K78" s="19" t="s">
        <v>13</v>
      </c>
      <c r="L78" s="21" t="s">
        <v>14</v>
      </c>
    </row>
    <row r="79" spans="2:12" ht="30.75" thickBot="1" x14ac:dyDescent="0.3">
      <c r="B79" s="17"/>
      <c r="C79" s="20"/>
      <c r="D79" s="20"/>
      <c r="E79" s="20"/>
      <c r="F79" s="6" t="s">
        <v>26</v>
      </c>
      <c r="G79" s="20"/>
      <c r="H79" s="20"/>
      <c r="I79" s="20"/>
      <c r="J79" s="20"/>
      <c r="K79" s="20"/>
      <c r="L79" s="22"/>
    </row>
    <row r="80" spans="2:12" ht="17.25" thickBot="1" x14ac:dyDescent="0.3">
      <c r="B80" s="11" t="s">
        <v>15</v>
      </c>
      <c r="C80" s="12" t="s">
        <v>86</v>
      </c>
      <c r="D80" s="12" t="s">
        <v>427</v>
      </c>
      <c r="E80" s="12" t="s">
        <v>74</v>
      </c>
      <c r="F80" s="12" t="s">
        <v>87</v>
      </c>
      <c r="G80" s="13">
        <v>200</v>
      </c>
      <c r="H80" s="74">
        <v>28.28</v>
      </c>
      <c r="I80" s="134">
        <f>ROUND(H80*G80,2)</f>
        <v>5656</v>
      </c>
      <c r="J80" s="77">
        <v>0.08</v>
      </c>
      <c r="K80" s="74">
        <f>H80*(1+J80)</f>
        <v>30.54</v>
      </c>
      <c r="L80" s="15">
        <f>ROUND(I80*J80+I80,2)</f>
        <v>6108.48</v>
      </c>
    </row>
    <row r="81" spans="2:12" ht="17.25" thickTop="1" x14ac:dyDescent="0.25">
      <c r="B81" s="23" t="s">
        <v>23</v>
      </c>
      <c r="K81" s="101"/>
    </row>
    <row r="82" spans="2:12" ht="23.25" x14ac:dyDescent="0.25">
      <c r="B82" s="1" t="s">
        <v>88</v>
      </c>
    </row>
    <row r="83" spans="2:12" ht="22.5" x14ac:dyDescent="0.25">
      <c r="B83" s="2" t="s">
        <v>1</v>
      </c>
    </row>
    <row r="84" spans="2:12" ht="24" thickBot="1" x14ac:dyDescent="0.3">
      <c r="B84" s="31"/>
    </row>
    <row r="85" spans="2:12" ht="15.75" thickTop="1" x14ac:dyDescent="0.25">
      <c r="B85" s="16" t="s">
        <v>2</v>
      </c>
      <c r="C85" s="19" t="s">
        <v>3</v>
      </c>
      <c r="D85" s="19" t="s">
        <v>4</v>
      </c>
      <c r="E85" s="19" t="s">
        <v>5</v>
      </c>
      <c r="F85" s="5" t="s">
        <v>25</v>
      </c>
      <c r="G85" s="19" t="s">
        <v>72</v>
      </c>
      <c r="H85" s="19" t="s">
        <v>9</v>
      </c>
      <c r="I85" s="19" t="s">
        <v>10</v>
      </c>
      <c r="J85" s="19" t="s">
        <v>27</v>
      </c>
      <c r="K85" s="19" t="s">
        <v>13</v>
      </c>
      <c r="L85" s="21" t="s">
        <v>14</v>
      </c>
    </row>
    <row r="86" spans="2:12" ht="30.75" thickBot="1" x14ac:dyDescent="0.3">
      <c r="B86" s="17"/>
      <c r="C86" s="20"/>
      <c r="D86" s="20"/>
      <c r="E86" s="20"/>
      <c r="F86" s="6" t="s">
        <v>26</v>
      </c>
      <c r="G86" s="20"/>
      <c r="H86" s="20"/>
      <c r="I86" s="20"/>
      <c r="J86" s="20"/>
      <c r="K86" s="20"/>
      <c r="L86" s="22"/>
    </row>
    <row r="87" spans="2:12" ht="33.75" thickBot="1" x14ac:dyDescent="0.3">
      <c r="B87" s="8" t="s">
        <v>15</v>
      </c>
      <c r="C87" s="9" t="s">
        <v>89</v>
      </c>
      <c r="D87" s="9" t="s">
        <v>428</v>
      </c>
      <c r="E87" s="9" t="s">
        <v>74</v>
      </c>
      <c r="F87" s="9" t="s">
        <v>87</v>
      </c>
      <c r="G87" s="10">
        <v>115</v>
      </c>
      <c r="H87" s="73">
        <v>79.680000000000007</v>
      </c>
      <c r="I87" s="100">
        <f>ROUND(H87*G87,2)</f>
        <v>9163.2000000000007</v>
      </c>
      <c r="J87" s="45">
        <v>0.08</v>
      </c>
      <c r="K87" s="73">
        <f>H87*(1+J87)</f>
        <v>86.05</v>
      </c>
      <c r="L87" s="102">
        <f>ROUND(I87*J87+I87,2)</f>
        <v>9896.26</v>
      </c>
    </row>
    <row r="88" spans="2:12" ht="33.75" thickBot="1" x14ac:dyDescent="0.3">
      <c r="B88" s="11" t="s">
        <v>19</v>
      </c>
      <c r="C88" s="12" t="s">
        <v>90</v>
      </c>
      <c r="D88" s="12" t="s">
        <v>429</v>
      </c>
      <c r="E88" s="12" t="s">
        <v>74</v>
      </c>
      <c r="F88" s="12" t="s">
        <v>76</v>
      </c>
      <c r="G88" s="13">
        <v>373</v>
      </c>
      <c r="H88" s="74">
        <v>109</v>
      </c>
      <c r="I88" s="103">
        <f>ROUND(H88*G88,2)</f>
        <v>40657</v>
      </c>
      <c r="J88" s="77">
        <v>0.08</v>
      </c>
      <c r="K88" s="73">
        <f>H88*(1+J88)</f>
        <v>117.72</v>
      </c>
      <c r="L88" s="105">
        <f>ROUND(I88*J88+I88,2)</f>
        <v>43909.56</v>
      </c>
    </row>
    <row r="89" spans="2:12" ht="18" thickTop="1" thickBot="1" x14ac:dyDescent="0.3">
      <c r="B89" s="23" t="s">
        <v>91</v>
      </c>
      <c r="I89" s="108">
        <f>SUM(I87:I88)</f>
        <v>49820.2</v>
      </c>
      <c r="L89" s="108">
        <f>SUM(L87:L88)</f>
        <v>53805.82</v>
      </c>
    </row>
    <row r="90" spans="2:12" ht="16.5" x14ac:dyDescent="0.25">
      <c r="B90" s="32"/>
    </row>
    <row r="91" spans="2:12" ht="16.5" x14ac:dyDescent="0.25">
      <c r="B91" s="32" t="s">
        <v>92</v>
      </c>
    </row>
    <row r="92" spans="2:12" ht="16.5" x14ac:dyDescent="0.25">
      <c r="B92" s="32"/>
    </row>
    <row r="93" spans="2:12" ht="26.25" x14ac:dyDescent="0.25">
      <c r="B93" s="30" t="s">
        <v>93</v>
      </c>
    </row>
    <row r="94" spans="2:12" ht="22.5" x14ac:dyDescent="0.25">
      <c r="B94" s="2" t="s">
        <v>1</v>
      </c>
    </row>
    <row r="95" spans="2:12" ht="24" thickBot="1" x14ac:dyDescent="0.3">
      <c r="B95" s="31"/>
    </row>
    <row r="96" spans="2:12" ht="15.75" thickTop="1" x14ac:dyDescent="0.25">
      <c r="B96" s="16" t="s">
        <v>2</v>
      </c>
      <c r="C96" s="19" t="s">
        <v>3</v>
      </c>
      <c r="D96" s="19" t="s">
        <v>4</v>
      </c>
      <c r="E96" s="19" t="s">
        <v>5</v>
      </c>
      <c r="F96" s="5" t="s">
        <v>25</v>
      </c>
      <c r="G96" s="19" t="s">
        <v>72</v>
      </c>
      <c r="H96" s="19" t="s">
        <v>9</v>
      </c>
      <c r="I96" s="19" t="s">
        <v>10</v>
      </c>
      <c r="J96" s="19" t="s">
        <v>27</v>
      </c>
      <c r="K96" s="19" t="s">
        <v>13</v>
      </c>
      <c r="L96" s="21" t="s">
        <v>14</v>
      </c>
    </row>
    <row r="97" spans="2:12" ht="30.75" thickBot="1" x14ac:dyDescent="0.3">
      <c r="B97" s="17"/>
      <c r="C97" s="20"/>
      <c r="D97" s="20"/>
      <c r="E97" s="20"/>
      <c r="F97" s="6" t="s">
        <v>26</v>
      </c>
      <c r="G97" s="20"/>
      <c r="H97" s="20"/>
      <c r="I97" s="20"/>
      <c r="J97" s="20"/>
      <c r="K97" s="20"/>
      <c r="L97" s="22"/>
    </row>
    <row r="98" spans="2:12" ht="33.75" thickBot="1" x14ac:dyDescent="0.3">
      <c r="B98" s="8" t="s">
        <v>15</v>
      </c>
      <c r="C98" s="9" t="s">
        <v>94</v>
      </c>
      <c r="D98" s="9" t="s">
        <v>430</v>
      </c>
      <c r="E98" s="9" t="s">
        <v>74</v>
      </c>
      <c r="F98" s="9" t="s">
        <v>95</v>
      </c>
      <c r="G98" s="10">
        <v>80</v>
      </c>
      <c r="H98" s="73">
        <v>7.98</v>
      </c>
      <c r="I98" s="100">
        <f>ROUND(H98*G98,2)</f>
        <v>638.4</v>
      </c>
      <c r="J98" s="45">
        <v>0.08</v>
      </c>
      <c r="K98" s="73">
        <f>H98*(1+J98)</f>
        <v>8.6199999999999992</v>
      </c>
      <c r="L98" s="102">
        <f>ROUND(I98*J98+I98,2)</f>
        <v>689.47</v>
      </c>
    </row>
    <row r="99" spans="2:12" ht="33.75" thickBot="1" x14ac:dyDescent="0.3">
      <c r="B99" s="8" t="s">
        <v>19</v>
      </c>
      <c r="C99" s="9" t="s">
        <v>94</v>
      </c>
      <c r="D99" s="9" t="s">
        <v>431</v>
      </c>
      <c r="E99" s="9" t="s">
        <v>74</v>
      </c>
      <c r="F99" s="9" t="s">
        <v>96</v>
      </c>
      <c r="G99" s="10">
        <v>100</v>
      </c>
      <c r="H99" s="73">
        <v>13.23</v>
      </c>
      <c r="I99" s="100">
        <f t="shared" ref="I99:I100" si="22">ROUND(H99*G99,2)</f>
        <v>1323</v>
      </c>
      <c r="J99" s="45">
        <v>0.08</v>
      </c>
      <c r="K99" s="73">
        <f t="shared" ref="K99:K100" si="23">H99*(1+J99)</f>
        <v>14.29</v>
      </c>
      <c r="L99" s="102">
        <f t="shared" ref="L99:L100" si="24">ROUND(I99*J99+I99,2)</f>
        <v>1428.84</v>
      </c>
    </row>
    <row r="100" spans="2:12" ht="33.75" thickBot="1" x14ac:dyDescent="0.3">
      <c r="B100" s="11" t="s">
        <v>21</v>
      </c>
      <c r="C100" s="12" t="s">
        <v>94</v>
      </c>
      <c r="D100" s="12" t="s">
        <v>432</v>
      </c>
      <c r="E100" s="12" t="s">
        <v>74</v>
      </c>
      <c r="F100" s="12" t="s">
        <v>97</v>
      </c>
      <c r="G100" s="13">
        <v>1800</v>
      </c>
      <c r="H100" s="74">
        <v>17.07</v>
      </c>
      <c r="I100" s="103">
        <f t="shared" si="22"/>
        <v>30726</v>
      </c>
      <c r="J100" s="77">
        <v>0.08</v>
      </c>
      <c r="K100" s="73">
        <f t="shared" si="23"/>
        <v>18.440000000000001</v>
      </c>
      <c r="L100" s="105">
        <f t="shared" si="24"/>
        <v>33184.080000000002</v>
      </c>
    </row>
    <row r="101" spans="2:12" ht="18" thickTop="1" thickBot="1" x14ac:dyDescent="0.3">
      <c r="B101" s="23" t="s">
        <v>91</v>
      </c>
      <c r="I101" s="108">
        <f>SUM(I98:I100)</f>
        <v>32687.4</v>
      </c>
      <c r="L101" s="108">
        <f>SUM(L98:L100)</f>
        <v>35302.39</v>
      </c>
    </row>
    <row r="102" spans="2:12" ht="26.25" x14ac:dyDescent="0.25">
      <c r="B102" s="30" t="s">
        <v>98</v>
      </c>
    </row>
    <row r="103" spans="2:12" ht="22.5" x14ac:dyDescent="0.25">
      <c r="B103" s="2" t="s">
        <v>1</v>
      </c>
    </row>
    <row r="104" spans="2:12" ht="24" thickBot="1" x14ac:dyDescent="0.3">
      <c r="B104" s="31"/>
    </row>
    <row r="105" spans="2:12" ht="15.75" thickTop="1" x14ac:dyDescent="0.25">
      <c r="B105" s="16" t="s">
        <v>2</v>
      </c>
      <c r="C105" s="19" t="s">
        <v>3</v>
      </c>
      <c r="D105" s="19" t="s">
        <v>4</v>
      </c>
      <c r="E105" s="19" t="s">
        <v>5</v>
      </c>
      <c r="F105" s="5" t="s">
        <v>25</v>
      </c>
      <c r="G105" s="19" t="s">
        <v>99</v>
      </c>
      <c r="H105" s="19" t="s">
        <v>9</v>
      </c>
      <c r="I105" s="19" t="s">
        <v>10</v>
      </c>
      <c r="J105" s="19" t="s">
        <v>27</v>
      </c>
      <c r="K105" s="19" t="s">
        <v>13</v>
      </c>
      <c r="L105" s="21" t="s">
        <v>14</v>
      </c>
    </row>
    <row r="106" spans="2:12" ht="30.75" thickBot="1" x14ac:dyDescent="0.3">
      <c r="B106" s="17"/>
      <c r="C106" s="20"/>
      <c r="D106" s="20"/>
      <c r="E106" s="20"/>
      <c r="F106" s="6" t="s">
        <v>26</v>
      </c>
      <c r="G106" s="20"/>
      <c r="H106" s="20"/>
      <c r="I106" s="20"/>
      <c r="J106" s="20"/>
      <c r="K106" s="20"/>
      <c r="L106" s="22"/>
    </row>
    <row r="107" spans="2:12" ht="33.75" thickBot="1" x14ac:dyDescent="0.3">
      <c r="B107" s="8" t="s">
        <v>15</v>
      </c>
      <c r="C107" s="9" t="s">
        <v>100</v>
      </c>
      <c r="D107" s="9" t="s">
        <v>433</v>
      </c>
      <c r="E107" s="9" t="s">
        <v>74</v>
      </c>
      <c r="F107" s="9" t="s">
        <v>30</v>
      </c>
      <c r="G107" s="10">
        <v>350</v>
      </c>
      <c r="H107" s="73">
        <v>12.82</v>
      </c>
      <c r="I107" s="100">
        <f t="shared" ref="I107:I116" si="25">ROUND(H107*G107,2)</f>
        <v>4487</v>
      </c>
      <c r="J107" s="45">
        <v>0.08</v>
      </c>
      <c r="K107" s="73">
        <f t="shared" ref="K107:K116" si="26">H107*(1+J107)</f>
        <v>13.85</v>
      </c>
      <c r="L107" s="102">
        <f t="shared" ref="L107:L116" si="27">ROUND(I107*J107+I107,2)</f>
        <v>4845.96</v>
      </c>
    </row>
    <row r="108" spans="2:12" ht="33.75" thickBot="1" x14ac:dyDescent="0.3">
      <c r="B108" s="8" t="s">
        <v>19</v>
      </c>
      <c r="C108" s="9" t="s">
        <v>100</v>
      </c>
      <c r="D108" s="9" t="s">
        <v>434</v>
      </c>
      <c r="E108" s="9" t="s">
        <v>74</v>
      </c>
      <c r="F108" s="9" t="s">
        <v>32</v>
      </c>
      <c r="G108" s="10">
        <v>50</v>
      </c>
      <c r="H108" s="73">
        <v>22.22</v>
      </c>
      <c r="I108" s="100">
        <f t="shared" si="25"/>
        <v>1111</v>
      </c>
      <c r="J108" s="45">
        <v>0.08</v>
      </c>
      <c r="K108" s="73">
        <f t="shared" si="26"/>
        <v>24</v>
      </c>
      <c r="L108" s="102">
        <f t="shared" si="27"/>
        <v>1199.8800000000001</v>
      </c>
    </row>
    <row r="109" spans="2:12" ht="33.75" thickBot="1" x14ac:dyDescent="0.3">
      <c r="B109" s="8" t="s">
        <v>21</v>
      </c>
      <c r="C109" s="9" t="s">
        <v>101</v>
      </c>
      <c r="D109" s="9" t="s">
        <v>559</v>
      </c>
      <c r="E109" s="9" t="s">
        <v>74</v>
      </c>
      <c r="F109" s="9" t="s">
        <v>102</v>
      </c>
      <c r="G109" s="10">
        <v>50</v>
      </c>
      <c r="H109" s="73">
        <v>24.79</v>
      </c>
      <c r="I109" s="100">
        <f t="shared" si="25"/>
        <v>1239.5</v>
      </c>
      <c r="J109" s="45">
        <v>0.08</v>
      </c>
      <c r="K109" s="73">
        <f t="shared" si="26"/>
        <v>26.77</v>
      </c>
      <c r="L109" s="102">
        <f t="shared" si="27"/>
        <v>1338.66</v>
      </c>
    </row>
    <row r="110" spans="2:12" ht="33" x14ac:dyDescent="0.25">
      <c r="B110" s="34" t="s">
        <v>35</v>
      </c>
      <c r="C110" s="33" t="s">
        <v>103</v>
      </c>
      <c r="D110" s="36" t="s">
        <v>435</v>
      </c>
      <c r="E110" s="36" t="s">
        <v>74</v>
      </c>
      <c r="F110" s="36" t="s">
        <v>102</v>
      </c>
      <c r="G110" s="38">
        <v>50</v>
      </c>
      <c r="H110" s="83">
        <v>9.59</v>
      </c>
      <c r="I110" s="83">
        <f t="shared" si="25"/>
        <v>479.5</v>
      </c>
      <c r="J110" s="80">
        <v>0.08</v>
      </c>
      <c r="K110" s="83">
        <f t="shared" si="26"/>
        <v>10.36</v>
      </c>
      <c r="L110" s="139">
        <f t="shared" si="27"/>
        <v>517.86</v>
      </c>
    </row>
    <row r="111" spans="2:12" ht="17.25" thickBot="1" x14ac:dyDescent="0.3">
      <c r="B111" s="41"/>
      <c r="C111" s="9" t="s">
        <v>104</v>
      </c>
      <c r="D111" s="71" t="s">
        <v>436</v>
      </c>
      <c r="E111" s="42"/>
      <c r="F111" s="42"/>
      <c r="G111" s="43"/>
      <c r="H111" s="84"/>
      <c r="I111" s="84"/>
      <c r="J111" s="85">
        <v>0.08</v>
      </c>
      <c r="K111" s="84"/>
      <c r="L111" s="138"/>
    </row>
    <row r="112" spans="2:12" ht="17.25" thickBot="1" x14ac:dyDescent="0.3">
      <c r="B112" s="8" t="s">
        <v>37</v>
      </c>
      <c r="C112" s="9" t="s">
        <v>105</v>
      </c>
      <c r="D112" s="82" t="s">
        <v>436</v>
      </c>
      <c r="E112" s="81" t="s">
        <v>106</v>
      </c>
      <c r="F112" s="9" t="s">
        <v>75</v>
      </c>
      <c r="G112" s="10">
        <v>2</v>
      </c>
      <c r="H112" s="73">
        <v>25.05</v>
      </c>
      <c r="I112" s="100">
        <f t="shared" si="25"/>
        <v>50.1</v>
      </c>
      <c r="J112" s="45">
        <v>0.08</v>
      </c>
      <c r="K112" s="73">
        <f t="shared" si="26"/>
        <v>27.05</v>
      </c>
      <c r="L112" s="102">
        <f t="shared" si="27"/>
        <v>54.11</v>
      </c>
    </row>
    <row r="113" spans="2:12" ht="33.75" thickBot="1" x14ac:dyDescent="0.3">
      <c r="B113" s="8" t="s">
        <v>107</v>
      </c>
      <c r="C113" s="9" t="s">
        <v>105</v>
      </c>
      <c r="D113" s="9" t="s">
        <v>437</v>
      </c>
      <c r="E113" s="9" t="s">
        <v>74</v>
      </c>
      <c r="F113" s="9" t="s">
        <v>76</v>
      </c>
      <c r="G113" s="10">
        <v>1400</v>
      </c>
      <c r="H113" s="73">
        <v>12.73</v>
      </c>
      <c r="I113" s="100">
        <f t="shared" si="25"/>
        <v>17822</v>
      </c>
      <c r="J113" s="45">
        <v>0.08</v>
      </c>
      <c r="K113" s="73">
        <f t="shared" si="26"/>
        <v>13.75</v>
      </c>
      <c r="L113" s="102">
        <f t="shared" si="27"/>
        <v>19247.759999999998</v>
      </c>
    </row>
    <row r="114" spans="2:12" ht="33.75" thickBot="1" x14ac:dyDescent="0.3">
      <c r="B114" s="8" t="s">
        <v>108</v>
      </c>
      <c r="C114" s="9" t="s">
        <v>109</v>
      </c>
      <c r="D114" s="9" t="s">
        <v>438</v>
      </c>
      <c r="E114" s="9" t="s">
        <v>110</v>
      </c>
      <c r="F114" s="9" t="s">
        <v>95</v>
      </c>
      <c r="G114" s="10">
        <v>450</v>
      </c>
      <c r="H114" s="73">
        <v>303</v>
      </c>
      <c r="I114" s="100">
        <f t="shared" si="25"/>
        <v>136350</v>
      </c>
      <c r="J114" s="45">
        <v>0.08</v>
      </c>
      <c r="K114" s="73">
        <f t="shared" si="26"/>
        <v>327.24</v>
      </c>
      <c r="L114" s="102">
        <f t="shared" si="27"/>
        <v>147258</v>
      </c>
    </row>
    <row r="115" spans="2:12" ht="50.25" thickBot="1" x14ac:dyDescent="0.3">
      <c r="B115" s="8" t="s">
        <v>111</v>
      </c>
      <c r="C115" s="9" t="s">
        <v>112</v>
      </c>
      <c r="D115" s="9" t="s">
        <v>439</v>
      </c>
      <c r="E115" s="9" t="s">
        <v>113</v>
      </c>
      <c r="F115" s="9" t="s">
        <v>114</v>
      </c>
      <c r="G115" s="10">
        <v>119</v>
      </c>
      <c r="H115" s="73">
        <v>78.11</v>
      </c>
      <c r="I115" s="100">
        <f t="shared" si="25"/>
        <v>9295.09</v>
      </c>
      <c r="J115" s="45">
        <v>0.08</v>
      </c>
      <c r="K115" s="73">
        <f t="shared" si="26"/>
        <v>84.36</v>
      </c>
      <c r="L115" s="102">
        <f t="shared" si="27"/>
        <v>10038.700000000001</v>
      </c>
    </row>
    <row r="116" spans="2:12" ht="50.25" thickBot="1" x14ac:dyDescent="0.3">
      <c r="B116" s="11" t="s">
        <v>115</v>
      </c>
      <c r="C116" s="12" t="s">
        <v>116</v>
      </c>
      <c r="D116" s="9" t="s">
        <v>560</v>
      </c>
      <c r="E116" s="12" t="s">
        <v>74</v>
      </c>
      <c r="F116" s="12" t="s">
        <v>117</v>
      </c>
      <c r="G116" s="13">
        <v>1800</v>
      </c>
      <c r="H116" s="74">
        <v>20.309999999999999</v>
      </c>
      <c r="I116" s="103">
        <f t="shared" si="25"/>
        <v>36558</v>
      </c>
      <c r="J116" s="77">
        <v>0.08</v>
      </c>
      <c r="K116" s="73">
        <f t="shared" si="26"/>
        <v>21.93</v>
      </c>
      <c r="L116" s="105">
        <f t="shared" si="27"/>
        <v>39482.639999999999</v>
      </c>
    </row>
    <row r="117" spans="2:12" ht="18" thickTop="1" thickBot="1" x14ac:dyDescent="0.3">
      <c r="B117" s="23" t="s">
        <v>91</v>
      </c>
      <c r="D117" s="135" t="s">
        <v>561</v>
      </c>
      <c r="I117" s="108">
        <f>SUM(I107:I116)</f>
        <v>207392.19</v>
      </c>
      <c r="L117" s="106">
        <f>SUM(L107:L116)</f>
        <v>223983.57</v>
      </c>
    </row>
    <row r="118" spans="2:12" ht="26.25" x14ac:dyDescent="0.25">
      <c r="B118" s="30" t="s">
        <v>118</v>
      </c>
    </row>
    <row r="119" spans="2:12" ht="22.5" x14ac:dyDescent="0.25">
      <c r="B119" s="2" t="s">
        <v>1</v>
      </c>
    </row>
    <row r="120" spans="2:12" ht="24" thickBot="1" x14ac:dyDescent="0.3">
      <c r="B120" s="31"/>
    </row>
    <row r="121" spans="2:12" ht="15.75" thickTop="1" x14ac:dyDescent="0.25">
      <c r="B121" s="16" t="s">
        <v>2</v>
      </c>
      <c r="C121" s="19" t="s">
        <v>3</v>
      </c>
      <c r="D121" s="19" t="s">
        <v>4</v>
      </c>
      <c r="E121" s="19" t="s">
        <v>5</v>
      </c>
      <c r="F121" s="5" t="s">
        <v>25</v>
      </c>
      <c r="G121" s="19" t="s">
        <v>8</v>
      </c>
      <c r="H121" s="19" t="s">
        <v>9</v>
      </c>
      <c r="I121" s="19" t="s">
        <v>10</v>
      </c>
      <c r="J121" s="19" t="s">
        <v>27</v>
      </c>
      <c r="K121" s="19" t="s">
        <v>13</v>
      </c>
      <c r="L121" s="21" t="s">
        <v>14</v>
      </c>
    </row>
    <row r="122" spans="2:12" ht="30.75" thickBot="1" x14ac:dyDescent="0.3">
      <c r="B122" s="17"/>
      <c r="C122" s="20"/>
      <c r="D122" s="20"/>
      <c r="E122" s="20"/>
      <c r="F122" s="6" t="s">
        <v>26</v>
      </c>
      <c r="G122" s="20"/>
      <c r="H122" s="20"/>
      <c r="I122" s="20"/>
      <c r="J122" s="20"/>
      <c r="K122" s="20"/>
      <c r="L122" s="22"/>
    </row>
    <row r="123" spans="2:12" ht="33.75" thickBot="1" x14ac:dyDescent="0.3">
      <c r="B123" s="8" t="s">
        <v>15</v>
      </c>
      <c r="C123" s="9" t="s">
        <v>119</v>
      </c>
      <c r="D123" s="9" t="s">
        <v>440</v>
      </c>
      <c r="E123" s="9" t="s">
        <v>120</v>
      </c>
      <c r="F123" s="9" t="s">
        <v>121</v>
      </c>
      <c r="G123" s="10">
        <v>1785</v>
      </c>
      <c r="H123" s="73">
        <v>17.64</v>
      </c>
      <c r="I123" s="100">
        <f t="shared" ref="I123:I124" si="28">ROUND(H123*G123,2)</f>
        <v>31487.4</v>
      </c>
      <c r="J123" s="45">
        <v>0.08</v>
      </c>
      <c r="K123" s="73">
        <f t="shared" ref="K123:K124" si="29">H123*(1+J123)</f>
        <v>19.05</v>
      </c>
      <c r="L123" s="102">
        <f t="shared" ref="L123:L124" si="30">ROUND(I123*J123+I123,2)</f>
        <v>34006.39</v>
      </c>
    </row>
    <row r="124" spans="2:12" ht="33.75" thickBot="1" x14ac:dyDescent="0.3">
      <c r="B124" s="8" t="s">
        <v>19</v>
      </c>
      <c r="C124" s="9" t="s">
        <v>119</v>
      </c>
      <c r="D124" s="9" t="s">
        <v>441</v>
      </c>
      <c r="E124" s="9" t="s">
        <v>120</v>
      </c>
      <c r="F124" s="9" t="s">
        <v>122</v>
      </c>
      <c r="G124" s="10">
        <v>1302</v>
      </c>
      <c r="H124" s="73">
        <v>22.05</v>
      </c>
      <c r="I124" s="103">
        <f t="shared" si="28"/>
        <v>28709.1</v>
      </c>
      <c r="J124" s="45">
        <v>0.08</v>
      </c>
      <c r="K124" s="73">
        <f t="shared" si="29"/>
        <v>23.81</v>
      </c>
      <c r="L124" s="105">
        <f t="shared" si="30"/>
        <v>31005.83</v>
      </c>
    </row>
    <row r="125" spans="2:12" ht="17.25" thickBot="1" x14ac:dyDescent="0.3">
      <c r="B125" s="23" t="s">
        <v>23</v>
      </c>
      <c r="I125" s="108">
        <f>SUM(I123:I124)</f>
        <v>60196.5</v>
      </c>
      <c r="L125" s="108">
        <f>SUM(L123:L124)</f>
        <v>65012.22</v>
      </c>
    </row>
    <row r="126" spans="2:12" ht="26.25" x14ac:dyDescent="0.25">
      <c r="B126" s="30" t="s">
        <v>123</v>
      </c>
    </row>
    <row r="127" spans="2:12" ht="22.5" x14ac:dyDescent="0.25">
      <c r="B127" s="2" t="s">
        <v>1</v>
      </c>
    </row>
    <row r="128" spans="2:12" ht="24" thickBot="1" x14ac:dyDescent="0.3">
      <c r="B128" s="31"/>
    </row>
    <row r="129" spans="2:12" ht="15.75" thickTop="1" x14ac:dyDescent="0.25">
      <c r="B129" s="16" t="s">
        <v>2</v>
      </c>
      <c r="C129" s="19" t="s">
        <v>3</v>
      </c>
      <c r="D129" s="19" t="s">
        <v>4</v>
      </c>
      <c r="E129" s="19" t="s">
        <v>5</v>
      </c>
      <c r="F129" s="5" t="s">
        <v>25</v>
      </c>
      <c r="G129" s="19" t="s">
        <v>8</v>
      </c>
      <c r="H129" s="19" t="s">
        <v>9</v>
      </c>
      <c r="I129" s="19" t="s">
        <v>10</v>
      </c>
      <c r="J129" s="19" t="s">
        <v>27</v>
      </c>
      <c r="K129" s="19" t="s">
        <v>13</v>
      </c>
      <c r="L129" s="21" t="s">
        <v>14</v>
      </c>
    </row>
    <row r="130" spans="2:12" ht="30.75" thickBot="1" x14ac:dyDescent="0.3">
      <c r="B130" s="17"/>
      <c r="C130" s="20"/>
      <c r="D130" s="20"/>
      <c r="E130" s="20"/>
      <c r="F130" s="6" t="s">
        <v>26</v>
      </c>
      <c r="G130" s="20"/>
      <c r="H130" s="20"/>
      <c r="I130" s="20"/>
      <c r="J130" s="20"/>
      <c r="K130" s="20"/>
      <c r="L130" s="22"/>
    </row>
    <row r="131" spans="2:12" ht="33.75" thickBot="1" x14ac:dyDescent="0.3">
      <c r="B131" s="8" t="s">
        <v>15</v>
      </c>
      <c r="C131" s="9" t="s">
        <v>124</v>
      </c>
      <c r="D131" s="9" t="s">
        <v>442</v>
      </c>
      <c r="E131" s="9" t="s">
        <v>125</v>
      </c>
      <c r="F131" s="9" t="s">
        <v>126</v>
      </c>
      <c r="G131" s="10">
        <v>989</v>
      </c>
      <c r="H131" s="73">
        <v>67.2</v>
      </c>
      <c r="I131" s="100">
        <f t="shared" ref="I131:I165" si="31">ROUND(H131*G131,2)</f>
        <v>66460.800000000003</v>
      </c>
      <c r="J131" s="45">
        <v>0.08</v>
      </c>
      <c r="K131" s="73">
        <f t="shared" ref="K131:K165" si="32">H131*(1+J131)</f>
        <v>72.58</v>
      </c>
      <c r="L131" s="102">
        <f t="shared" ref="L131:L165" si="33">ROUND(I131*J131+I131,2)</f>
        <v>71777.66</v>
      </c>
    </row>
    <row r="132" spans="2:12" ht="33.75" thickBot="1" x14ac:dyDescent="0.3">
      <c r="B132" s="8" t="s">
        <v>19</v>
      </c>
      <c r="C132" s="9" t="s">
        <v>127</v>
      </c>
      <c r="D132" s="9" t="s">
        <v>443</v>
      </c>
      <c r="E132" s="9" t="s">
        <v>128</v>
      </c>
      <c r="F132" s="9" t="s">
        <v>129</v>
      </c>
      <c r="G132" s="10">
        <v>2</v>
      </c>
      <c r="H132" s="73">
        <v>15.07</v>
      </c>
      <c r="I132" s="100">
        <f t="shared" si="31"/>
        <v>30.14</v>
      </c>
      <c r="J132" s="45">
        <v>0.08</v>
      </c>
      <c r="K132" s="73">
        <f t="shared" si="32"/>
        <v>16.28</v>
      </c>
      <c r="L132" s="102">
        <f t="shared" si="33"/>
        <v>32.549999999999997</v>
      </c>
    </row>
    <row r="133" spans="2:12" ht="33.75" thickBot="1" x14ac:dyDescent="0.3">
      <c r="B133" s="8" t="s">
        <v>21</v>
      </c>
      <c r="C133" s="9" t="s">
        <v>130</v>
      </c>
      <c r="D133" s="9" t="s">
        <v>444</v>
      </c>
      <c r="E133" s="9" t="s">
        <v>131</v>
      </c>
      <c r="F133" s="9" t="s">
        <v>132</v>
      </c>
      <c r="G133" s="10">
        <v>2</v>
      </c>
      <c r="H133" s="73">
        <v>80.760000000000005</v>
      </c>
      <c r="I133" s="100">
        <f t="shared" si="31"/>
        <v>161.52000000000001</v>
      </c>
      <c r="J133" s="45">
        <v>0.08</v>
      </c>
      <c r="K133" s="73">
        <f t="shared" si="32"/>
        <v>87.22</v>
      </c>
      <c r="L133" s="102">
        <f t="shared" si="33"/>
        <v>174.44</v>
      </c>
    </row>
    <row r="134" spans="2:12" ht="33.75" thickBot="1" x14ac:dyDescent="0.3">
      <c r="B134" s="8" t="s">
        <v>35</v>
      </c>
      <c r="C134" s="9" t="s">
        <v>133</v>
      </c>
      <c r="D134" s="9" t="s">
        <v>445</v>
      </c>
      <c r="E134" s="9" t="s">
        <v>134</v>
      </c>
      <c r="F134" s="9" t="s">
        <v>135</v>
      </c>
      <c r="G134" s="10">
        <v>163</v>
      </c>
      <c r="H134" s="73">
        <v>3.15</v>
      </c>
      <c r="I134" s="100">
        <f t="shared" si="31"/>
        <v>513.45000000000005</v>
      </c>
      <c r="J134" s="45">
        <v>0.08</v>
      </c>
      <c r="K134" s="73">
        <f t="shared" si="32"/>
        <v>3.4</v>
      </c>
      <c r="L134" s="102">
        <f t="shared" si="33"/>
        <v>554.53</v>
      </c>
    </row>
    <row r="135" spans="2:12" ht="33.75" thickBot="1" x14ac:dyDescent="0.3">
      <c r="B135" s="8" t="s">
        <v>37</v>
      </c>
      <c r="C135" s="9" t="s">
        <v>133</v>
      </c>
      <c r="D135" s="9" t="s">
        <v>446</v>
      </c>
      <c r="E135" s="9" t="s">
        <v>134</v>
      </c>
      <c r="F135" s="9" t="s">
        <v>136</v>
      </c>
      <c r="G135" s="10">
        <v>150</v>
      </c>
      <c r="H135" s="73">
        <v>3.68</v>
      </c>
      <c r="I135" s="100">
        <f t="shared" si="31"/>
        <v>552</v>
      </c>
      <c r="J135" s="45">
        <v>0.08</v>
      </c>
      <c r="K135" s="73">
        <f t="shared" si="32"/>
        <v>3.97</v>
      </c>
      <c r="L135" s="102">
        <f t="shared" si="33"/>
        <v>596.16</v>
      </c>
    </row>
    <row r="136" spans="2:12" ht="33.75" thickBot="1" x14ac:dyDescent="0.3">
      <c r="B136" s="8" t="s">
        <v>107</v>
      </c>
      <c r="C136" s="9" t="s">
        <v>137</v>
      </c>
      <c r="D136" s="9" t="s">
        <v>447</v>
      </c>
      <c r="E136" s="9" t="s">
        <v>138</v>
      </c>
      <c r="F136" s="44">
        <v>5.0000000000000001E-4</v>
      </c>
      <c r="G136" s="10">
        <v>2</v>
      </c>
      <c r="H136" s="73">
        <v>9.5500000000000007</v>
      </c>
      <c r="I136" s="100">
        <f t="shared" si="31"/>
        <v>19.100000000000001</v>
      </c>
      <c r="J136" s="45">
        <v>0.08</v>
      </c>
      <c r="K136" s="73">
        <f t="shared" si="32"/>
        <v>10.31</v>
      </c>
      <c r="L136" s="102">
        <f t="shared" si="33"/>
        <v>20.63</v>
      </c>
    </row>
    <row r="137" spans="2:12" ht="33.75" thickBot="1" x14ac:dyDescent="0.3">
      <c r="B137" s="8" t="s">
        <v>108</v>
      </c>
      <c r="C137" s="9" t="s">
        <v>139</v>
      </c>
      <c r="D137" s="9" t="s">
        <v>448</v>
      </c>
      <c r="E137" s="9" t="s">
        <v>140</v>
      </c>
      <c r="F137" s="9" t="s">
        <v>141</v>
      </c>
      <c r="G137" s="10">
        <v>240</v>
      </c>
      <c r="H137" s="73">
        <v>10.65</v>
      </c>
      <c r="I137" s="100">
        <f t="shared" si="31"/>
        <v>2556</v>
      </c>
      <c r="J137" s="45">
        <v>0.08</v>
      </c>
      <c r="K137" s="73">
        <f t="shared" si="32"/>
        <v>11.5</v>
      </c>
      <c r="L137" s="102">
        <f t="shared" si="33"/>
        <v>2760.48</v>
      </c>
    </row>
    <row r="138" spans="2:12" ht="17.25" thickBot="1" x14ac:dyDescent="0.3">
      <c r="B138" s="8" t="s">
        <v>111</v>
      </c>
      <c r="C138" s="9" t="s">
        <v>142</v>
      </c>
      <c r="D138" s="9" t="s">
        <v>449</v>
      </c>
      <c r="E138" s="9" t="s">
        <v>143</v>
      </c>
      <c r="F138" s="9" t="s">
        <v>144</v>
      </c>
      <c r="G138" s="10">
        <v>2</v>
      </c>
      <c r="H138" s="73">
        <v>21.28</v>
      </c>
      <c r="I138" s="100">
        <f t="shared" si="31"/>
        <v>42.56</v>
      </c>
      <c r="J138" s="45">
        <v>0.08</v>
      </c>
      <c r="K138" s="73">
        <f t="shared" si="32"/>
        <v>22.98</v>
      </c>
      <c r="L138" s="102">
        <f t="shared" si="33"/>
        <v>45.96</v>
      </c>
    </row>
    <row r="139" spans="2:12" ht="33.75" thickBot="1" x14ac:dyDescent="0.3">
      <c r="B139" s="8" t="s">
        <v>115</v>
      </c>
      <c r="C139" s="9" t="s">
        <v>145</v>
      </c>
      <c r="D139" s="9" t="s">
        <v>450</v>
      </c>
      <c r="E139" s="9" t="s">
        <v>146</v>
      </c>
      <c r="F139" s="44">
        <v>1E-3</v>
      </c>
      <c r="G139" s="10">
        <v>2</v>
      </c>
      <c r="H139" s="73">
        <v>18.59</v>
      </c>
      <c r="I139" s="100">
        <f t="shared" si="31"/>
        <v>37.18</v>
      </c>
      <c r="J139" s="45">
        <v>0.08</v>
      </c>
      <c r="K139" s="73">
        <f t="shared" si="32"/>
        <v>20.079999999999998</v>
      </c>
      <c r="L139" s="102">
        <f t="shared" si="33"/>
        <v>40.15</v>
      </c>
    </row>
    <row r="140" spans="2:12" ht="33.75" thickBot="1" x14ac:dyDescent="0.3">
      <c r="B140" s="8" t="s">
        <v>147</v>
      </c>
      <c r="C140" s="9" t="s">
        <v>148</v>
      </c>
      <c r="D140" s="9" t="s">
        <v>451</v>
      </c>
      <c r="E140" s="9" t="s">
        <v>149</v>
      </c>
      <c r="F140" s="9" t="s">
        <v>150</v>
      </c>
      <c r="G140" s="10">
        <v>2</v>
      </c>
      <c r="H140" s="73">
        <v>12.06</v>
      </c>
      <c r="I140" s="100">
        <f t="shared" si="31"/>
        <v>24.12</v>
      </c>
      <c r="J140" s="45">
        <v>0.08</v>
      </c>
      <c r="K140" s="73">
        <f t="shared" si="32"/>
        <v>13.02</v>
      </c>
      <c r="L140" s="102">
        <f t="shared" si="33"/>
        <v>26.05</v>
      </c>
    </row>
    <row r="141" spans="2:12" ht="33.75" thickBot="1" x14ac:dyDescent="0.3">
      <c r="B141" s="8" t="s">
        <v>151</v>
      </c>
      <c r="C141" s="9" t="s">
        <v>152</v>
      </c>
      <c r="D141" s="9" t="s">
        <v>452</v>
      </c>
      <c r="E141" s="9" t="s">
        <v>125</v>
      </c>
      <c r="F141" s="9" t="s">
        <v>136</v>
      </c>
      <c r="G141" s="10">
        <v>175</v>
      </c>
      <c r="H141" s="73">
        <v>76.88</v>
      </c>
      <c r="I141" s="100">
        <f t="shared" si="31"/>
        <v>13454</v>
      </c>
      <c r="J141" s="45">
        <v>0.08</v>
      </c>
      <c r="K141" s="73">
        <f t="shared" si="32"/>
        <v>83.03</v>
      </c>
      <c r="L141" s="102">
        <f t="shared" si="33"/>
        <v>14530.32</v>
      </c>
    </row>
    <row r="142" spans="2:12" ht="33.75" thickBot="1" x14ac:dyDescent="0.3">
      <c r="B142" s="8" t="s">
        <v>153</v>
      </c>
      <c r="C142" s="9" t="s">
        <v>152</v>
      </c>
      <c r="D142" s="9" t="s">
        <v>453</v>
      </c>
      <c r="E142" s="9" t="s">
        <v>125</v>
      </c>
      <c r="F142" s="9" t="s">
        <v>114</v>
      </c>
      <c r="G142" s="10">
        <v>2935</v>
      </c>
      <c r="H142" s="73">
        <v>92.25</v>
      </c>
      <c r="I142" s="100">
        <f t="shared" si="31"/>
        <v>270753.75</v>
      </c>
      <c r="J142" s="45">
        <v>0.08</v>
      </c>
      <c r="K142" s="73">
        <f t="shared" si="32"/>
        <v>99.63</v>
      </c>
      <c r="L142" s="102">
        <f t="shared" si="33"/>
        <v>292414.05</v>
      </c>
    </row>
    <row r="143" spans="2:12" ht="33.75" thickBot="1" x14ac:dyDescent="0.3">
      <c r="B143" s="8" t="s">
        <v>154</v>
      </c>
      <c r="C143" s="9" t="s">
        <v>152</v>
      </c>
      <c r="D143" s="9" t="s">
        <v>454</v>
      </c>
      <c r="E143" s="9" t="s">
        <v>155</v>
      </c>
      <c r="F143" s="9" t="s">
        <v>156</v>
      </c>
      <c r="G143" s="10">
        <v>12</v>
      </c>
      <c r="H143" s="73">
        <v>13.07</v>
      </c>
      <c r="I143" s="100">
        <f t="shared" si="31"/>
        <v>156.84</v>
      </c>
      <c r="J143" s="45">
        <v>0.08</v>
      </c>
      <c r="K143" s="73">
        <f t="shared" si="32"/>
        <v>14.12</v>
      </c>
      <c r="L143" s="102">
        <f t="shared" si="33"/>
        <v>169.39</v>
      </c>
    </row>
    <row r="144" spans="2:12" ht="33.75" thickBot="1" x14ac:dyDescent="0.3">
      <c r="B144" s="8" t="s">
        <v>157</v>
      </c>
      <c r="C144" s="9" t="s">
        <v>158</v>
      </c>
      <c r="D144" s="9" t="s">
        <v>455</v>
      </c>
      <c r="E144" s="9" t="s">
        <v>159</v>
      </c>
      <c r="F144" s="45">
        <v>0.01</v>
      </c>
      <c r="G144" s="10">
        <v>138</v>
      </c>
      <c r="H144" s="73">
        <v>10.220000000000001</v>
      </c>
      <c r="I144" s="100">
        <f t="shared" si="31"/>
        <v>1410.36</v>
      </c>
      <c r="J144" s="45">
        <v>0.08</v>
      </c>
      <c r="K144" s="73">
        <f t="shared" si="32"/>
        <v>11.04</v>
      </c>
      <c r="L144" s="102">
        <f t="shared" si="33"/>
        <v>1523.19</v>
      </c>
    </row>
    <row r="145" spans="2:12" ht="33.75" thickBot="1" x14ac:dyDescent="0.3">
      <c r="B145" s="8" t="s">
        <v>160</v>
      </c>
      <c r="C145" s="9" t="s">
        <v>161</v>
      </c>
      <c r="D145" s="9" t="s">
        <v>456</v>
      </c>
      <c r="E145" s="9" t="s">
        <v>149</v>
      </c>
      <c r="F145" s="9" t="s">
        <v>162</v>
      </c>
      <c r="G145" s="10">
        <v>2</v>
      </c>
      <c r="H145" s="73">
        <v>11.05</v>
      </c>
      <c r="I145" s="100">
        <f t="shared" si="31"/>
        <v>22.1</v>
      </c>
      <c r="J145" s="45">
        <v>0.08</v>
      </c>
      <c r="K145" s="73">
        <f t="shared" si="32"/>
        <v>11.93</v>
      </c>
      <c r="L145" s="102">
        <f t="shared" si="33"/>
        <v>23.87</v>
      </c>
    </row>
    <row r="146" spans="2:12" ht="66.75" thickBot="1" x14ac:dyDescent="0.3">
      <c r="B146" s="8" t="s">
        <v>163</v>
      </c>
      <c r="C146" s="9" t="s">
        <v>164</v>
      </c>
      <c r="D146" s="9" t="s">
        <v>457</v>
      </c>
      <c r="E146" s="9" t="s">
        <v>165</v>
      </c>
      <c r="F146" s="45">
        <v>0.02</v>
      </c>
      <c r="G146" s="10">
        <v>626</v>
      </c>
      <c r="H146" s="73">
        <v>26.68</v>
      </c>
      <c r="I146" s="100">
        <f t="shared" si="31"/>
        <v>16701.68</v>
      </c>
      <c r="J146" s="45">
        <v>0.08</v>
      </c>
      <c r="K146" s="73">
        <f t="shared" si="32"/>
        <v>28.81</v>
      </c>
      <c r="L146" s="102">
        <f t="shared" si="33"/>
        <v>18037.810000000001</v>
      </c>
    </row>
    <row r="147" spans="2:12" ht="116.25" thickBot="1" x14ac:dyDescent="0.3">
      <c r="B147" s="8" t="s">
        <v>166</v>
      </c>
      <c r="C147" s="9" t="s">
        <v>164</v>
      </c>
      <c r="D147" s="9" t="s">
        <v>458</v>
      </c>
      <c r="E147" s="9" t="s">
        <v>167</v>
      </c>
      <c r="F147" s="45">
        <v>0.02</v>
      </c>
      <c r="G147" s="10">
        <v>958</v>
      </c>
      <c r="H147" s="73">
        <v>26.68</v>
      </c>
      <c r="I147" s="100">
        <f t="shared" si="31"/>
        <v>25559.439999999999</v>
      </c>
      <c r="J147" s="45">
        <v>0.08</v>
      </c>
      <c r="K147" s="73">
        <f t="shared" si="32"/>
        <v>28.81</v>
      </c>
      <c r="L147" s="102">
        <f t="shared" si="33"/>
        <v>27604.2</v>
      </c>
    </row>
    <row r="148" spans="2:12" ht="33.75" thickBot="1" x14ac:dyDescent="0.3">
      <c r="B148" s="8" t="s">
        <v>168</v>
      </c>
      <c r="C148" s="9" t="s">
        <v>169</v>
      </c>
      <c r="D148" s="9" t="s">
        <v>459</v>
      </c>
      <c r="E148" s="9" t="s">
        <v>149</v>
      </c>
      <c r="F148" s="9"/>
      <c r="G148" s="10">
        <v>4</v>
      </c>
      <c r="H148" s="73">
        <v>18.09</v>
      </c>
      <c r="I148" s="100">
        <f t="shared" si="31"/>
        <v>72.36</v>
      </c>
      <c r="J148" s="45">
        <v>0.08</v>
      </c>
      <c r="K148" s="73">
        <f t="shared" si="32"/>
        <v>19.54</v>
      </c>
      <c r="L148" s="102">
        <f t="shared" si="33"/>
        <v>78.150000000000006</v>
      </c>
    </row>
    <row r="149" spans="2:12" ht="33.75" thickBot="1" x14ac:dyDescent="0.3">
      <c r="B149" s="8" t="s">
        <v>170</v>
      </c>
      <c r="C149" s="9" t="s">
        <v>171</v>
      </c>
      <c r="D149" s="9" t="s">
        <v>460</v>
      </c>
      <c r="E149" s="9" t="s">
        <v>172</v>
      </c>
      <c r="F149" s="9"/>
      <c r="G149" s="10">
        <v>2</v>
      </c>
      <c r="H149" s="73">
        <v>18.07</v>
      </c>
      <c r="I149" s="100">
        <f t="shared" si="31"/>
        <v>36.14</v>
      </c>
      <c r="J149" s="45">
        <v>0.08</v>
      </c>
      <c r="K149" s="73">
        <f t="shared" si="32"/>
        <v>19.52</v>
      </c>
      <c r="L149" s="102">
        <f t="shared" si="33"/>
        <v>39.03</v>
      </c>
    </row>
    <row r="150" spans="2:12" ht="33.75" thickBot="1" x14ac:dyDescent="0.3">
      <c r="B150" s="8" t="s">
        <v>173</v>
      </c>
      <c r="C150" s="9" t="s">
        <v>174</v>
      </c>
      <c r="D150" s="9" t="s">
        <v>461</v>
      </c>
      <c r="E150" s="9" t="s">
        <v>155</v>
      </c>
      <c r="F150" s="9" t="s">
        <v>175</v>
      </c>
      <c r="G150" s="10">
        <v>2</v>
      </c>
      <c r="H150" s="73">
        <v>23.12</v>
      </c>
      <c r="I150" s="100">
        <f t="shared" si="31"/>
        <v>46.24</v>
      </c>
      <c r="J150" s="45">
        <v>0.08</v>
      </c>
      <c r="K150" s="73">
        <f t="shared" si="32"/>
        <v>24.97</v>
      </c>
      <c r="L150" s="102">
        <f t="shared" si="33"/>
        <v>49.94</v>
      </c>
    </row>
    <row r="151" spans="2:12" ht="33.75" thickBot="1" x14ac:dyDescent="0.3">
      <c r="B151" s="8" t="s">
        <v>176</v>
      </c>
      <c r="C151" s="9" t="s">
        <v>177</v>
      </c>
      <c r="D151" s="9" t="s">
        <v>462</v>
      </c>
      <c r="E151" s="9" t="s">
        <v>146</v>
      </c>
      <c r="F151" s="44">
        <v>5.0000000000000001E-3</v>
      </c>
      <c r="G151" s="10">
        <v>453</v>
      </c>
      <c r="H151" s="73">
        <v>22.31</v>
      </c>
      <c r="I151" s="100">
        <f t="shared" si="31"/>
        <v>10106.43</v>
      </c>
      <c r="J151" s="45">
        <v>0.08</v>
      </c>
      <c r="K151" s="73">
        <f t="shared" si="32"/>
        <v>24.09</v>
      </c>
      <c r="L151" s="102">
        <f t="shared" si="33"/>
        <v>10914.94</v>
      </c>
    </row>
    <row r="152" spans="2:12" ht="50.25" thickBot="1" x14ac:dyDescent="0.3">
      <c r="B152" s="8" t="s">
        <v>178</v>
      </c>
      <c r="C152" s="9" t="s">
        <v>179</v>
      </c>
      <c r="D152" s="9" t="s">
        <v>463</v>
      </c>
      <c r="E152" s="9" t="s">
        <v>180</v>
      </c>
      <c r="F152" s="9" t="s">
        <v>181</v>
      </c>
      <c r="G152" s="10">
        <v>20</v>
      </c>
      <c r="H152" s="73">
        <v>15.05</v>
      </c>
      <c r="I152" s="100">
        <f t="shared" si="31"/>
        <v>301</v>
      </c>
      <c r="J152" s="45">
        <v>0.08</v>
      </c>
      <c r="K152" s="73">
        <f t="shared" si="32"/>
        <v>16.25</v>
      </c>
      <c r="L152" s="102">
        <f t="shared" si="33"/>
        <v>325.08</v>
      </c>
    </row>
    <row r="153" spans="2:12" ht="17.25" thickBot="1" x14ac:dyDescent="0.3">
      <c r="B153" s="8" t="s">
        <v>182</v>
      </c>
      <c r="C153" s="9" t="s">
        <v>183</v>
      </c>
      <c r="D153" s="9" t="s">
        <v>464</v>
      </c>
      <c r="E153" s="9" t="s">
        <v>184</v>
      </c>
      <c r="F153" s="9" t="s">
        <v>185</v>
      </c>
      <c r="G153" s="10">
        <v>48</v>
      </c>
      <c r="H153" s="73">
        <v>26.15</v>
      </c>
      <c r="I153" s="100">
        <f t="shared" si="31"/>
        <v>1255.2</v>
      </c>
      <c r="J153" s="45">
        <v>0.08</v>
      </c>
      <c r="K153" s="73">
        <f t="shared" si="32"/>
        <v>28.24</v>
      </c>
      <c r="L153" s="102">
        <f t="shared" si="33"/>
        <v>1355.62</v>
      </c>
    </row>
    <row r="154" spans="2:12" ht="33.75" thickBot="1" x14ac:dyDescent="0.3">
      <c r="B154" s="8" t="s">
        <v>186</v>
      </c>
      <c r="C154" s="9" t="s">
        <v>187</v>
      </c>
      <c r="D154" s="9" t="s">
        <v>465</v>
      </c>
      <c r="E154" s="9" t="s">
        <v>120</v>
      </c>
      <c r="F154" s="9" t="s">
        <v>188</v>
      </c>
      <c r="G154" s="10">
        <v>2</v>
      </c>
      <c r="H154" s="73">
        <v>86.1</v>
      </c>
      <c r="I154" s="100">
        <f t="shared" si="31"/>
        <v>172.2</v>
      </c>
      <c r="J154" s="45">
        <v>0.08</v>
      </c>
      <c r="K154" s="73">
        <f t="shared" si="32"/>
        <v>92.99</v>
      </c>
      <c r="L154" s="102">
        <f t="shared" si="33"/>
        <v>185.98</v>
      </c>
    </row>
    <row r="155" spans="2:12" ht="33.75" thickBot="1" x14ac:dyDescent="0.3">
      <c r="B155" s="8" t="s">
        <v>189</v>
      </c>
      <c r="C155" s="9" t="s">
        <v>190</v>
      </c>
      <c r="D155" s="9" t="s">
        <v>466</v>
      </c>
      <c r="E155" s="9" t="s">
        <v>140</v>
      </c>
      <c r="F155" s="9" t="s">
        <v>114</v>
      </c>
      <c r="G155" s="10">
        <v>2</v>
      </c>
      <c r="H155" s="73">
        <v>6.62</v>
      </c>
      <c r="I155" s="100">
        <f t="shared" si="31"/>
        <v>13.24</v>
      </c>
      <c r="J155" s="45">
        <v>0.08</v>
      </c>
      <c r="K155" s="73">
        <f t="shared" si="32"/>
        <v>7.15</v>
      </c>
      <c r="L155" s="102">
        <f t="shared" si="33"/>
        <v>14.3</v>
      </c>
    </row>
    <row r="156" spans="2:12" ht="33.75" thickBot="1" x14ac:dyDescent="0.3">
      <c r="B156" s="8" t="s">
        <v>191</v>
      </c>
      <c r="C156" s="9" t="s">
        <v>192</v>
      </c>
      <c r="D156" s="9" t="s">
        <v>467</v>
      </c>
      <c r="E156" s="9" t="s">
        <v>193</v>
      </c>
      <c r="F156" s="9" t="s">
        <v>194</v>
      </c>
      <c r="G156" s="10">
        <v>15</v>
      </c>
      <c r="H156" s="73">
        <v>37.799999999999997</v>
      </c>
      <c r="I156" s="100">
        <f t="shared" si="31"/>
        <v>567</v>
      </c>
      <c r="J156" s="45">
        <v>0.08</v>
      </c>
      <c r="K156" s="73">
        <f t="shared" si="32"/>
        <v>40.82</v>
      </c>
      <c r="L156" s="102">
        <f t="shared" si="33"/>
        <v>612.36</v>
      </c>
    </row>
    <row r="157" spans="2:12" ht="33.75" thickBot="1" x14ac:dyDescent="0.3">
      <c r="B157" s="8" t="s">
        <v>195</v>
      </c>
      <c r="C157" s="9" t="s">
        <v>196</v>
      </c>
      <c r="D157" s="9" t="s">
        <v>468</v>
      </c>
      <c r="E157" s="9" t="s">
        <v>197</v>
      </c>
      <c r="F157" s="9" t="s">
        <v>136</v>
      </c>
      <c r="G157" s="10">
        <v>16</v>
      </c>
      <c r="H157" s="73">
        <v>21.53</v>
      </c>
      <c r="I157" s="100">
        <f t="shared" si="31"/>
        <v>344.48</v>
      </c>
      <c r="J157" s="45">
        <v>0.08</v>
      </c>
      <c r="K157" s="73">
        <f t="shared" si="32"/>
        <v>23.25</v>
      </c>
      <c r="L157" s="102">
        <f t="shared" si="33"/>
        <v>372.04</v>
      </c>
    </row>
    <row r="158" spans="2:12" ht="33.75" thickBot="1" x14ac:dyDescent="0.3">
      <c r="B158" s="8" t="s">
        <v>198</v>
      </c>
      <c r="C158" s="9" t="s">
        <v>196</v>
      </c>
      <c r="D158" s="9" t="s">
        <v>469</v>
      </c>
      <c r="E158" s="9" t="s">
        <v>199</v>
      </c>
      <c r="F158" s="9" t="s">
        <v>200</v>
      </c>
      <c r="G158" s="10">
        <v>36</v>
      </c>
      <c r="H158" s="73">
        <v>29.4</v>
      </c>
      <c r="I158" s="100">
        <f t="shared" si="31"/>
        <v>1058.4000000000001</v>
      </c>
      <c r="J158" s="45">
        <v>0.08</v>
      </c>
      <c r="K158" s="73">
        <f t="shared" si="32"/>
        <v>31.75</v>
      </c>
      <c r="L158" s="102">
        <f t="shared" si="33"/>
        <v>1143.07</v>
      </c>
    </row>
    <row r="159" spans="2:12" ht="33.75" thickBot="1" x14ac:dyDescent="0.3">
      <c r="B159" s="8" t="s">
        <v>201</v>
      </c>
      <c r="C159" s="9" t="s">
        <v>202</v>
      </c>
      <c r="D159" s="9" t="s">
        <v>470</v>
      </c>
      <c r="E159" s="9" t="s">
        <v>203</v>
      </c>
      <c r="F159" s="9" t="s">
        <v>204</v>
      </c>
      <c r="G159" s="10">
        <v>5</v>
      </c>
      <c r="H159" s="73">
        <v>19.07</v>
      </c>
      <c r="I159" s="100">
        <f t="shared" si="31"/>
        <v>95.35</v>
      </c>
      <c r="J159" s="45">
        <v>0.08</v>
      </c>
      <c r="K159" s="73">
        <f t="shared" si="32"/>
        <v>20.6</v>
      </c>
      <c r="L159" s="102">
        <f t="shared" si="33"/>
        <v>102.98</v>
      </c>
    </row>
    <row r="160" spans="2:12" ht="33.75" thickBot="1" x14ac:dyDescent="0.3">
      <c r="B160" s="8" t="s">
        <v>205</v>
      </c>
      <c r="C160" s="9" t="s">
        <v>202</v>
      </c>
      <c r="D160" s="9" t="s">
        <v>471</v>
      </c>
      <c r="E160" s="9" t="s">
        <v>203</v>
      </c>
      <c r="F160" s="9" t="s">
        <v>136</v>
      </c>
      <c r="G160" s="10">
        <v>3</v>
      </c>
      <c r="H160" s="73">
        <v>21.07</v>
      </c>
      <c r="I160" s="100">
        <f t="shared" si="31"/>
        <v>63.21</v>
      </c>
      <c r="J160" s="45">
        <v>0.08</v>
      </c>
      <c r="K160" s="73">
        <f t="shared" si="32"/>
        <v>22.76</v>
      </c>
      <c r="L160" s="102">
        <f t="shared" si="33"/>
        <v>68.27</v>
      </c>
    </row>
    <row r="161" spans="2:12" ht="50.25" thickBot="1" x14ac:dyDescent="0.3">
      <c r="B161" s="8" t="s">
        <v>206</v>
      </c>
      <c r="C161" s="9" t="s">
        <v>207</v>
      </c>
      <c r="D161" s="9" t="s">
        <v>472</v>
      </c>
      <c r="E161" s="9" t="s">
        <v>208</v>
      </c>
      <c r="F161" s="9"/>
      <c r="G161" s="10">
        <v>2</v>
      </c>
      <c r="H161" s="73">
        <v>16.68</v>
      </c>
      <c r="I161" s="100">
        <f t="shared" si="31"/>
        <v>33.36</v>
      </c>
      <c r="J161" s="45">
        <v>0.08</v>
      </c>
      <c r="K161" s="73">
        <f t="shared" si="32"/>
        <v>18.010000000000002</v>
      </c>
      <c r="L161" s="102">
        <f t="shared" si="33"/>
        <v>36.03</v>
      </c>
    </row>
    <row r="162" spans="2:12" ht="33.75" thickBot="1" x14ac:dyDescent="0.3">
      <c r="B162" s="8" t="s">
        <v>209</v>
      </c>
      <c r="C162" s="9" t="s">
        <v>210</v>
      </c>
      <c r="D162" s="9" t="s">
        <v>473</v>
      </c>
      <c r="E162" s="9" t="s">
        <v>211</v>
      </c>
      <c r="F162" s="45">
        <v>0.02</v>
      </c>
      <c r="G162" s="10">
        <v>250</v>
      </c>
      <c r="H162" s="73">
        <v>24.15</v>
      </c>
      <c r="I162" s="100">
        <f t="shared" si="31"/>
        <v>6037.5</v>
      </c>
      <c r="J162" s="45">
        <v>0.08</v>
      </c>
      <c r="K162" s="73">
        <f t="shared" si="32"/>
        <v>26.08</v>
      </c>
      <c r="L162" s="102">
        <f t="shared" si="33"/>
        <v>6520.5</v>
      </c>
    </row>
    <row r="163" spans="2:12" ht="33.75" thickBot="1" x14ac:dyDescent="0.3">
      <c r="B163" s="8" t="s">
        <v>212</v>
      </c>
      <c r="C163" s="9" t="s">
        <v>210</v>
      </c>
      <c r="D163" s="9" t="s">
        <v>474</v>
      </c>
      <c r="E163" s="9" t="s">
        <v>213</v>
      </c>
      <c r="F163" s="45">
        <v>0.02</v>
      </c>
      <c r="G163" s="10">
        <v>38</v>
      </c>
      <c r="H163" s="73">
        <v>141.75</v>
      </c>
      <c r="I163" s="100">
        <f t="shared" si="31"/>
        <v>5386.5</v>
      </c>
      <c r="J163" s="45">
        <v>0.08</v>
      </c>
      <c r="K163" s="73">
        <f t="shared" si="32"/>
        <v>153.09</v>
      </c>
      <c r="L163" s="102">
        <f t="shared" si="33"/>
        <v>5817.42</v>
      </c>
    </row>
    <row r="164" spans="2:12" ht="33.75" thickBot="1" x14ac:dyDescent="0.3">
      <c r="B164" s="8" t="s">
        <v>214</v>
      </c>
      <c r="C164" s="9" t="s">
        <v>215</v>
      </c>
      <c r="D164" s="9" t="s">
        <v>475</v>
      </c>
      <c r="E164" s="9" t="s">
        <v>216</v>
      </c>
      <c r="F164" s="9" t="s">
        <v>217</v>
      </c>
      <c r="G164" s="10">
        <v>73</v>
      </c>
      <c r="H164" s="73">
        <v>126.16</v>
      </c>
      <c r="I164" s="103">
        <f t="shared" si="31"/>
        <v>9209.68</v>
      </c>
      <c r="J164" s="146">
        <v>0.08</v>
      </c>
      <c r="K164" s="104">
        <f t="shared" si="32"/>
        <v>136.25</v>
      </c>
      <c r="L164" s="105">
        <f t="shared" si="33"/>
        <v>9946.4500000000007</v>
      </c>
    </row>
    <row r="165" spans="2:12" ht="33" customHeight="1" x14ac:dyDescent="0.25">
      <c r="B165" s="34" t="s">
        <v>218</v>
      </c>
      <c r="C165" s="36" t="s">
        <v>219</v>
      </c>
      <c r="D165" s="63" t="s">
        <v>476</v>
      </c>
      <c r="E165" s="33" t="s">
        <v>220</v>
      </c>
      <c r="F165" s="36" t="s">
        <v>222</v>
      </c>
      <c r="G165" s="38">
        <v>2</v>
      </c>
      <c r="H165" s="141">
        <v>49.35</v>
      </c>
      <c r="I165" s="144">
        <f t="shared" si="31"/>
        <v>98.7</v>
      </c>
      <c r="J165" s="147">
        <v>0.08</v>
      </c>
      <c r="K165" s="144">
        <f t="shared" si="32"/>
        <v>53.3</v>
      </c>
      <c r="L165" s="144">
        <f t="shared" si="33"/>
        <v>106.6</v>
      </c>
    </row>
    <row r="166" spans="2:12" ht="66.75" customHeight="1" thickBot="1" x14ac:dyDescent="0.3">
      <c r="B166" s="35"/>
      <c r="C166" s="37"/>
      <c r="D166" s="64"/>
      <c r="E166" s="12" t="s">
        <v>221</v>
      </c>
      <c r="F166" s="37"/>
      <c r="G166" s="39"/>
      <c r="H166" s="142"/>
      <c r="I166" s="145"/>
      <c r="J166" s="148"/>
      <c r="K166" s="145"/>
      <c r="L166" s="145"/>
    </row>
    <row r="167" spans="2:12" ht="18" thickTop="1" thickBot="1" x14ac:dyDescent="0.3">
      <c r="B167" s="23" t="s">
        <v>23</v>
      </c>
      <c r="I167" s="140">
        <f>SUM(I131:I165)</f>
        <v>433352.03</v>
      </c>
      <c r="L167" s="122">
        <f>SUM(L131:L165)</f>
        <v>468020.2</v>
      </c>
    </row>
    <row r="168" spans="2:12" ht="20.25" thickTop="1" x14ac:dyDescent="0.25">
      <c r="B168" s="46" t="s">
        <v>223</v>
      </c>
    </row>
    <row r="169" spans="2:12" ht="16.5" x14ac:dyDescent="0.25">
      <c r="B169" s="32"/>
    </row>
    <row r="170" spans="2:12" ht="26.25" x14ac:dyDescent="0.25">
      <c r="B170" s="30" t="s">
        <v>224</v>
      </c>
    </row>
    <row r="171" spans="2:12" ht="22.5" x14ac:dyDescent="0.25">
      <c r="B171" s="2" t="s">
        <v>1</v>
      </c>
    </row>
    <row r="172" spans="2:12" ht="24" thickBot="1" x14ac:dyDescent="0.3">
      <c r="B172" s="31" t="s">
        <v>225</v>
      </c>
    </row>
    <row r="173" spans="2:12" ht="15.75" thickTop="1" x14ac:dyDescent="0.25">
      <c r="B173" s="16" t="s">
        <v>2</v>
      </c>
      <c r="C173" s="19" t="s">
        <v>3</v>
      </c>
      <c r="D173" s="19" t="s">
        <v>4</v>
      </c>
      <c r="E173" s="19" t="s">
        <v>5</v>
      </c>
      <c r="F173" s="5" t="s">
        <v>25</v>
      </c>
      <c r="G173" s="19" t="s">
        <v>8</v>
      </c>
      <c r="H173" s="19" t="s">
        <v>9</v>
      </c>
      <c r="I173" s="19" t="s">
        <v>10</v>
      </c>
      <c r="J173" s="19" t="s">
        <v>27</v>
      </c>
      <c r="K173" s="19" t="s">
        <v>13</v>
      </c>
      <c r="L173" s="21" t="s">
        <v>14</v>
      </c>
    </row>
    <row r="174" spans="2:12" ht="15.75" thickBot="1" x14ac:dyDescent="0.3">
      <c r="B174" s="17"/>
      <c r="C174" s="20"/>
      <c r="D174" s="20"/>
      <c r="E174" s="20"/>
      <c r="F174" s="6" t="s">
        <v>26</v>
      </c>
      <c r="G174" s="20"/>
      <c r="H174" s="20"/>
      <c r="I174" s="20"/>
      <c r="J174" s="20"/>
      <c r="K174" s="20"/>
      <c r="L174" s="109"/>
    </row>
    <row r="175" spans="2:12" ht="33.75" thickBot="1" x14ac:dyDescent="0.3">
      <c r="B175" s="8" t="s">
        <v>15</v>
      </c>
      <c r="C175" s="9" t="s">
        <v>226</v>
      </c>
      <c r="D175" s="9" t="s">
        <v>477</v>
      </c>
      <c r="E175" s="9" t="s">
        <v>227</v>
      </c>
      <c r="F175" s="9" t="s">
        <v>228</v>
      </c>
      <c r="G175" s="10">
        <v>8</v>
      </c>
      <c r="H175" s="73">
        <v>6.57</v>
      </c>
      <c r="I175" s="100">
        <f t="shared" ref="I175:I207" si="34">ROUND(H175*G175,2)</f>
        <v>52.56</v>
      </c>
      <c r="J175" s="45">
        <v>0.08</v>
      </c>
      <c r="K175" s="73">
        <f t="shared" ref="K175:K207" si="35">H175*(1+J175)</f>
        <v>7.1</v>
      </c>
      <c r="L175" s="110">
        <f t="shared" ref="L175:L207" si="36">ROUND(I175*J175+I175,2)</f>
        <v>56.76</v>
      </c>
    </row>
    <row r="176" spans="2:12" ht="33.75" thickBot="1" x14ac:dyDescent="0.3">
      <c r="B176" s="8" t="s">
        <v>19</v>
      </c>
      <c r="C176" s="9" t="s">
        <v>226</v>
      </c>
      <c r="D176" s="9" t="s">
        <v>478</v>
      </c>
      <c r="E176" s="9" t="s">
        <v>227</v>
      </c>
      <c r="F176" s="9" t="s">
        <v>229</v>
      </c>
      <c r="G176" s="10">
        <v>3</v>
      </c>
      <c r="H176" s="73">
        <v>7.45</v>
      </c>
      <c r="I176" s="100">
        <f t="shared" si="34"/>
        <v>22.35</v>
      </c>
      <c r="J176" s="45">
        <v>0.08</v>
      </c>
      <c r="K176" s="73">
        <f t="shared" si="35"/>
        <v>8.0500000000000007</v>
      </c>
      <c r="L176" s="111">
        <f t="shared" si="36"/>
        <v>24.14</v>
      </c>
    </row>
    <row r="177" spans="2:12" ht="33.75" thickBot="1" x14ac:dyDescent="0.3">
      <c r="B177" s="8" t="s">
        <v>21</v>
      </c>
      <c r="C177" s="9" t="s">
        <v>230</v>
      </c>
      <c r="D177" s="9" t="s">
        <v>479</v>
      </c>
      <c r="E177" s="9" t="s">
        <v>120</v>
      </c>
      <c r="F177" s="9" t="s">
        <v>231</v>
      </c>
      <c r="G177" s="10">
        <v>37</v>
      </c>
      <c r="H177" s="73">
        <v>44.64</v>
      </c>
      <c r="I177" s="100">
        <f t="shared" si="34"/>
        <v>1651.68</v>
      </c>
      <c r="J177" s="45">
        <v>0.08</v>
      </c>
      <c r="K177" s="73">
        <f t="shared" si="35"/>
        <v>48.21</v>
      </c>
      <c r="L177" s="111">
        <f t="shared" si="36"/>
        <v>1783.81</v>
      </c>
    </row>
    <row r="178" spans="2:12" ht="33.75" thickBot="1" x14ac:dyDescent="0.3">
      <c r="B178" s="8" t="s">
        <v>35</v>
      </c>
      <c r="C178" s="9" t="s">
        <v>230</v>
      </c>
      <c r="D178" s="9" t="s">
        <v>480</v>
      </c>
      <c r="E178" s="9" t="s">
        <v>232</v>
      </c>
      <c r="F178" s="9" t="s">
        <v>114</v>
      </c>
      <c r="G178" s="10">
        <v>8</v>
      </c>
      <c r="H178" s="73">
        <v>2.98</v>
      </c>
      <c r="I178" s="100">
        <f t="shared" si="34"/>
        <v>23.84</v>
      </c>
      <c r="J178" s="45">
        <v>0.08</v>
      </c>
      <c r="K178" s="73">
        <f t="shared" si="35"/>
        <v>3.22</v>
      </c>
      <c r="L178" s="111">
        <f t="shared" si="36"/>
        <v>25.75</v>
      </c>
    </row>
    <row r="179" spans="2:12" ht="33.75" thickBot="1" x14ac:dyDescent="0.3">
      <c r="B179" s="8" t="s">
        <v>37</v>
      </c>
      <c r="C179" s="9" t="s">
        <v>230</v>
      </c>
      <c r="D179" s="9" t="s">
        <v>481</v>
      </c>
      <c r="E179" s="9" t="s">
        <v>232</v>
      </c>
      <c r="F179" s="9" t="s">
        <v>217</v>
      </c>
      <c r="G179" s="10">
        <v>666</v>
      </c>
      <c r="H179" s="73">
        <v>5.05</v>
      </c>
      <c r="I179" s="100">
        <f t="shared" si="34"/>
        <v>3363.3</v>
      </c>
      <c r="J179" s="45">
        <v>0.08</v>
      </c>
      <c r="K179" s="73">
        <f t="shared" si="35"/>
        <v>5.45</v>
      </c>
      <c r="L179" s="111">
        <f t="shared" si="36"/>
        <v>3632.36</v>
      </c>
    </row>
    <row r="180" spans="2:12" ht="50.25" thickBot="1" x14ac:dyDescent="0.3">
      <c r="B180" s="8" t="s">
        <v>107</v>
      </c>
      <c r="C180" s="9" t="s">
        <v>233</v>
      </c>
      <c r="D180" s="9" t="s">
        <v>482</v>
      </c>
      <c r="E180" s="9" t="s">
        <v>234</v>
      </c>
      <c r="F180" s="9" t="s">
        <v>235</v>
      </c>
      <c r="G180" s="10">
        <v>2</v>
      </c>
      <c r="H180" s="73">
        <v>7.02</v>
      </c>
      <c r="I180" s="100">
        <f t="shared" si="34"/>
        <v>14.04</v>
      </c>
      <c r="J180" s="45">
        <v>0.08</v>
      </c>
      <c r="K180" s="73">
        <f t="shared" si="35"/>
        <v>7.58</v>
      </c>
      <c r="L180" s="111">
        <f t="shared" si="36"/>
        <v>15.16</v>
      </c>
    </row>
    <row r="181" spans="2:12" ht="33.75" thickBot="1" x14ac:dyDescent="0.3">
      <c r="B181" s="8" t="s">
        <v>108</v>
      </c>
      <c r="C181" s="9" t="s">
        <v>233</v>
      </c>
      <c r="D181" s="9" t="s">
        <v>483</v>
      </c>
      <c r="E181" s="9" t="s">
        <v>236</v>
      </c>
      <c r="F181" s="9" t="s">
        <v>237</v>
      </c>
      <c r="G181" s="10">
        <v>2</v>
      </c>
      <c r="H181" s="73">
        <v>9.8699999999999992</v>
      </c>
      <c r="I181" s="100">
        <f t="shared" si="34"/>
        <v>19.739999999999998</v>
      </c>
      <c r="J181" s="45">
        <v>0.08</v>
      </c>
      <c r="K181" s="73">
        <f t="shared" si="35"/>
        <v>10.66</v>
      </c>
      <c r="L181" s="111">
        <f t="shared" si="36"/>
        <v>21.32</v>
      </c>
    </row>
    <row r="182" spans="2:12" ht="33.75" thickBot="1" x14ac:dyDescent="0.3">
      <c r="B182" s="8" t="s">
        <v>111</v>
      </c>
      <c r="C182" s="9" t="s">
        <v>233</v>
      </c>
      <c r="D182" s="9" t="s">
        <v>484</v>
      </c>
      <c r="E182" s="9" t="s">
        <v>238</v>
      </c>
      <c r="F182" s="9" t="s">
        <v>239</v>
      </c>
      <c r="G182" s="10">
        <v>200</v>
      </c>
      <c r="H182" s="73">
        <v>15.87</v>
      </c>
      <c r="I182" s="100">
        <f t="shared" si="34"/>
        <v>3174</v>
      </c>
      <c r="J182" s="45">
        <v>0.08</v>
      </c>
      <c r="K182" s="73">
        <f t="shared" si="35"/>
        <v>17.14</v>
      </c>
      <c r="L182" s="111">
        <f t="shared" si="36"/>
        <v>3427.92</v>
      </c>
    </row>
    <row r="183" spans="2:12" ht="33.75" thickBot="1" x14ac:dyDescent="0.3">
      <c r="B183" s="8" t="s">
        <v>115</v>
      </c>
      <c r="C183" s="9" t="s">
        <v>233</v>
      </c>
      <c r="D183" s="9" t="s">
        <v>485</v>
      </c>
      <c r="E183" s="9" t="s">
        <v>236</v>
      </c>
      <c r="F183" s="9" t="s">
        <v>240</v>
      </c>
      <c r="G183" s="10">
        <v>2</v>
      </c>
      <c r="H183" s="73">
        <v>9.8699999999999992</v>
      </c>
      <c r="I183" s="100">
        <f t="shared" si="34"/>
        <v>19.739999999999998</v>
      </c>
      <c r="J183" s="45">
        <v>0.08</v>
      </c>
      <c r="K183" s="73">
        <f t="shared" si="35"/>
        <v>10.66</v>
      </c>
      <c r="L183" s="111">
        <f t="shared" si="36"/>
        <v>21.32</v>
      </c>
    </row>
    <row r="184" spans="2:12" ht="36.75" thickBot="1" x14ac:dyDescent="0.3">
      <c r="B184" s="8" t="s">
        <v>147</v>
      </c>
      <c r="C184" s="9" t="s">
        <v>241</v>
      </c>
      <c r="D184" s="9" t="s">
        <v>486</v>
      </c>
      <c r="E184" s="9" t="s">
        <v>242</v>
      </c>
      <c r="F184" s="9" t="s">
        <v>243</v>
      </c>
      <c r="G184" s="10">
        <v>124</v>
      </c>
      <c r="H184" s="73">
        <v>3.03</v>
      </c>
      <c r="I184" s="100">
        <f t="shared" si="34"/>
        <v>375.72</v>
      </c>
      <c r="J184" s="45">
        <v>0.08</v>
      </c>
      <c r="K184" s="73">
        <f t="shared" si="35"/>
        <v>3.27</v>
      </c>
      <c r="L184" s="111">
        <f t="shared" si="36"/>
        <v>405.78</v>
      </c>
    </row>
    <row r="185" spans="2:12" ht="33.75" thickBot="1" x14ac:dyDescent="0.3">
      <c r="B185" s="8" t="s">
        <v>151</v>
      </c>
      <c r="C185" s="9" t="s">
        <v>244</v>
      </c>
      <c r="D185" s="9" t="s">
        <v>487</v>
      </c>
      <c r="E185" s="9" t="s">
        <v>120</v>
      </c>
      <c r="F185" s="9" t="s">
        <v>245</v>
      </c>
      <c r="G185" s="10">
        <v>29</v>
      </c>
      <c r="H185" s="73">
        <v>219.44</v>
      </c>
      <c r="I185" s="100">
        <f t="shared" si="34"/>
        <v>6363.76</v>
      </c>
      <c r="J185" s="45">
        <v>0.08</v>
      </c>
      <c r="K185" s="73">
        <f t="shared" si="35"/>
        <v>237</v>
      </c>
      <c r="L185" s="111">
        <f t="shared" si="36"/>
        <v>6872.86</v>
      </c>
    </row>
    <row r="186" spans="2:12" ht="33.75" thickBot="1" x14ac:dyDescent="0.3">
      <c r="B186" s="8" t="s">
        <v>153</v>
      </c>
      <c r="C186" s="9" t="s">
        <v>244</v>
      </c>
      <c r="D186" s="9" t="s">
        <v>487</v>
      </c>
      <c r="E186" s="9" t="s">
        <v>246</v>
      </c>
      <c r="F186" s="9" t="s">
        <v>245</v>
      </c>
      <c r="G186" s="10">
        <v>4</v>
      </c>
      <c r="H186" s="73">
        <v>219.44</v>
      </c>
      <c r="I186" s="100">
        <f t="shared" si="34"/>
        <v>877.76</v>
      </c>
      <c r="J186" s="45">
        <v>0.08</v>
      </c>
      <c r="K186" s="73">
        <f t="shared" si="35"/>
        <v>237</v>
      </c>
      <c r="L186" s="111">
        <f t="shared" si="36"/>
        <v>947.98</v>
      </c>
    </row>
    <row r="187" spans="2:12" ht="33.75" thickBot="1" x14ac:dyDescent="0.3">
      <c r="B187" s="8" t="s">
        <v>154</v>
      </c>
      <c r="C187" s="9" t="s">
        <v>244</v>
      </c>
      <c r="D187" s="9" t="s">
        <v>488</v>
      </c>
      <c r="E187" s="9" t="s">
        <v>120</v>
      </c>
      <c r="F187" s="9" t="s">
        <v>247</v>
      </c>
      <c r="G187" s="10">
        <v>180</v>
      </c>
      <c r="H187" s="73">
        <v>188.58</v>
      </c>
      <c r="I187" s="100">
        <f t="shared" si="34"/>
        <v>33944.400000000001</v>
      </c>
      <c r="J187" s="45">
        <v>0.08</v>
      </c>
      <c r="K187" s="73">
        <f t="shared" si="35"/>
        <v>203.67</v>
      </c>
      <c r="L187" s="111">
        <f t="shared" si="36"/>
        <v>36659.949999999997</v>
      </c>
    </row>
    <row r="188" spans="2:12" ht="33.75" thickBot="1" x14ac:dyDescent="0.3">
      <c r="B188" s="8" t="s">
        <v>157</v>
      </c>
      <c r="C188" s="9" t="s">
        <v>244</v>
      </c>
      <c r="D188" s="9" t="s">
        <v>488</v>
      </c>
      <c r="E188" s="9" t="s">
        <v>246</v>
      </c>
      <c r="F188" s="9" t="s">
        <v>247</v>
      </c>
      <c r="G188" s="10">
        <v>30</v>
      </c>
      <c r="H188" s="73">
        <v>188.58</v>
      </c>
      <c r="I188" s="100">
        <f t="shared" si="34"/>
        <v>5657.4</v>
      </c>
      <c r="J188" s="45">
        <v>0.08</v>
      </c>
      <c r="K188" s="73">
        <f t="shared" si="35"/>
        <v>203.67</v>
      </c>
      <c r="L188" s="111">
        <f t="shared" si="36"/>
        <v>6109.99</v>
      </c>
    </row>
    <row r="189" spans="2:12" ht="33.75" thickBot="1" x14ac:dyDescent="0.3">
      <c r="B189" s="8" t="s">
        <v>160</v>
      </c>
      <c r="C189" s="9" t="s">
        <v>248</v>
      </c>
      <c r="D189" s="9" t="s">
        <v>489</v>
      </c>
      <c r="E189" s="9" t="s">
        <v>249</v>
      </c>
      <c r="F189" s="9" t="s">
        <v>200</v>
      </c>
      <c r="G189" s="10">
        <v>2</v>
      </c>
      <c r="H189" s="73">
        <v>11.13</v>
      </c>
      <c r="I189" s="100">
        <f t="shared" si="34"/>
        <v>22.26</v>
      </c>
      <c r="J189" s="45">
        <v>0.08</v>
      </c>
      <c r="K189" s="73">
        <f t="shared" si="35"/>
        <v>12.02</v>
      </c>
      <c r="L189" s="111">
        <f t="shared" si="36"/>
        <v>24.04</v>
      </c>
    </row>
    <row r="190" spans="2:12" ht="17.25" thickBot="1" x14ac:dyDescent="0.3">
      <c r="B190" s="8" t="s">
        <v>163</v>
      </c>
      <c r="C190" s="9" t="s">
        <v>250</v>
      </c>
      <c r="D190" s="9" t="s">
        <v>490</v>
      </c>
      <c r="E190" s="9" t="s">
        <v>251</v>
      </c>
      <c r="F190" s="9" t="s">
        <v>204</v>
      </c>
      <c r="G190" s="10">
        <v>16</v>
      </c>
      <c r="H190" s="73">
        <v>8.1999999999999993</v>
      </c>
      <c r="I190" s="100">
        <f t="shared" si="34"/>
        <v>131.19999999999999</v>
      </c>
      <c r="J190" s="45">
        <v>0.08</v>
      </c>
      <c r="K190" s="73">
        <f t="shared" si="35"/>
        <v>8.86</v>
      </c>
      <c r="L190" s="111">
        <f t="shared" si="36"/>
        <v>141.69999999999999</v>
      </c>
    </row>
    <row r="191" spans="2:12" ht="33.75" thickBot="1" x14ac:dyDescent="0.3">
      <c r="B191" s="8" t="s">
        <v>166</v>
      </c>
      <c r="C191" s="9" t="s">
        <v>250</v>
      </c>
      <c r="D191" s="9" t="s">
        <v>491</v>
      </c>
      <c r="E191" s="9" t="s">
        <v>251</v>
      </c>
      <c r="F191" s="9" t="s">
        <v>136</v>
      </c>
      <c r="G191" s="10">
        <v>34</v>
      </c>
      <c r="H191" s="73">
        <v>10.36</v>
      </c>
      <c r="I191" s="100">
        <f t="shared" si="34"/>
        <v>352.24</v>
      </c>
      <c r="J191" s="45">
        <v>0.08</v>
      </c>
      <c r="K191" s="73">
        <f t="shared" si="35"/>
        <v>11.19</v>
      </c>
      <c r="L191" s="111">
        <f t="shared" si="36"/>
        <v>380.42</v>
      </c>
    </row>
    <row r="192" spans="2:12" ht="33.75" thickBot="1" x14ac:dyDescent="0.3">
      <c r="B192" s="8" t="s">
        <v>168</v>
      </c>
      <c r="C192" s="9" t="s">
        <v>252</v>
      </c>
      <c r="D192" s="9" t="s">
        <v>492</v>
      </c>
      <c r="E192" s="9" t="s">
        <v>253</v>
      </c>
      <c r="F192" s="9" t="s">
        <v>126</v>
      </c>
      <c r="G192" s="10">
        <v>2</v>
      </c>
      <c r="H192" s="73">
        <v>86.28</v>
      </c>
      <c r="I192" s="100">
        <f t="shared" si="34"/>
        <v>172.56</v>
      </c>
      <c r="J192" s="45">
        <v>0.08</v>
      </c>
      <c r="K192" s="73">
        <f t="shared" si="35"/>
        <v>93.18</v>
      </c>
      <c r="L192" s="111">
        <f t="shared" si="36"/>
        <v>186.36</v>
      </c>
    </row>
    <row r="193" spans="2:12" ht="33.75" thickBot="1" x14ac:dyDescent="0.3">
      <c r="B193" s="8" t="s">
        <v>170</v>
      </c>
      <c r="C193" s="9" t="s">
        <v>254</v>
      </c>
      <c r="D193" s="9" t="s">
        <v>493</v>
      </c>
      <c r="E193" s="9" t="s">
        <v>255</v>
      </c>
      <c r="F193" s="9" t="s">
        <v>200</v>
      </c>
      <c r="G193" s="10">
        <v>1208</v>
      </c>
      <c r="H193" s="73">
        <v>6.1</v>
      </c>
      <c r="I193" s="100">
        <f t="shared" si="34"/>
        <v>7368.8</v>
      </c>
      <c r="J193" s="45">
        <v>0.08</v>
      </c>
      <c r="K193" s="73">
        <f t="shared" si="35"/>
        <v>6.59</v>
      </c>
      <c r="L193" s="111">
        <f t="shared" si="36"/>
        <v>7958.3</v>
      </c>
    </row>
    <row r="194" spans="2:12" ht="33.75" thickBot="1" x14ac:dyDescent="0.3">
      <c r="B194" s="8" t="s">
        <v>173</v>
      </c>
      <c r="C194" s="9" t="s">
        <v>254</v>
      </c>
      <c r="D194" s="9" t="s">
        <v>494</v>
      </c>
      <c r="E194" s="9" t="s">
        <v>255</v>
      </c>
      <c r="F194" s="9" t="s">
        <v>114</v>
      </c>
      <c r="G194" s="10">
        <v>985</v>
      </c>
      <c r="H194" s="73">
        <v>21</v>
      </c>
      <c r="I194" s="100">
        <f t="shared" si="34"/>
        <v>20685</v>
      </c>
      <c r="J194" s="45">
        <v>0.08</v>
      </c>
      <c r="K194" s="73">
        <f t="shared" si="35"/>
        <v>22.68</v>
      </c>
      <c r="L194" s="111">
        <f t="shared" si="36"/>
        <v>22339.8</v>
      </c>
    </row>
    <row r="195" spans="2:12" ht="33.75" thickBot="1" x14ac:dyDescent="0.3">
      <c r="B195" s="8" t="s">
        <v>176</v>
      </c>
      <c r="C195" s="9" t="s">
        <v>254</v>
      </c>
      <c r="D195" s="9" t="s">
        <v>495</v>
      </c>
      <c r="E195" s="9" t="s">
        <v>227</v>
      </c>
      <c r="F195" s="9" t="s">
        <v>256</v>
      </c>
      <c r="G195" s="10">
        <v>37</v>
      </c>
      <c r="H195" s="73">
        <v>16.350000000000001</v>
      </c>
      <c r="I195" s="100">
        <f t="shared" si="34"/>
        <v>604.95000000000005</v>
      </c>
      <c r="J195" s="45">
        <v>0.08</v>
      </c>
      <c r="K195" s="73">
        <f t="shared" si="35"/>
        <v>17.66</v>
      </c>
      <c r="L195" s="111">
        <f t="shared" si="36"/>
        <v>653.35</v>
      </c>
    </row>
    <row r="196" spans="2:12" ht="33.75" thickBot="1" x14ac:dyDescent="0.3">
      <c r="B196" s="8" t="s">
        <v>178</v>
      </c>
      <c r="C196" s="9" t="s">
        <v>257</v>
      </c>
      <c r="D196" s="9" t="s">
        <v>496</v>
      </c>
      <c r="E196" s="9" t="s">
        <v>258</v>
      </c>
      <c r="F196" s="9" t="s">
        <v>87</v>
      </c>
      <c r="G196" s="10">
        <v>4</v>
      </c>
      <c r="H196" s="73">
        <v>60.7</v>
      </c>
      <c r="I196" s="100">
        <f t="shared" si="34"/>
        <v>242.8</v>
      </c>
      <c r="J196" s="45">
        <v>0.08</v>
      </c>
      <c r="K196" s="73">
        <f t="shared" si="35"/>
        <v>65.56</v>
      </c>
      <c r="L196" s="111">
        <f t="shared" si="36"/>
        <v>262.22000000000003</v>
      </c>
    </row>
    <row r="197" spans="2:12" ht="33.75" thickBot="1" x14ac:dyDescent="0.3">
      <c r="B197" s="8" t="s">
        <v>182</v>
      </c>
      <c r="C197" s="9" t="s">
        <v>259</v>
      </c>
      <c r="D197" s="9" t="s">
        <v>497</v>
      </c>
      <c r="E197" s="9" t="s">
        <v>131</v>
      </c>
      <c r="F197" s="9" t="s">
        <v>260</v>
      </c>
      <c r="G197" s="10">
        <v>480</v>
      </c>
      <c r="H197" s="73">
        <v>14.66</v>
      </c>
      <c r="I197" s="100">
        <f t="shared" si="34"/>
        <v>7036.8</v>
      </c>
      <c r="J197" s="45">
        <v>0.08</v>
      </c>
      <c r="K197" s="73">
        <f t="shared" si="35"/>
        <v>15.83</v>
      </c>
      <c r="L197" s="111">
        <f t="shared" si="36"/>
        <v>7599.74</v>
      </c>
    </row>
    <row r="198" spans="2:12" ht="33.75" customHeight="1" x14ac:dyDescent="0.25">
      <c r="B198" s="34" t="s">
        <v>186</v>
      </c>
      <c r="C198" s="36" t="s">
        <v>261</v>
      </c>
      <c r="D198" s="36" t="s">
        <v>498</v>
      </c>
      <c r="E198" s="36" t="s">
        <v>120</v>
      </c>
      <c r="F198" s="36" t="s">
        <v>262</v>
      </c>
      <c r="G198" s="38">
        <v>575</v>
      </c>
      <c r="H198" s="78">
        <v>21.11</v>
      </c>
      <c r="I198" s="83">
        <f t="shared" si="34"/>
        <v>12138.25</v>
      </c>
      <c r="J198" s="80">
        <v>0.08</v>
      </c>
      <c r="K198" s="141">
        <f t="shared" si="35"/>
        <v>22.8</v>
      </c>
      <c r="L198" s="150">
        <f t="shared" si="36"/>
        <v>13109.31</v>
      </c>
    </row>
    <row r="199" spans="2:12" ht="15.75" customHeight="1" thickBot="1" x14ac:dyDescent="0.3">
      <c r="B199" s="41"/>
      <c r="C199" s="42"/>
      <c r="D199" s="42" t="s">
        <v>499</v>
      </c>
      <c r="E199" s="42"/>
      <c r="F199" s="42"/>
      <c r="G199" s="43"/>
      <c r="H199" s="88">
        <v>14.04</v>
      </c>
      <c r="I199" s="84"/>
      <c r="J199" s="85">
        <v>0.08</v>
      </c>
      <c r="K199" s="137"/>
      <c r="L199" s="149"/>
    </row>
    <row r="200" spans="2:12" ht="33.75" thickBot="1" x14ac:dyDescent="0.3">
      <c r="B200" s="8" t="s">
        <v>189</v>
      </c>
      <c r="C200" s="9" t="s">
        <v>263</v>
      </c>
      <c r="D200" s="33" t="s">
        <v>499</v>
      </c>
      <c r="E200" s="9" t="s">
        <v>264</v>
      </c>
      <c r="F200" s="9" t="s">
        <v>265</v>
      </c>
      <c r="G200" s="10">
        <v>194</v>
      </c>
      <c r="H200" s="73">
        <v>14.04</v>
      </c>
      <c r="I200" s="100">
        <f t="shared" si="34"/>
        <v>2723.76</v>
      </c>
      <c r="J200" s="45">
        <v>0.08</v>
      </c>
      <c r="K200" s="73">
        <f t="shared" si="35"/>
        <v>15.16</v>
      </c>
      <c r="L200" s="111">
        <f t="shared" si="36"/>
        <v>2941.66</v>
      </c>
    </row>
    <row r="201" spans="2:12" ht="33.75" thickBot="1" x14ac:dyDescent="0.3">
      <c r="B201" s="8" t="s">
        <v>191</v>
      </c>
      <c r="C201" s="9" t="s">
        <v>263</v>
      </c>
      <c r="D201" s="90" t="s">
        <v>500</v>
      </c>
      <c r="E201" s="81" t="s">
        <v>266</v>
      </c>
      <c r="F201" s="9" t="s">
        <v>267</v>
      </c>
      <c r="G201" s="10">
        <v>237</v>
      </c>
      <c r="H201" s="73">
        <v>19.18</v>
      </c>
      <c r="I201" s="100">
        <f t="shared" si="34"/>
        <v>4545.66</v>
      </c>
      <c r="J201" s="45">
        <v>0.08</v>
      </c>
      <c r="K201" s="73">
        <f t="shared" si="35"/>
        <v>20.71</v>
      </c>
      <c r="L201" s="111">
        <f t="shared" si="36"/>
        <v>4909.3100000000004</v>
      </c>
    </row>
    <row r="202" spans="2:12" ht="36.75" thickBot="1" x14ac:dyDescent="0.3">
      <c r="B202" s="8" t="s">
        <v>195</v>
      </c>
      <c r="C202" s="9" t="s">
        <v>268</v>
      </c>
      <c r="D202" s="9" t="s">
        <v>501</v>
      </c>
      <c r="E202" s="9" t="s">
        <v>134</v>
      </c>
      <c r="F202" s="9" t="s">
        <v>269</v>
      </c>
      <c r="G202" s="10">
        <v>634</v>
      </c>
      <c r="H202" s="73">
        <v>15.3</v>
      </c>
      <c r="I202" s="100">
        <f t="shared" si="34"/>
        <v>9700.2000000000007</v>
      </c>
      <c r="J202" s="45">
        <v>0.08</v>
      </c>
      <c r="K202" s="73">
        <f t="shared" si="35"/>
        <v>16.52</v>
      </c>
      <c r="L202" s="111">
        <f t="shared" si="36"/>
        <v>10476.219999999999</v>
      </c>
    </row>
    <row r="203" spans="2:12" ht="33.75" thickBot="1" x14ac:dyDescent="0.3">
      <c r="B203" s="8" t="s">
        <v>198</v>
      </c>
      <c r="C203" s="9" t="s">
        <v>270</v>
      </c>
      <c r="D203" s="9" t="s">
        <v>502</v>
      </c>
      <c r="E203" s="9" t="s">
        <v>140</v>
      </c>
      <c r="F203" s="9" t="s">
        <v>200</v>
      </c>
      <c r="G203" s="10">
        <v>89</v>
      </c>
      <c r="H203" s="73">
        <v>2.4300000000000002</v>
      </c>
      <c r="I203" s="100">
        <f t="shared" si="34"/>
        <v>216.27</v>
      </c>
      <c r="J203" s="45">
        <v>0.08</v>
      </c>
      <c r="K203" s="73">
        <f t="shared" si="35"/>
        <v>2.62</v>
      </c>
      <c r="L203" s="111">
        <f t="shared" si="36"/>
        <v>233.57</v>
      </c>
    </row>
    <row r="204" spans="2:12" ht="17.25" thickBot="1" x14ac:dyDescent="0.3">
      <c r="B204" s="8" t="s">
        <v>201</v>
      </c>
      <c r="C204" s="9" t="s">
        <v>271</v>
      </c>
      <c r="D204" s="9" t="s">
        <v>503</v>
      </c>
      <c r="E204" s="9" t="s">
        <v>232</v>
      </c>
      <c r="F204" s="9" t="s">
        <v>272</v>
      </c>
      <c r="G204" s="10">
        <v>55</v>
      </c>
      <c r="H204" s="73">
        <v>3.6</v>
      </c>
      <c r="I204" s="100">
        <f t="shared" si="34"/>
        <v>198</v>
      </c>
      <c r="J204" s="45">
        <v>0.08</v>
      </c>
      <c r="K204" s="73">
        <f t="shared" si="35"/>
        <v>3.89</v>
      </c>
      <c r="L204" s="111">
        <f t="shared" si="36"/>
        <v>213.84</v>
      </c>
    </row>
    <row r="205" spans="2:12" ht="17.25" thickBot="1" x14ac:dyDescent="0.3">
      <c r="B205" s="8" t="s">
        <v>205</v>
      </c>
      <c r="C205" s="9" t="s">
        <v>273</v>
      </c>
      <c r="D205" s="9" t="s">
        <v>504</v>
      </c>
      <c r="E205" s="9" t="s">
        <v>274</v>
      </c>
      <c r="F205" s="9" t="s">
        <v>200</v>
      </c>
      <c r="G205" s="10">
        <v>75</v>
      </c>
      <c r="H205" s="73">
        <v>3.25</v>
      </c>
      <c r="I205" s="100">
        <f t="shared" si="34"/>
        <v>243.75</v>
      </c>
      <c r="J205" s="45">
        <v>0.08</v>
      </c>
      <c r="K205" s="73">
        <f t="shared" si="35"/>
        <v>3.51</v>
      </c>
      <c r="L205" s="111">
        <f t="shared" si="36"/>
        <v>263.25</v>
      </c>
    </row>
    <row r="206" spans="2:12" ht="17.25" thickBot="1" x14ac:dyDescent="0.3">
      <c r="B206" s="8" t="s">
        <v>206</v>
      </c>
      <c r="C206" s="9" t="s">
        <v>273</v>
      </c>
      <c r="D206" s="9" t="s">
        <v>505</v>
      </c>
      <c r="E206" s="9" t="s">
        <v>274</v>
      </c>
      <c r="F206" s="9" t="s">
        <v>114</v>
      </c>
      <c r="G206" s="10">
        <v>65</v>
      </c>
      <c r="H206" s="73">
        <v>4.21</v>
      </c>
      <c r="I206" s="100">
        <f t="shared" si="34"/>
        <v>273.64999999999998</v>
      </c>
      <c r="J206" s="45">
        <v>0.08</v>
      </c>
      <c r="K206" s="73">
        <f t="shared" si="35"/>
        <v>4.55</v>
      </c>
      <c r="L206" s="111">
        <f t="shared" si="36"/>
        <v>295.54000000000002</v>
      </c>
    </row>
    <row r="207" spans="2:12" ht="33.75" thickBot="1" x14ac:dyDescent="0.3">
      <c r="B207" s="11" t="s">
        <v>209</v>
      </c>
      <c r="C207" s="12" t="s">
        <v>273</v>
      </c>
      <c r="D207" s="9" t="s">
        <v>506</v>
      </c>
      <c r="E207" s="12" t="s">
        <v>134</v>
      </c>
      <c r="F207" s="12" t="s">
        <v>217</v>
      </c>
      <c r="G207" s="13">
        <v>8</v>
      </c>
      <c r="H207" s="74">
        <v>7.81</v>
      </c>
      <c r="I207" s="103">
        <f t="shared" si="34"/>
        <v>62.48</v>
      </c>
      <c r="J207" s="77">
        <v>0.08</v>
      </c>
      <c r="K207" s="73">
        <f t="shared" si="35"/>
        <v>8.43</v>
      </c>
      <c r="L207" s="111">
        <f t="shared" si="36"/>
        <v>67.48</v>
      </c>
    </row>
    <row r="208" spans="2:12" ht="18" thickTop="1" thickBot="1" x14ac:dyDescent="0.3">
      <c r="B208" s="23" t="s">
        <v>23</v>
      </c>
      <c r="I208" s="107">
        <f>SUM(I175:I207)</f>
        <v>122278.92</v>
      </c>
      <c r="L208" s="117">
        <f>SUM(L175:L207)</f>
        <v>132061.21</v>
      </c>
    </row>
    <row r="209" spans="2:12" ht="19.5" x14ac:dyDescent="0.25">
      <c r="B209" s="46" t="s">
        <v>223</v>
      </c>
    </row>
    <row r="210" spans="2:12" ht="19.5" x14ac:dyDescent="0.25">
      <c r="B210" s="46" t="s">
        <v>275</v>
      </c>
    </row>
    <row r="212" spans="2:12" ht="23.25" x14ac:dyDescent="0.25">
      <c r="B212" s="1" t="s">
        <v>276</v>
      </c>
    </row>
    <row r="213" spans="2:12" ht="23.25" thickBot="1" x14ac:dyDescent="0.3">
      <c r="B213" s="2" t="s">
        <v>1</v>
      </c>
    </row>
    <row r="214" spans="2:12" ht="15.75" thickTop="1" x14ac:dyDescent="0.25">
      <c r="B214" s="16" t="s">
        <v>2</v>
      </c>
      <c r="C214" s="19" t="s">
        <v>3</v>
      </c>
      <c r="D214" s="19" t="s">
        <v>4</v>
      </c>
      <c r="E214" s="19" t="s">
        <v>5</v>
      </c>
      <c r="F214" s="5" t="s">
        <v>25</v>
      </c>
      <c r="G214" s="19" t="s">
        <v>8</v>
      </c>
      <c r="H214" s="19" t="s">
        <v>9</v>
      </c>
      <c r="I214" s="19" t="s">
        <v>10</v>
      </c>
      <c r="J214" s="19" t="s">
        <v>27</v>
      </c>
      <c r="K214" s="19" t="s">
        <v>13</v>
      </c>
      <c r="L214" s="21" t="s">
        <v>14</v>
      </c>
    </row>
    <row r="215" spans="2:12" ht="30.75" thickBot="1" x14ac:dyDescent="0.3">
      <c r="B215" s="17"/>
      <c r="C215" s="20"/>
      <c r="D215" s="20"/>
      <c r="E215" s="20"/>
      <c r="F215" s="6" t="s">
        <v>26</v>
      </c>
      <c r="G215" s="20"/>
      <c r="H215" s="20"/>
      <c r="I215" s="20"/>
      <c r="J215" s="20"/>
      <c r="K215" s="20"/>
      <c r="L215" s="22"/>
    </row>
    <row r="216" spans="2:12" ht="17.25" thickBot="1" x14ac:dyDescent="0.3">
      <c r="B216" s="8" t="s">
        <v>15</v>
      </c>
      <c r="C216" s="9" t="s">
        <v>277</v>
      </c>
      <c r="D216" s="9" t="s">
        <v>507</v>
      </c>
      <c r="E216" s="9" t="s">
        <v>278</v>
      </c>
      <c r="F216" s="9" t="s">
        <v>126</v>
      </c>
      <c r="G216" s="10">
        <v>2</v>
      </c>
      <c r="H216" s="73">
        <v>2.75</v>
      </c>
      <c r="I216" s="100">
        <f t="shared" ref="I216:I237" si="37">ROUND(H216*G216,2)</f>
        <v>5.5</v>
      </c>
      <c r="J216" s="45">
        <v>0.08</v>
      </c>
      <c r="K216" s="73">
        <f t="shared" ref="K216:K237" si="38">H216*(1+J216)</f>
        <v>2.97</v>
      </c>
      <c r="L216" s="102">
        <f t="shared" ref="L216:L237" si="39">ROUND(I216*J216+I216,2)</f>
        <v>5.94</v>
      </c>
    </row>
    <row r="217" spans="2:12" ht="33.75" thickBot="1" x14ac:dyDescent="0.3">
      <c r="B217" s="8" t="s">
        <v>19</v>
      </c>
      <c r="C217" s="9" t="s">
        <v>277</v>
      </c>
      <c r="D217" s="9" t="s">
        <v>508</v>
      </c>
      <c r="E217" s="9" t="s">
        <v>279</v>
      </c>
      <c r="F217" s="9" t="s">
        <v>87</v>
      </c>
      <c r="G217" s="10">
        <v>11</v>
      </c>
      <c r="H217" s="73">
        <v>7.24</v>
      </c>
      <c r="I217" s="100">
        <f t="shared" si="37"/>
        <v>79.64</v>
      </c>
      <c r="J217" s="45">
        <v>0.08</v>
      </c>
      <c r="K217" s="73">
        <f t="shared" si="38"/>
        <v>7.82</v>
      </c>
      <c r="L217" s="102">
        <f t="shared" si="39"/>
        <v>86.01</v>
      </c>
    </row>
    <row r="218" spans="2:12" ht="17.25" thickBot="1" x14ac:dyDescent="0.3">
      <c r="B218" s="8" t="s">
        <v>21</v>
      </c>
      <c r="C218" s="9" t="s">
        <v>277</v>
      </c>
      <c r="D218" s="9" t="s">
        <v>509</v>
      </c>
      <c r="E218" s="9" t="s">
        <v>155</v>
      </c>
      <c r="F218" s="9" t="s">
        <v>76</v>
      </c>
      <c r="G218" s="10">
        <v>93</v>
      </c>
      <c r="H218" s="73">
        <v>12.15</v>
      </c>
      <c r="I218" s="100">
        <f t="shared" si="37"/>
        <v>1129.95</v>
      </c>
      <c r="J218" s="45">
        <v>0.08</v>
      </c>
      <c r="K218" s="73">
        <f t="shared" si="38"/>
        <v>13.12</v>
      </c>
      <c r="L218" s="102">
        <f t="shared" si="39"/>
        <v>1220.3499999999999</v>
      </c>
    </row>
    <row r="219" spans="2:12" ht="33.75" thickBot="1" x14ac:dyDescent="0.3">
      <c r="B219" s="8" t="s">
        <v>35</v>
      </c>
      <c r="C219" s="9" t="s">
        <v>277</v>
      </c>
      <c r="D219" s="9" t="s">
        <v>526</v>
      </c>
      <c r="E219" s="9" t="s">
        <v>280</v>
      </c>
      <c r="F219" s="9" t="s">
        <v>281</v>
      </c>
      <c r="G219" s="10">
        <v>2</v>
      </c>
      <c r="H219" s="73">
        <v>3.71</v>
      </c>
      <c r="I219" s="100">
        <f t="shared" si="37"/>
        <v>7.42</v>
      </c>
      <c r="J219" s="45">
        <v>0.08</v>
      </c>
      <c r="K219" s="73">
        <f t="shared" si="38"/>
        <v>4.01</v>
      </c>
      <c r="L219" s="102">
        <f t="shared" si="39"/>
        <v>8.01</v>
      </c>
    </row>
    <row r="220" spans="2:12" ht="33.75" thickBot="1" x14ac:dyDescent="0.3">
      <c r="B220" s="8" t="s">
        <v>37</v>
      </c>
      <c r="C220" s="9" t="s">
        <v>277</v>
      </c>
      <c r="D220" s="9" t="s">
        <v>510</v>
      </c>
      <c r="E220" s="9" t="s">
        <v>280</v>
      </c>
      <c r="F220" s="9" t="s">
        <v>282</v>
      </c>
      <c r="G220" s="10">
        <v>5</v>
      </c>
      <c r="H220" s="73">
        <v>8.1199999999999992</v>
      </c>
      <c r="I220" s="100">
        <f t="shared" si="37"/>
        <v>40.6</v>
      </c>
      <c r="J220" s="45">
        <v>0.08</v>
      </c>
      <c r="K220" s="73">
        <f t="shared" si="38"/>
        <v>8.77</v>
      </c>
      <c r="L220" s="102">
        <f t="shared" si="39"/>
        <v>43.85</v>
      </c>
    </row>
    <row r="221" spans="2:12" ht="33.75" thickBot="1" x14ac:dyDescent="0.3">
      <c r="B221" s="8" t="s">
        <v>107</v>
      </c>
      <c r="C221" s="9" t="s">
        <v>283</v>
      </c>
      <c r="D221" s="9" t="s">
        <v>511</v>
      </c>
      <c r="E221" s="9" t="s">
        <v>120</v>
      </c>
      <c r="F221" s="9" t="s">
        <v>284</v>
      </c>
      <c r="G221" s="10">
        <v>351</v>
      </c>
      <c r="H221" s="73">
        <v>34.51</v>
      </c>
      <c r="I221" s="100">
        <f t="shared" si="37"/>
        <v>12113.01</v>
      </c>
      <c r="J221" s="45">
        <v>0.08</v>
      </c>
      <c r="K221" s="73">
        <f t="shared" si="38"/>
        <v>37.270000000000003</v>
      </c>
      <c r="L221" s="102">
        <f t="shared" si="39"/>
        <v>13082.05</v>
      </c>
    </row>
    <row r="222" spans="2:12" ht="33.75" thickBot="1" x14ac:dyDescent="0.3">
      <c r="B222" s="8" t="s">
        <v>108</v>
      </c>
      <c r="C222" s="9" t="s">
        <v>283</v>
      </c>
      <c r="D222" s="9" t="s">
        <v>512</v>
      </c>
      <c r="E222" s="9" t="s">
        <v>285</v>
      </c>
      <c r="F222" s="9" t="s">
        <v>286</v>
      </c>
      <c r="G222" s="10">
        <v>841</v>
      </c>
      <c r="H222" s="73">
        <v>3.86</v>
      </c>
      <c r="I222" s="100">
        <f t="shared" si="37"/>
        <v>3246.26</v>
      </c>
      <c r="J222" s="45">
        <v>0.08</v>
      </c>
      <c r="K222" s="73">
        <f t="shared" si="38"/>
        <v>4.17</v>
      </c>
      <c r="L222" s="102">
        <f t="shared" si="39"/>
        <v>3505.96</v>
      </c>
    </row>
    <row r="223" spans="2:12" ht="33.75" thickBot="1" x14ac:dyDescent="0.3">
      <c r="B223" s="8" t="s">
        <v>111</v>
      </c>
      <c r="C223" s="9" t="s">
        <v>283</v>
      </c>
      <c r="D223" s="9" t="s">
        <v>513</v>
      </c>
      <c r="E223" s="9" t="s">
        <v>285</v>
      </c>
      <c r="F223" s="9" t="s">
        <v>287</v>
      </c>
      <c r="G223" s="10">
        <v>315</v>
      </c>
      <c r="H223" s="73">
        <v>7.61</v>
      </c>
      <c r="I223" s="100">
        <f t="shared" si="37"/>
        <v>2397.15</v>
      </c>
      <c r="J223" s="45">
        <v>0.08</v>
      </c>
      <c r="K223" s="73">
        <f t="shared" si="38"/>
        <v>8.2200000000000006</v>
      </c>
      <c r="L223" s="102">
        <f t="shared" si="39"/>
        <v>2588.92</v>
      </c>
    </row>
    <row r="224" spans="2:12" ht="33.75" thickBot="1" x14ac:dyDescent="0.3">
      <c r="B224" s="8" t="s">
        <v>115</v>
      </c>
      <c r="C224" s="9" t="s">
        <v>288</v>
      </c>
      <c r="D224" s="9" t="s">
        <v>527</v>
      </c>
      <c r="E224" s="9" t="s">
        <v>106</v>
      </c>
      <c r="F224" s="9" t="s">
        <v>217</v>
      </c>
      <c r="G224" s="10">
        <v>2</v>
      </c>
      <c r="H224" s="73">
        <v>19.29</v>
      </c>
      <c r="I224" s="100">
        <f t="shared" si="37"/>
        <v>38.58</v>
      </c>
      <c r="J224" s="45">
        <v>0.08</v>
      </c>
      <c r="K224" s="73">
        <f t="shared" si="38"/>
        <v>20.83</v>
      </c>
      <c r="L224" s="102">
        <f t="shared" si="39"/>
        <v>41.67</v>
      </c>
    </row>
    <row r="225" spans="2:12" ht="33.75" thickBot="1" x14ac:dyDescent="0.3">
      <c r="B225" s="8" t="s">
        <v>147</v>
      </c>
      <c r="C225" s="9" t="s">
        <v>289</v>
      </c>
      <c r="D225" s="9" t="s">
        <v>514</v>
      </c>
      <c r="E225" s="9" t="s">
        <v>106</v>
      </c>
      <c r="F225" s="9" t="s">
        <v>126</v>
      </c>
      <c r="G225" s="10">
        <v>3</v>
      </c>
      <c r="H225" s="73">
        <v>16.239999999999998</v>
      </c>
      <c r="I225" s="100">
        <f t="shared" si="37"/>
        <v>48.72</v>
      </c>
      <c r="J225" s="45">
        <v>0.08</v>
      </c>
      <c r="K225" s="73">
        <f t="shared" si="38"/>
        <v>17.54</v>
      </c>
      <c r="L225" s="102">
        <f t="shared" si="39"/>
        <v>52.62</v>
      </c>
    </row>
    <row r="226" spans="2:12" ht="33.75" thickBot="1" x14ac:dyDescent="0.3">
      <c r="B226" s="8" t="s">
        <v>151</v>
      </c>
      <c r="C226" s="9" t="s">
        <v>290</v>
      </c>
      <c r="D226" s="9" t="s">
        <v>515</v>
      </c>
      <c r="E226" s="9" t="s">
        <v>155</v>
      </c>
      <c r="F226" s="9" t="s">
        <v>291</v>
      </c>
      <c r="G226" s="10">
        <v>41</v>
      </c>
      <c r="H226" s="73">
        <v>5.16</v>
      </c>
      <c r="I226" s="100">
        <f t="shared" si="37"/>
        <v>211.56</v>
      </c>
      <c r="J226" s="45">
        <v>0.08</v>
      </c>
      <c r="K226" s="73">
        <f t="shared" si="38"/>
        <v>5.57</v>
      </c>
      <c r="L226" s="102">
        <f t="shared" si="39"/>
        <v>228.48</v>
      </c>
    </row>
    <row r="227" spans="2:12" ht="33.75" thickBot="1" x14ac:dyDescent="0.3">
      <c r="B227" s="8" t="s">
        <v>153</v>
      </c>
      <c r="C227" s="9" t="s">
        <v>292</v>
      </c>
      <c r="D227" s="9" t="s">
        <v>516</v>
      </c>
      <c r="E227" s="9" t="s">
        <v>293</v>
      </c>
      <c r="F227" s="9" t="s">
        <v>67</v>
      </c>
      <c r="G227" s="10">
        <v>198</v>
      </c>
      <c r="H227" s="73">
        <v>14.41</v>
      </c>
      <c r="I227" s="100">
        <f t="shared" si="37"/>
        <v>2853.18</v>
      </c>
      <c r="J227" s="45">
        <v>0.08</v>
      </c>
      <c r="K227" s="73">
        <f t="shared" si="38"/>
        <v>15.56</v>
      </c>
      <c r="L227" s="102">
        <f t="shared" si="39"/>
        <v>3081.43</v>
      </c>
    </row>
    <row r="228" spans="2:12" ht="33.75" thickBot="1" x14ac:dyDescent="0.3">
      <c r="B228" s="8" t="s">
        <v>154</v>
      </c>
      <c r="C228" s="9" t="s">
        <v>292</v>
      </c>
      <c r="D228" s="9" t="s">
        <v>517</v>
      </c>
      <c r="E228" s="9" t="s">
        <v>293</v>
      </c>
      <c r="F228" s="9" t="s">
        <v>294</v>
      </c>
      <c r="G228" s="10">
        <v>64</v>
      </c>
      <c r="H228" s="73">
        <v>14.41</v>
      </c>
      <c r="I228" s="100">
        <f t="shared" si="37"/>
        <v>922.24</v>
      </c>
      <c r="J228" s="45">
        <v>0.08</v>
      </c>
      <c r="K228" s="73">
        <f t="shared" si="38"/>
        <v>15.56</v>
      </c>
      <c r="L228" s="102">
        <f t="shared" si="39"/>
        <v>996.02</v>
      </c>
    </row>
    <row r="229" spans="2:12" ht="33.75" thickBot="1" x14ac:dyDescent="0.3">
      <c r="B229" s="8" t="s">
        <v>157</v>
      </c>
      <c r="C229" s="9" t="s">
        <v>177</v>
      </c>
      <c r="D229" s="9" t="s">
        <v>518</v>
      </c>
      <c r="E229" s="9" t="s">
        <v>295</v>
      </c>
      <c r="F229" s="9" t="s">
        <v>296</v>
      </c>
      <c r="G229" s="10">
        <v>39</v>
      </c>
      <c r="H229" s="73">
        <v>19.010000000000002</v>
      </c>
      <c r="I229" s="100">
        <f t="shared" si="37"/>
        <v>741.39</v>
      </c>
      <c r="J229" s="45">
        <v>0.08</v>
      </c>
      <c r="K229" s="73">
        <f t="shared" si="38"/>
        <v>20.53</v>
      </c>
      <c r="L229" s="102">
        <f t="shared" si="39"/>
        <v>800.7</v>
      </c>
    </row>
    <row r="230" spans="2:12" ht="33.75" thickBot="1" x14ac:dyDescent="0.3">
      <c r="B230" s="8" t="s">
        <v>160</v>
      </c>
      <c r="C230" s="9" t="s">
        <v>177</v>
      </c>
      <c r="D230" s="9" t="s">
        <v>519</v>
      </c>
      <c r="E230" s="9" t="s">
        <v>106</v>
      </c>
      <c r="F230" s="9" t="s">
        <v>297</v>
      </c>
      <c r="G230" s="10">
        <v>155</v>
      </c>
      <c r="H230" s="73">
        <v>14.21</v>
      </c>
      <c r="I230" s="100">
        <f t="shared" si="37"/>
        <v>2202.5500000000002</v>
      </c>
      <c r="J230" s="45">
        <v>0.08</v>
      </c>
      <c r="K230" s="73">
        <f t="shared" si="38"/>
        <v>15.35</v>
      </c>
      <c r="L230" s="102">
        <f t="shared" si="39"/>
        <v>2378.75</v>
      </c>
    </row>
    <row r="231" spans="2:12" ht="33.75" thickBot="1" x14ac:dyDescent="0.3">
      <c r="B231" s="8" t="s">
        <v>163</v>
      </c>
      <c r="C231" s="9" t="s">
        <v>298</v>
      </c>
      <c r="D231" s="9" t="s">
        <v>520</v>
      </c>
      <c r="E231" s="9" t="s">
        <v>299</v>
      </c>
      <c r="F231" s="9"/>
      <c r="G231" s="10">
        <v>7</v>
      </c>
      <c r="H231" s="73">
        <v>19.66</v>
      </c>
      <c r="I231" s="100">
        <f t="shared" si="37"/>
        <v>137.62</v>
      </c>
      <c r="J231" s="45">
        <v>0.08</v>
      </c>
      <c r="K231" s="73">
        <f t="shared" si="38"/>
        <v>21.23</v>
      </c>
      <c r="L231" s="102">
        <f t="shared" si="39"/>
        <v>148.63</v>
      </c>
    </row>
    <row r="232" spans="2:12" ht="33.75" thickBot="1" x14ac:dyDescent="0.3">
      <c r="B232" s="8" t="s">
        <v>166</v>
      </c>
      <c r="C232" s="9" t="s">
        <v>300</v>
      </c>
      <c r="D232" s="9" t="s">
        <v>521</v>
      </c>
      <c r="E232" s="9" t="s">
        <v>301</v>
      </c>
      <c r="F232" s="9" t="s">
        <v>302</v>
      </c>
      <c r="G232" s="10">
        <v>2</v>
      </c>
      <c r="H232" s="73">
        <v>70.540000000000006</v>
      </c>
      <c r="I232" s="100">
        <f t="shared" si="37"/>
        <v>141.08000000000001</v>
      </c>
      <c r="J232" s="45">
        <v>0.08</v>
      </c>
      <c r="K232" s="73">
        <f t="shared" si="38"/>
        <v>76.180000000000007</v>
      </c>
      <c r="L232" s="102">
        <f t="shared" si="39"/>
        <v>152.37</v>
      </c>
    </row>
    <row r="233" spans="2:12" ht="33.75" thickBot="1" x14ac:dyDescent="0.3">
      <c r="B233" s="8" t="s">
        <v>168</v>
      </c>
      <c r="C233" s="9" t="s">
        <v>300</v>
      </c>
      <c r="D233" s="9" t="s">
        <v>522</v>
      </c>
      <c r="E233" s="9" t="s">
        <v>301</v>
      </c>
      <c r="F233" s="9" t="s">
        <v>303</v>
      </c>
      <c r="G233" s="10">
        <v>4</v>
      </c>
      <c r="H233" s="73">
        <v>125.35</v>
      </c>
      <c r="I233" s="100">
        <f t="shared" si="37"/>
        <v>501.4</v>
      </c>
      <c r="J233" s="45">
        <v>0.08</v>
      </c>
      <c r="K233" s="73">
        <f t="shared" si="38"/>
        <v>135.38</v>
      </c>
      <c r="L233" s="102">
        <f t="shared" si="39"/>
        <v>541.51</v>
      </c>
    </row>
    <row r="234" spans="2:12" ht="33.75" thickBot="1" x14ac:dyDescent="0.3">
      <c r="B234" s="8" t="s">
        <v>170</v>
      </c>
      <c r="C234" s="9" t="s">
        <v>304</v>
      </c>
      <c r="D234" s="9" t="s">
        <v>523</v>
      </c>
      <c r="E234" s="9" t="s">
        <v>301</v>
      </c>
      <c r="F234" s="9" t="s">
        <v>269</v>
      </c>
      <c r="G234" s="10">
        <v>1</v>
      </c>
      <c r="H234" s="73">
        <v>58.36</v>
      </c>
      <c r="I234" s="100">
        <f t="shared" si="37"/>
        <v>58.36</v>
      </c>
      <c r="J234" s="45">
        <v>0.08</v>
      </c>
      <c r="K234" s="73">
        <f t="shared" si="38"/>
        <v>63.03</v>
      </c>
      <c r="L234" s="102">
        <f t="shared" si="39"/>
        <v>63.03</v>
      </c>
    </row>
    <row r="235" spans="2:12" ht="33.75" thickBot="1" x14ac:dyDescent="0.3">
      <c r="B235" s="8" t="s">
        <v>173</v>
      </c>
      <c r="C235" s="9" t="s">
        <v>304</v>
      </c>
      <c r="D235" s="9" t="s">
        <v>524</v>
      </c>
      <c r="E235" s="9" t="s">
        <v>301</v>
      </c>
      <c r="F235" s="9" t="s">
        <v>117</v>
      </c>
      <c r="G235" s="10">
        <v>2</v>
      </c>
      <c r="H235" s="73">
        <v>97.44</v>
      </c>
      <c r="I235" s="100">
        <f t="shared" si="37"/>
        <v>194.88</v>
      </c>
      <c r="J235" s="45">
        <v>0.08</v>
      </c>
      <c r="K235" s="73">
        <f t="shared" si="38"/>
        <v>105.24</v>
      </c>
      <c r="L235" s="102">
        <f t="shared" si="39"/>
        <v>210.47</v>
      </c>
    </row>
    <row r="236" spans="2:12" ht="33.75" thickBot="1" x14ac:dyDescent="0.3">
      <c r="B236" s="8" t="s">
        <v>176</v>
      </c>
      <c r="C236" s="9" t="s">
        <v>305</v>
      </c>
      <c r="D236" s="9" t="s">
        <v>528</v>
      </c>
      <c r="E236" s="9" t="s">
        <v>306</v>
      </c>
      <c r="F236" s="9" t="s">
        <v>76</v>
      </c>
      <c r="G236" s="10">
        <v>20</v>
      </c>
      <c r="H236" s="73">
        <v>11.33</v>
      </c>
      <c r="I236" s="100">
        <f t="shared" si="37"/>
        <v>226.6</v>
      </c>
      <c r="J236" s="45">
        <v>0.08</v>
      </c>
      <c r="K236" s="73">
        <f t="shared" si="38"/>
        <v>12.24</v>
      </c>
      <c r="L236" s="102">
        <f t="shared" si="39"/>
        <v>244.73</v>
      </c>
    </row>
    <row r="237" spans="2:12" ht="33.75" thickBot="1" x14ac:dyDescent="0.3">
      <c r="B237" s="11" t="s">
        <v>178</v>
      </c>
      <c r="C237" s="12" t="s">
        <v>307</v>
      </c>
      <c r="D237" s="12" t="s">
        <v>525</v>
      </c>
      <c r="E237" s="12" t="s">
        <v>155</v>
      </c>
      <c r="F237" s="12" t="s">
        <v>204</v>
      </c>
      <c r="G237" s="13">
        <v>25</v>
      </c>
      <c r="H237" s="74">
        <v>13.33</v>
      </c>
      <c r="I237" s="103">
        <f t="shared" si="37"/>
        <v>333.25</v>
      </c>
      <c r="J237" s="77">
        <v>0.08</v>
      </c>
      <c r="K237" s="73">
        <f t="shared" si="38"/>
        <v>14.4</v>
      </c>
      <c r="L237" s="105">
        <f t="shared" si="39"/>
        <v>359.91</v>
      </c>
    </row>
    <row r="238" spans="2:12" ht="18" thickTop="1" thickBot="1" x14ac:dyDescent="0.3">
      <c r="B238" s="23" t="s">
        <v>23</v>
      </c>
      <c r="D238" s="91" t="s">
        <v>529</v>
      </c>
      <c r="I238" s="107">
        <f>SUM(I216:I237)</f>
        <v>27630.94</v>
      </c>
      <c r="L238" s="106">
        <f>SUM(L216:L237)</f>
        <v>29841.41</v>
      </c>
    </row>
    <row r="239" spans="2:12" ht="19.5" x14ac:dyDescent="0.25">
      <c r="B239" s="46" t="s">
        <v>223</v>
      </c>
    </row>
    <row r="240" spans="2:12" ht="16.5" x14ac:dyDescent="0.25">
      <c r="B240" s="32"/>
    </row>
    <row r="241" spans="2:12" ht="26.25" x14ac:dyDescent="0.25">
      <c r="B241" s="30" t="s">
        <v>308</v>
      </c>
    </row>
    <row r="242" spans="2:12" ht="22.5" x14ac:dyDescent="0.25">
      <c r="B242" s="2" t="s">
        <v>1</v>
      </c>
    </row>
    <row r="243" spans="2:12" ht="24" thickBot="1" x14ac:dyDescent="0.3">
      <c r="B243" s="31"/>
    </row>
    <row r="244" spans="2:12" ht="15.75" thickTop="1" x14ac:dyDescent="0.25">
      <c r="B244" s="16" t="s">
        <v>2</v>
      </c>
      <c r="C244" s="19" t="s">
        <v>3</v>
      </c>
      <c r="D244" s="19" t="s">
        <v>4</v>
      </c>
      <c r="E244" s="19" t="s">
        <v>5</v>
      </c>
      <c r="F244" s="5" t="s">
        <v>25</v>
      </c>
      <c r="G244" s="19" t="s">
        <v>8</v>
      </c>
      <c r="H244" s="19" t="s">
        <v>9</v>
      </c>
      <c r="I244" s="19" t="s">
        <v>10</v>
      </c>
      <c r="J244" s="19" t="s">
        <v>27</v>
      </c>
      <c r="K244" s="19" t="s">
        <v>13</v>
      </c>
      <c r="L244" s="21" t="s">
        <v>14</v>
      </c>
    </row>
    <row r="245" spans="2:12" ht="15.75" thickBot="1" x14ac:dyDescent="0.3">
      <c r="B245" s="17"/>
      <c r="C245" s="20"/>
      <c r="D245" s="20"/>
      <c r="E245" s="20"/>
      <c r="F245" s="6" t="s">
        <v>26</v>
      </c>
      <c r="G245" s="20"/>
      <c r="H245" s="20"/>
      <c r="I245" s="20"/>
      <c r="J245" s="20"/>
      <c r="K245" s="20"/>
      <c r="L245" s="109"/>
    </row>
    <row r="246" spans="2:12" ht="50.25" thickBot="1" x14ac:dyDescent="0.3">
      <c r="B246" s="8" t="s">
        <v>15</v>
      </c>
      <c r="C246" s="9" t="s">
        <v>309</v>
      </c>
      <c r="D246" s="9" t="s">
        <v>530</v>
      </c>
      <c r="E246" s="9" t="s">
        <v>120</v>
      </c>
      <c r="F246" s="9" t="s">
        <v>310</v>
      </c>
      <c r="G246" s="10">
        <v>575</v>
      </c>
      <c r="H246" s="73">
        <v>17.510000000000002</v>
      </c>
      <c r="I246" s="100">
        <f t="shared" ref="I246:I249" si="40">ROUND(H246*G246,2)</f>
        <v>10068.25</v>
      </c>
      <c r="J246" s="45">
        <v>0.08</v>
      </c>
      <c r="K246" s="73">
        <f t="shared" ref="K246:K249" si="41">H246*(1+J246)</f>
        <v>18.91</v>
      </c>
      <c r="L246" s="110">
        <f t="shared" ref="L246:L249" si="42">ROUND(I246*J246+I246,2)</f>
        <v>10873.71</v>
      </c>
    </row>
    <row r="247" spans="2:12" ht="33.75" thickBot="1" x14ac:dyDescent="0.3">
      <c r="B247" s="8" t="s">
        <v>19</v>
      </c>
      <c r="C247" s="9" t="s">
        <v>311</v>
      </c>
      <c r="D247" s="9" t="s">
        <v>531</v>
      </c>
      <c r="E247" s="9" t="s">
        <v>120</v>
      </c>
      <c r="F247" s="9" t="s">
        <v>312</v>
      </c>
      <c r="G247" s="10">
        <v>19</v>
      </c>
      <c r="H247" s="73">
        <v>41.73</v>
      </c>
      <c r="I247" s="100">
        <f t="shared" si="40"/>
        <v>792.87</v>
      </c>
      <c r="J247" s="45">
        <v>0.08</v>
      </c>
      <c r="K247" s="73">
        <f t="shared" si="41"/>
        <v>45.07</v>
      </c>
      <c r="L247" s="111">
        <f t="shared" si="42"/>
        <v>856.3</v>
      </c>
    </row>
    <row r="248" spans="2:12" ht="33.75" thickBot="1" x14ac:dyDescent="0.3">
      <c r="B248" s="8" t="s">
        <v>21</v>
      </c>
      <c r="C248" s="9" t="s">
        <v>311</v>
      </c>
      <c r="D248" s="9" t="s">
        <v>532</v>
      </c>
      <c r="E248" s="9" t="s">
        <v>120</v>
      </c>
      <c r="F248" s="9" t="s">
        <v>313</v>
      </c>
      <c r="G248" s="10">
        <v>19</v>
      </c>
      <c r="H248" s="73">
        <v>74.69</v>
      </c>
      <c r="I248" s="100">
        <f t="shared" si="40"/>
        <v>1419.11</v>
      </c>
      <c r="J248" s="45">
        <v>0.08</v>
      </c>
      <c r="K248" s="73">
        <f t="shared" si="41"/>
        <v>80.67</v>
      </c>
      <c r="L248" s="111">
        <f t="shared" si="42"/>
        <v>1532.64</v>
      </c>
    </row>
    <row r="249" spans="2:12" ht="33.75" thickBot="1" x14ac:dyDescent="0.3">
      <c r="B249" s="11" t="s">
        <v>35</v>
      </c>
      <c r="C249" s="12" t="s">
        <v>314</v>
      </c>
      <c r="D249" s="12" t="s">
        <v>533</v>
      </c>
      <c r="E249" s="12" t="s">
        <v>120</v>
      </c>
      <c r="F249" s="12"/>
      <c r="G249" s="13">
        <v>42</v>
      </c>
      <c r="H249" s="74">
        <v>24.31</v>
      </c>
      <c r="I249" s="103">
        <f t="shared" si="40"/>
        <v>1021.02</v>
      </c>
      <c r="J249" s="77">
        <v>0.08</v>
      </c>
      <c r="K249" s="73">
        <f t="shared" si="41"/>
        <v>26.25</v>
      </c>
      <c r="L249" s="111">
        <f t="shared" si="42"/>
        <v>1102.7</v>
      </c>
    </row>
    <row r="250" spans="2:12" ht="18" thickTop="1" thickBot="1" x14ac:dyDescent="0.3">
      <c r="B250" s="23" t="s">
        <v>23</v>
      </c>
      <c r="I250" s="107">
        <f>SUM(I246:I249)</f>
        <v>13301.25</v>
      </c>
      <c r="L250" s="112">
        <f>SUM(L246:L249)</f>
        <v>14365.35</v>
      </c>
    </row>
    <row r="251" spans="2:12" x14ac:dyDescent="0.25">
      <c r="G251" s="24" t="s">
        <v>315</v>
      </c>
    </row>
    <row r="252" spans="2:12" ht="19.5" x14ac:dyDescent="0.25">
      <c r="B252" s="46" t="s">
        <v>223</v>
      </c>
    </row>
    <row r="253" spans="2:12" ht="16.5" x14ac:dyDescent="0.25">
      <c r="B253" s="32"/>
    </row>
    <row r="254" spans="2:12" ht="26.25" x14ac:dyDescent="0.25">
      <c r="B254" s="30" t="s">
        <v>316</v>
      </c>
    </row>
    <row r="255" spans="2:12" ht="22.5" x14ac:dyDescent="0.25">
      <c r="B255" s="2" t="s">
        <v>317</v>
      </c>
    </row>
    <row r="256" spans="2:12" ht="24" thickBot="1" x14ac:dyDescent="0.3">
      <c r="B256" s="31"/>
    </row>
    <row r="257" spans="2:12" ht="15.75" thickTop="1" x14ac:dyDescent="0.25">
      <c r="B257" s="16" t="s">
        <v>2</v>
      </c>
      <c r="C257" s="19" t="s">
        <v>3</v>
      </c>
      <c r="D257" s="19" t="s">
        <v>4</v>
      </c>
      <c r="E257" s="19" t="s">
        <v>5</v>
      </c>
      <c r="F257" s="19" t="s">
        <v>318</v>
      </c>
      <c r="G257" s="19" t="s">
        <v>8</v>
      </c>
      <c r="H257" s="19" t="s">
        <v>9</v>
      </c>
      <c r="I257" s="19" t="s">
        <v>10</v>
      </c>
      <c r="J257" s="19" t="s">
        <v>27</v>
      </c>
      <c r="K257" s="19" t="s">
        <v>13</v>
      </c>
      <c r="L257" s="21" t="s">
        <v>14</v>
      </c>
    </row>
    <row r="258" spans="2:12" ht="15.75" thickBot="1" x14ac:dyDescent="0.3">
      <c r="B258" s="17"/>
      <c r="C258" s="20"/>
      <c r="D258" s="20"/>
      <c r="E258" s="20"/>
      <c r="F258" s="20"/>
      <c r="G258" s="20"/>
      <c r="H258" s="20"/>
      <c r="I258" s="20"/>
      <c r="J258" s="20"/>
      <c r="K258" s="20"/>
      <c r="L258" s="22"/>
    </row>
    <row r="259" spans="2:12" ht="53.25" thickBot="1" x14ac:dyDescent="0.3">
      <c r="B259" s="11" t="s">
        <v>15</v>
      </c>
      <c r="C259" s="12" t="s">
        <v>319</v>
      </c>
      <c r="D259" s="12" t="s">
        <v>534</v>
      </c>
      <c r="E259" s="12" t="s">
        <v>320</v>
      </c>
      <c r="F259" s="12" t="s">
        <v>321</v>
      </c>
      <c r="G259" s="13">
        <v>450</v>
      </c>
      <c r="H259" s="74">
        <v>14.37</v>
      </c>
      <c r="I259" s="134">
        <f t="shared" ref="I259" si="43">ROUND(H259*G259,2)</f>
        <v>6466.5</v>
      </c>
      <c r="J259" s="77">
        <v>0.08</v>
      </c>
      <c r="K259" s="74">
        <f t="shared" ref="K259" si="44">H259*(1+J259)</f>
        <v>15.52</v>
      </c>
      <c r="L259" s="123">
        <f t="shared" ref="L259" si="45">ROUND(I259*J259+I259,2)</f>
        <v>6983.82</v>
      </c>
    </row>
    <row r="260" spans="2:12" ht="17.25" thickTop="1" x14ac:dyDescent="0.25">
      <c r="B260" s="40" t="s">
        <v>84</v>
      </c>
    </row>
    <row r="261" spans="2:12" ht="26.25" x14ac:dyDescent="0.25">
      <c r="B261" s="30" t="s">
        <v>322</v>
      </c>
    </row>
    <row r="262" spans="2:12" ht="22.5" x14ac:dyDescent="0.25">
      <c r="B262" s="2" t="s">
        <v>323</v>
      </c>
    </row>
    <row r="263" spans="2:12" ht="24" thickBot="1" x14ac:dyDescent="0.3">
      <c r="B263" s="31"/>
    </row>
    <row r="264" spans="2:12" ht="15.75" thickTop="1" x14ac:dyDescent="0.25">
      <c r="B264" s="16" t="s">
        <v>2</v>
      </c>
      <c r="C264" s="19" t="s">
        <v>3</v>
      </c>
      <c r="D264" s="19" t="s">
        <v>4</v>
      </c>
      <c r="E264" s="19" t="s">
        <v>5</v>
      </c>
      <c r="F264" s="19" t="s">
        <v>318</v>
      </c>
      <c r="G264" s="19" t="s">
        <v>8</v>
      </c>
      <c r="H264" s="19" t="s">
        <v>9</v>
      </c>
      <c r="I264" s="19" t="s">
        <v>10</v>
      </c>
      <c r="J264" s="19" t="s">
        <v>27</v>
      </c>
      <c r="K264" s="19" t="s">
        <v>13</v>
      </c>
      <c r="L264" s="21" t="s">
        <v>14</v>
      </c>
    </row>
    <row r="265" spans="2:12" ht="15.75" thickBot="1" x14ac:dyDescent="0.3">
      <c r="B265" s="17"/>
      <c r="C265" s="20"/>
      <c r="D265" s="20"/>
      <c r="E265" s="20"/>
      <c r="F265" s="20"/>
      <c r="G265" s="20"/>
      <c r="H265" s="20"/>
      <c r="I265" s="20"/>
      <c r="J265" s="20"/>
      <c r="K265" s="20"/>
      <c r="L265" s="22"/>
    </row>
    <row r="266" spans="2:12" ht="33.75" thickBot="1" x14ac:dyDescent="0.3">
      <c r="B266" s="11" t="s">
        <v>15</v>
      </c>
      <c r="C266" s="12" t="s">
        <v>324</v>
      </c>
      <c r="D266" s="12" t="s">
        <v>535</v>
      </c>
      <c r="E266" s="12" t="s">
        <v>320</v>
      </c>
      <c r="F266" s="12" t="s">
        <v>321</v>
      </c>
      <c r="G266" s="13">
        <v>60</v>
      </c>
      <c r="H266" s="74">
        <v>251.25</v>
      </c>
      <c r="I266" s="134">
        <f t="shared" ref="I266" si="46">ROUND(H266*G266,2)</f>
        <v>15075</v>
      </c>
      <c r="J266" s="77">
        <v>0.23</v>
      </c>
      <c r="K266" s="74">
        <f t="shared" ref="K266" si="47">H266*(1+J266)</f>
        <v>309.04000000000002</v>
      </c>
      <c r="L266" s="123">
        <f t="shared" ref="L266" si="48">ROUND(I266*J266+I266,2)</f>
        <v>18542.25</v>
      </c>
    </row>
    <row r="267" spans="2:12" ht="17.25" thickTop="1" x14ac:dyDescent="0.25">
      <c r="B267" s="23" t="s">
        <v>23</v>
      </c>
    </row>
    <row r="268" spans="2:12" ht="23.25" x14ac:dyDescent="0.25">
      <c r="B268" s="1" t="s">
        <v>325</v>
      </c>
    </row>
    <row r="269" spans="2:12" ht="22.5" x14ac:dyDescent="0.25">
      <c r="B269" s="2" t="s">
        <v>1</v>
      </c>
    </row>
    <row r="270" spans="2:12" ht="24" thickBot="1" x14ac:dyDescent="0.3">
      <c r="B270" s="31"/>
    </row>
    <row r="271" spans="2:12" ht="30.75" thickTop="1" x14ac:dyDescent="0.25">
      <c r="B271" s="16" t="s">
        <v>2</v>
      </c>
      <c r="C271" s="19" t="s">
        <v>3</v>
      </c>
      <c r="D271" s="5" t="s">
        <v>4</v>
      </c>
      <c r="E271" s="19" t="s">
        <v>5</v>
      </c>
      <c r="F271" s="19" t="s">
        <v>25</v>
      </c>
      <c r="G271" s="19" t="s">
        <v>64</v>
      </c>
      <c r="H271" s="19" t="s">
        <v>9</v>
      </c>
      <c r="I271" s="19" t="s">
        <v>10</v>
      </c>
      <c r="J271" s="19" t="s">
        <v>27</v>
      </c>
      <c r="K271" s="19" t="s">
        <v>13</v>
      </c>
      <c r="L271" s="21" t="s">
        <v>14</v>
      </c>
    </row>
    <row r="272" spans="2:12" ht="15.75" thickBot="1" x14ac:dyDescent="0.3">
      <c r="B272" s="17"/>
      <c r="C272" s="20"/>
      <c r="D272" s="6" t="s">
        <v>50</v>
      </c>
      <c r="E272" s="20"/>
      <c r="F272" s="20"/>
      <c r="G272" s="20"/>
      <c r="H272" s="20"/>
      <c r="I272" s="20"/>
      <c r="J272" s="20"/>
      <c r="K272" s="20"/>
      <c r="L272" s="22"/>
    </row>
    <row r="273" spans="2:12" ht="33.75" thickBot="1" x14ac:dyDescent="0.3">
      <c r="B273" s="11" t="s">
        <v>326</v>
      </c>
      <c r="C273" s="12" t="s">
        <v>327</v>
      </c>
      <c r="D273" s="12" t="s">
        <v>536</v>
      </c>
      <c r="E273" s="12" t="s">
        <v>328</v>
      </c>
      <c r="F273" s="12" t="s">
        <v>126</v>
      </c>
      <c r="G273" s="13">
        <v>83</v>
      </c>
      <c r="H273" s="74">
        <v>1422.9</v>
      </c>
      <c r="I273" s="134">
        <f t="shared" ref="I273" si="49">ROUND(H273*G273,2)</f>
        <v>118100.7</v>
      </c>
      <c r="J273" s="77">
        <v>0.08</v>
      </c>
      <c r="K273" s="74">
        <f t="shared" ref="K273" si="50">H273*(1+J273)</f>
        <v>1536.73</v>
      </c>
      <c r="L273" s="123">
        <f t="shared" ref="L273" si="51">ROUND(I273*J273+I273,2)</f>
        <v>127548.76</v>
      </c>
    </row>
    <row r="274" spans="2:12" ht="17.25" thickTop="1" x14ac:dyDescent="0.25">
      <c r="B274" s="23" t="s">
        <v>23</v>
      </c>
    </row>
    <row r="275" spans="2:12" ht="16.5" x14ac:dyDescent="0.25">
      <c r="B275" s="32"/>
    </row>
    <row r="276" spans="2:12" ht="16.5" x14ac:dyDescent="0.25">
      <c r="B276" s="32" t="s">
        <v>69</v>
      </c>
    </row>
    <row r="277" spans="2:12" ht="16.5" x14ac:dyDescent="0.25">
      <c r="B277" s="32"/>
    </row>
    <row r="278" spans="2:12" ht="23.25" x14ac:dyDescent="0.25">
      <c r="B278" s="1" t="s">
        <v>329</v>
      </c>
    </row>
    <row r="279" spans="2:12" ht="22.5" x14ac:dyDescent="0.25">
      <c r="B279" s="2" t="s">
        <v>330</v>
      </c>
    </row>
    <row r="280" spans="2:12" ht="24" thickBot="1" x14ac:dyDescent="0.3">
      <c r="B280" s="4"/>
    </row>
    <row r="281" spans="2:12" ht="15.75" customHeight="1" thickTop="1" x14ac:dyDescent="0.25">
      <c r="B281" s="49" t="s">
        <v>2</v>
      </c>
      <c r="C281" s="19" t="s">
        <v>331</v>
      </c>
      <c r="D281" s="19" t="s">
        <v>5</v>
      </c>
      <c r="E281" s="19" t="s">
        <v>8</v>
      </c>
      <c r="F281" s="19" t="s">
        <v>9</v>
      </c>
      <c r="G281" s="19" t="s">
        <v>10</v>
      </c>
      <c r="H281" s="5" t="s">
        <v>11</v>
      </c>
      <c r="I281" s="19" t="s">
        <v>13</v>
      </c>
      <c r="J281" s="7" t="s">
        <v>332</v>
      </c>
    </row>
    <row r="282" spans="2:12" ht="15.75" thickBot="1" x14ac:dyDescent="0.3">
      <c r="B282" s="50"/>
      <c r="C282" s="20"/>
      <c r="D282" s="20"/>
      <c r="E282" s="20"/>
      <c r="F282" s="20"/>
      <c r="G282" s="20"/>
      <c r="H282" s="6" t="s">
        <v>12</v>
      </c>
      <c r="I282" s="20"/>
      <c r="J282" s="25" t="s">
        <v>58</v>
      </c>
    </row>
    <row r="283" spans="2:12" ht="50.25" thickBot="1" x14ac:dyDescent="0.3">
      <c r="B283" s="47" t="s">
        <v>15</v>
      </c>
      <c r="C283" s="9" t="s">
        <v>333</v>
      </c>
      <c r="D283" s="10" t="s">
        <v>334</v>
      </c>
      <c r="E283" s="10">
        <v>161</v>
      </c>
      <c r="F283" s="73">
        <v>420.7</v>
      </c>
      <c r="G283" s="136">
        <f t="shared" ref="G283:G286" si="52">ROUND(F283*E283,2)</f>
        <v>67732.7</v>
      </c>
      <c r="H283" s="75">
        <v>0.08</v>
      </c>
      <c r="I283" s="73">
        <f t="shared" ref="I283:I286" si="53">F283*(1+H283)</f>
        <v>454.36</v>
      </c>
      <c r="J283" s="102">
        <f t="shared" ref="J283:J286" si="54">ROUND(G283*H283+G283,2)</f>
        <v>73151.320000000007</v>
      </c>
    </row>
    <row r="284" spans="2:12" ht="50.25" thickBot="1" x14ac:dyDescent="0.3">
      <c r="B284" s="47" t="s">
        <v>19</v>
      </c>
      <c r="C284" s="9" t="s">
        <v>333</v>
      </c>
      <c r="D284" s="10" t="s">
        <v>335</v>
      </c>
      <c r="E284" s="10">
        <v>44</v>
      </c>
      <c r="F284" s="73">
        <v>1282.8</v>
      </c>
      <c r="G284" s="136">
        <f t="shared" si="52"/>
        <v>56443.199999999997</v>
      </c>
      <c r="H284" s="75">
        <v>0.08</v>
      </c>
      <c r="I284" s="73">
        <f t="shared" si="53"/>
        <v>1385.42</v>
      </c>
      <c r="J284" s="102">
        <f t="shared" si="54"/>
        <v>60958.66</v>
      </c>
    </row>
    <row r="285" spans="2:12" ht="50.25" thickBot="1" x14ac:dyDescent="0.3">
      <c r="B285" s="47" t="s">
        <v>21</v>
      </c>
      <c r="C285" s="9" t="s">
        <v>333</v>
      </c>
      <c r="D285" s="10" t="s">
        <v>336</v>
      </c>
      <c r="E285" s="10">
        <v>12</v>
      </c>
      <c r="F285" s="73">
        <v>692.9</v>
      </c>
      <c r="G285" s="136">
        <f t="shared" si="52"/>
        <v>8314.7999999999993</v>
      </c>
      <c r="H285" s="75">
        <v>0.08</v>
      </c>
      <c r="I285" s="73">
        <f t="shared" si="53"/>
        <v>748.33</v>
      </c>
      <c r="J285" s="102">
        <f t="shared" si="54"/>
        <v>8979.98</v>
      </c>
    </row>
    <row r="286" spans="2:12" ht="50.25" thickBot="1" x14ac:dyDescent="0.3">
      <c r="B286" s="48" t="s">
        <v>35</v>
      </c>
      <c r="C286" s="12" t="s">
        <v>333</v>
      </c>
      <c r="D286" s="13" t="s">
        <v>337</v>
      </c>
      <c r="E286" s="13">
        <v>156</v>
      </c>
      <c r="F286" s="74">
        <v>1090.9000000000001</v>
      </c>
      <c r="G286" s="143">
        <f t="shared" si="52"/>
        <v>170180.4</v>
      </c>
      <c r="H286" s="76">
        <v>0.08</v>
      </c>
      <c r="I286" s="73">
        <f t="shared" si="53"/>
        <v>1178.17</v>
      </c>
      <c r="J286" s="105">
        <f t="shared" si="54"/>
        <v>183794.83</v>
      </c>
    </row>
    <row r="287" spans="2:12" ht="18" thickTop="1" thickBot="1" x14ac:dyDescent="0.3">
      <c r="B287" s="51" t="s">
        <v>23</v>
      </c>
      <c r="G287" s="151">
        <f>SUM(G283:G286)</f>
        <v>302671.09999999998</v>
      </c>
      <c r="J287" s="106">
        <f>SUM(J283:J286)</f>
        <v>326884.78999999998</v>
      </c>
    </row>
    <row r="288" spans="2:12" ht="16.5" x14ac:dyDescent="0.25">
      <c r="B288" s="26"/>
    </row>
    <row r="289" spans="2:12" ht="16.5" x14ac:dyDescent="0.25">
      <c r="C289" s="32" t="s">
        <v>338</v>
      </c>
    </row>
    <row r="290" spans="2:12" ht="16.5" x14ac:dyDescent="0.25">
      <c r="B290" s="26"/>
    </row>
    <row r="291" spans="2:12" ht="15.75" x14ac:dyDescent="0.25">
      <c r="B291" s="52"/>
    </row>
    <row r="292" spans="2:12" ht="23.25" x14ac:dyDescent="0.25">
      <c r="B292" s="1" t="s">
        <v>345</v>
      </c>
    </row>
    <row r="293" spans="2:12" ht="22.5" x14ac:dyDescent="0.25">
      <c r="B293" s="2" t="s">
        <v>1</v>
      </c>
    </row>
    <row r="294" spans="2:12" ht="24" thickBot="1" x14ac:dyDescent="0.3">
      <c r="B294" s="4"/>
    </row>
    <row r="295" spans="2:12" ht="15.75" thickTop="1" x14ac:dyDescent="0.25">
      <c r="B295" s="16" t="s">
        <v>2</v>
      </c>
      <c r="C295" s="19" t="s">
        <v>3</v>
      </c>
      <c r="D295" s="19" t="s">
        <v>4</v>
      </c>
      <c r="E295" s="19" t="s">
        <v>5</v>
      </c>
      <c r="F295" s="5" t="s">
        <v>25</v>
      </c>
      <c r="G295" s="19" t="s">
        <v>8</v>
      </c>
      <c r="H295" s="19" t="s">
        <v>9</v>
      </c>
      <c r="I295" s="19" t="s">
        <v>10</v>
      </c>
      <c r="J295" s="19" t="s">
        <v>27</v>
      </c>
      <c r="K295" s="19" t="s">
        <v>13</v>
      </c>
      <c r="L295" s="21" t="s">
        <v>14</v>
      </c>
    </row>
    <row r="296" spans="2:12" ht="30.75" thickBot="1" x14ac:dyDescent="0.3">
      <c r="B296" s="17"/>
      <c r="C296" s="20"/>
      <c r="D296" s="20"/>
      <c r="E296" s="20"/>
      <c r="F296" s="6" t="s">
        <v>26</v>
      </c>
      <c r="G296" s="20"/>
      <c r="H296" s="20"/>
      <c r="I296" s="20"/>
      <c r="J296" s="20"/>
      <c r="K296" s="20"/>
      <c r="L296" s="22"/>
    </row>
    <row r="297" spans="2:12" ht="33.75" thickBot="1" x14ac:dyDescent="0.3">
      <c r="B297" s="8" t="s">
        <v>15</v>
      </c>
      <c r="C297" s="9" t="s">
        <v>346</v>
      </c>
      <c r="D297" s="9" t="s">
        <v>539</v>
      </c>
      <c r="E297" s="9" t="s">
        <v>82</v>
      </c>
      <c r="F297" s="9" t="s">
        <v>200</v>
      </c>
      <c r="G297" s="10">
        <v>82</v>
      </c>
      <c r="H297" s="73">
        <v>200.02</v>
      </c>
      <c r="I297" s="100">
        <f t="shared" ref="I297:I298" si="55">ROUND(H297*G297,2)</f>
        <v>16401.64</v>
      </c>
      <c r="J297" s="45">
        <v>0.08</v>
      </c>
      <c r="K297" s="73">
        <f t="shared" ref="K297:K298" si="56">H297*(1+J297)</f>
        <v>216.02</v>
      </c>
      <c r="L297" s="102">
        <f t="shared" ref="L297:L298" si="57">ROUND(I297*J297+I297,2)</f>
        <v>17713.77</v>
      </c>
    </row>
    <row r="298" spans="2:12" ht="33.75" thickBot="1" x14ac:dyDescent="0.3">
      <c r="B298" s="11" t="s">
        <v>19</v>
      </c>
      <c r="C298" s="12" t="s">
        <v>346</v>
      </c>
      <c r="D298" s="12" t="s">
        <v>540</v>
      </c>
      <c r="E298" s="12" t="s">
        <v>82</v>
      </c>
      <c r="F298" s="12" t="s">
        <v>347</v>
      </c>
      <c r="G298" s="13">
        <v>25</v>
      </c>
      <c r="H298" s="74">
        <v>200.02</v>
      </c>
      <c r="I298" s="103">
        <f t="shared" si="55"/>
        <v>5000.5</v>
      </c>
      <c r="J298" s="77">
        <v>0.08</v>
      </c>
      <c r="K298" s="73">
        <f t="shared" si="56"/>
        <v>216.02</v>
      </c>
      <c r="L298" s="105">
        <f t="shared" si="57"/>
        <v>5400.54</v>
      </c>
    </row>
    <row r="299" spans="2:12" ht="18" thickTop="1" thickBot="1" x14ac:dyDescent="0.3">
      <c r="B299" s="23" t="s">
        <v>23</v>
      </c>
      <c r="I299" s="108">
        <f>SUM(I297:I298)</f>
        <v>21402.14</v>
      </c>
      <c r="L299" s="108">
        <f>SUM(L297:L298)</f>
        <v>23114.31</v>
      </c>
    </row>
    <row r="300" spans="2:12" ht="23.25" x14ac:dyDescent="0.25">
      <c r="B300" s="1" t="s">
        <v>348</v>
      </c>
    </row>
    <row r="301" spans="2:12" ht="22.5" x14ac:dyDescent="0.25">
      <c r="B301" s="2" t="s">
        <v>1</v>
      </c>
    </row>
    <row r="302" spans="2:12" ht="24" thickBot="1" x14ac:dyDescent="0.3">
      <c r="B302" s="4"/>
    </row>
    <row r="303" spans="2:12" ht="30.75" thickTop="1" x14ac:dyDescent="0.25">
      <c r="B303" s="16" t="s">
        <v>2</v>
      </c>
      <c r="C303" s="19" t="s">
        <v>3</v>
      </c>
      <c r="D303" s="5" t="s">
        <v>4</v>
      </c>
      <c r="E303" s="19" t="s">
        <v>5</v>
      </c>
      <c r="F303" s="19" t="s">
        <v>349</v>
      </c>
      <c r="G303" s="19" t="s">
        <v>350</v>
      </c>
      <c r="H303" s="19" t="s">
        <v>9</v>
      </c>
      <c r="I303" s="19" t="s">
        <v>10</v>
      </c>
      <c r="J303" s="19" t="s">
        <v>27</v>
      </c>
      <c r="K303" s="19" t="s">
        <v>13</v>
      </c>
      <c r="L303" s="21" t="s">
        <v>14</v>
      </c>
    </row>
    <row r="304" spans="2:12" ht="15.75" thickBot="1" x14ac:dyDescent="0.3">
      <c r="B304" s="17"/>
      <c r="C304" s="20"/>
      <c r="D304" s="6" t="s">
        <v>50</v>
      </c>
      <c r="E304" s="20"/>
      <c r="F304" s="20"/>
      <c r="G304" s="20"/>
      <c r="H304" s="20"/>
      <c r="I304" s="20"/>
      <c r="J304" s="20"/>
      <c r="K304" s="20"/>
      <c r="L304" s="22"/>
    </row>
    <row r="305" spans="2:12" ht="50.25" thickBot="1" x14ac:dyDescent="0.3">
      <c r="B305" s="56" t="s">
        <v>351</v>
      </c>
      <c r="C305" s="12" t="s">
        <v>352</v>
      </c>
      <c r="D305" s="13" t="s">
        <v>541</v>
      </c>
      <c r="E305" s="13" t="s">
        <v>134</v>
      </c>
      <c r="F305" s="13" t="s">
        <v>353</v>
      </c>
      <c r="G305" s="13">
        <v>254</v>
      </c>
      <c r="H305" s="74">
        <v>49.88</v>
      </c>
      <c r="I305" s="134">
        <f t="shared" ref="I305" si="58">ROUND(H305*G305,2)</f>
        <v>12669.52</v>
      </c>
      <c r="J305" s="76">
        <v>0.08</v>
      </c>
      <c r="K305" s="74">
        <f t="shared" ref="K305" si="59">H305*(1+J305)</f>
        <v>53.87</v>
      </c>
      <c r="L305" s="123">
        <f t="shared" ref="L305" si="60">ROUND(I305*J305+I305,2)</f>
        <v>13683.08</v>
      </c>
    </row>
    <row r="306" spans="2:12" ht="17.25" thickTop="1" x14ac:dyDescent="0.25">
      <c r="B306" s="23" t="s">
        <v>23</v>
      </c>
    </row>
    <row r="307" spans="2:12" ht="16.5" x14ac:dyDescent="0.25">
      <c r="B307" s="26"/>
    </row>
    <row r="308" spans="2:12" ht="16.5" x14ac:dyDescent="0.25">
      <c r="B308" s="32" t="s">
        <v>354</v>
      </c>
    </row>
    <row r="309" spans="2:12" x14ac:dyDescent="0.25">
      <c r="B309" s="24"/>
    </row>
    <row r="310" spans="2:12" ht="26.25" x14ac:dyDescent="0.25">
      <c r="B310" s="30" t="s">
        <v>355</v>
      </c>
    </row>
    <row r="311" spans="2:12" x14ac:dyDescent="0.25">
      <c r="B311" s="3"/>
    </row>
    <row r="312" spans="2:12" ht="22.5" x14ac:dyDescent="0.25">
      <c r="B312" s="2" t="s">
        <v>1</v>
      </c>
    </row>
    <row r="313" spans="2:12" ht="16.5" thickBot="1" x14ac:dyDescent="0.3">
      <c r="B313" s="57" t="s">
        <v>315</v>
      </c>
    </row>
    <row r="314" spans="2:12" ht="15.75" thickTop="1" x14ac:dyDescent="0.25">
      <c r="B314" s="16" t="s">
        <v>2</v>
      </c>
      <c r="C314" s="19" t="s">
        <v>3</v>
      </c>
      <c r="D314" s="19" t="s">
        <v>4</v>
      </c>
      <c r="E314" s="19" t="s">
        <v>5</v>
      </c>
      <c r="F314" s="5" t="s">
        <v>25</v>
      </c>
      <c r="G314" s="19" t="s">
        <v>8</v>
      </c>
      <c r="H314" s="19" t="s">
        <v>9</v>
      </c>
      <c r="I314" s="19" t="s">
        <v>10</v>
      </c>
      <c r="J314" s="19" t="s">
        <v>27</v>
      </c>
      <c r="K314" s="19" t="s">
        <v>13</v>
      </c>
      <c r="L314" s="21" t="s">
        <v>14</v>
      </c>
    </row>
    <row r="315" spans="2:12" ht="30.75" thickBot="1" x14ac:dyDescent="0.3">
      <c r="B315" s="17"/>
      <c r="C315" s="20"/>
      <c r="D315" s="20"/>
      <c r="E315" s="20"/>
      <c r="F315" s="6" t="s">
        <v>26</v>
      </c>
      <c r="G315" s="20"/>
      <c r="H315" s="20"/>
      <c r="I315" s="20"/>
      <c r="J315" s="20"/>
      <c r="K315" s="20"/>
      <c r="L315" s="22"/>
    </row>
    <row r="316" spans="2:12" ht="264.75" thickBot="1" x14ac:dyDescent="0.3">
      <c r="B316" s="56" t="s">
        <v>351</v>
      </c>
      <c r="C316" s="12" t="s">
        <v>356</v>
      </c>
      <c r="D316" s="12" t="s">
        <v>542</v>
      </c>
      <c r="E316" s="12" t="s">
        <v>357</v>
      </c>
      <c r="F316" s="12" t="s">
        <v>358</v>
      </c>
      <c r="G316" s="13">
        <v>88</v>
      </c>
      <c r="H316" s="74">
        <v>320.2</v>
      </c>
      <c r="I316" s="134">
        <f t="shared" ref="I316" si="61">ROUND(H316*G316,2)</f>
        <v>28177.599999999999</v>
      </c>
      <c r="J316" s="77">
        <v>0.08</v>
      </c>
      <c r="K316" s="74">
        <f t="shared" ref="K316" si="62">H316*(1+J316)</f>
        <v>345.82</v>
      </c>
      <c r="L316" s="123">
        <f t="shared" ref="L316" si="63">ROUND(I316*J316+I316,2)</f>
        <v>30431.81</v>
      </c>
    </row>
    <row r="317" spans="2:12" ht="17.25" thickTop="1" x14ac:dyDescent="0.25">
      <c r="B317" s="23" t="s">
        <v>23</v>
      </c>
    </row>
    <row r="318" spans="2:12" ht="23.25" x14ac:dyDescent="0.25">
      <c r="B318" s="1" t="s">
        <v>359</v>
      </c>
    </row>
    <row r="319" spans="2:12" ht="22.5" x14ac:dyDescent="0.25">
      <c r="B319" s="2" t="s">
        <v>1</v>
      </c>
    </row>
    <row r="320" spans="2:12" ht="24" thickBot="1" x14ac:dyDescent="0.3">
      <c r="B320" s="31"/>
    </row>
    <row r="321" spans="2:12" ht="29.25" customHeight="1" thickTop="1" x14ac:dyDescent="0.25">
      <c r="B321" s="16" t="s">
        <v>2</v>
      </c>
      <c r="C321" s="19" t="s">
        <v>3</v>
      </c>
      <c r="D321" s="19" t="s">
        <v>360</v>
      </c>
      <c r="E321" s="19" t="s">
        <v>5</v>
      </c>
      <c r="F321" s="19" t="s">
        <v>25</v>
      </c>
      <c r="G321" s="19" t="s">
        <v>361</v>
      </c>
      <c r="H321" s="19" t="s">
        <v>9</v>
      </c>
      <c r="I321" s="19" t="s">
        <v>10</v>
      </c>
      <c r="J321" s="19" t="s">
        <v>27</v>
      </c>
      <c r="K321" s="19" t="s">
        <v>13</v>
      </c>
      <c r="L321" s="21" t="s">
        <v>14</v>
      </c>
    </row>
    <row r="322" spans="2:12" ht="15.75" thickBot="1" x14ac:dyDescent="0.3">
      <c r="B322" s="17"/>
      <c r="C322" s="20"/>
      <c r="D322" s="20"/>
      <c r="E322" s="20"/>
      <c r="F322" s="20"/>
      <c r="G322" s="20"/>
      <c r="H322" s="20"/>
      <c r="I322" s="20"/>
      <c r="J322" s="20"/>
      <c r="K322" s="20"/>
      <c r="L322" s="22"/>
    </row>
    <row r="323" spans="2:12" ht="16.5" x14ac:dyDescent="0.25">
      <c r="B323" s="34" t="s">
        <v>15</v>
      </c>
      <c r="C323" s="60" t="s">
        <v>362</v>
      </c>
      <c r="D323" s="36" t="s">
        <v>543</v>
      </c>
      <c r="E323" s="36" t="s">
        <v>131</v>
      </c>
      <c r="F323" s="36" t="s">
        <v>121</v>
      </c>
      <c r="G323" s="38">
        <v>30</v>
      </c>
      <c r="H323" s="78">
        <v>18.18</v>
      </c>
      <c r="I323" s="124">
        <f t="shared" ref="I323:I324" si="64">ROUND(H323*G323,2)</f>
        <v>545.4</v>
      </c>
      <c r="J323" s="80">
        <v>0.08</v>
      </c>
      <c r="K323" s="78">
        <f t="shared" ref="K323:K324" si="65">H323*(1+J323)</f>
        <v>19.63</v>
      </c>
      <c r="L323" s="152">
        <f t="shared" ref="L323:L324" si="66">ROUND(I323*J323+I323,2)</f>
        <v>589.03</v>
      </c>
    </row>
    <row r="324" spans="2:12" ht="17.25" thickBot="1" x14ac:dyDescent="0.3">
      <c r="B324" s="35"/>
      <c r="C324" s="61" t="s">
        <v>363</v>
      </c>
      <c r="D324" s="37" t="s">
        <v>543</v>
      </c>
      <c r="E324" s="37"/>
      <c r="F324" s="37"/>
      <c r="G324" s="39"/>
      <c r="H324" s="79">
        <v>18.18</v>
      </c>
      <c r="I324" s="125">
        <f t="shared" si="64"/>
        <v>0</v>
      </c>
      <c r="J324" s="37"/>
      <c r="K324" s="79">
        <f t="shared" si="65"/>
        <v>18.18</v>
      </c>
      <c r="L324" s="153">
        <f t="shared" si="66"/>
        <v>0</v>
      </c>
    </row>
    <row r="325" spans="2:12" ht="17.25" thickTop="1" x14ac:dyDescent="0.25">
      <c r="B325" s="23" t="s">
        <v>23</v>
      </c>
    </row>
    <row r="326" spans="2:12" ht="16.5" x14ac:dyDescent="0.25">
      <c r="B326" s="32"/>
    </row>
    <row r="327" spans="2:12" ht="16.5" x14ac:dyDescent="0.25">
      <c r="B327" s="32" t="s">
        <v>69</v>
      </c>
    </row>
    <row r="328" spans="2:12" ht="16.5" x14ac:dyDescent="0.25">
      <c r="B328" s="32"/>
    </row>
    <row r="330" spans="2:12" ht="23.25" x14ac:dyDescent="0.25">
      <c r="B330" s="1" t="s">
        <v>364</v>
      </c>
    </row>
    <row r="331" spans="2:12" ht="22.5" x14ac:dyDescent="0.25">
      <c r="B331" s="2" t="s">
        <v>1</v>
      </c>
    </row>
    <row r="332" spans="2:12" ht="24" thickBot="1" x14ac:dyDescent="0.3">
      <c r="B332" s="31"/>
    </row>
    <row r="333" spans="2:12" ht="15.75" thickTop="1" x14ac:dyDescent="0.25">
      <c r="B333" s="16" t="s">
        <v>2</v>
      </c>
      <c r="C333" s="19" t="s">
        <v>3</v>
      </c>
      <c r="D333" s="19" t="s">
        <v>4</v>
      </c>
      <c r="E333" s="19" t="s">
        <v>5</v>
      </c>
      <c r="F333" s="19" t="s">
        <v>25</v>
      </c>
      <c r="G333" s="19" t="s">
        <v>365</v>
      </c>
      <c r="H333" s="19" t="s">
        <v>9</v>
      </c>
      <c r="I333" s="19" t="s">
        <v>10</v>
      </c>
      <c r="J333" s="19" t="s">
        <v>27</v>
      </c>
      <c r="K333" s="19" t="s">
        <v>13</v>
      </c>
      <c r="L333" s="21" t="s">
        <v>14</v>
      </c>
    </row>
    <row r="334" spans="2:12" ht="15.75" thickBot="1" x14ac:dyDescent="0.3">
      <c r="B334" s="17"/>
      <c r="C334" s="20"/>
      <c r="D334" s="20"/>
      <c r="E334" s="20"/>
      <c r="F334" s="20"/>
      <c r="G334" s="20"/>
      <c r="H334" s="20"/>
      <c r="I334" s="20"/>
      <c r="J334" s="20"/>
      <c r="K334" s="20"/>
      <c r="L334" s="22"/>
    </row>
    <row r="335" spans="2:12" ht="33" x14ac:dyDescent="0.25">
      <c r="B335" s="34" t="s">
        <v>326</v>
      </c>
      <c r="C335" s="33" t="s">
        <v>366</v>
      </c>
      <c r="D335" s="36" t="s">
        <v>544</v>
      </c>
      <c r="E335" s="36" t="s">
        <v>368</v>
      </c>
      <c r="F335" s="36" t="s">
        <v>369</v>
      </c>
      <c r="G335" s="38">
        <v>1352</v>
      </c>
      <c r="H335" s="78">
        <v>37.82</v>
      </c>
      <c r="I335" s="124">
        <f t="shared" ref="I335:I336" si="67">ROUND(H335*G335,2)</f>
        <v>51132.639999999999</v>
      </c>
      <c r="J335" s="80">
        <v>0.08</v>
      </c>
      <c r="K335" s="78">
        <f t="shared" ref="K335:K336" si="68">H335*(1+J335)</f>
        <v>40.85</v>
      </c>
      <c r="L335" s="152">
        <f t="shared" ref="L335:L336" si="69">ROUND(I335*J335+I335,2)</f>
        <v>55223.25</v>
      </c>
    </row>
    <row r="336" spans="2:12" ht="33.75" thickBot="1" x14ac:dyDescent="0.3">
      <c r="B336" s="35"/>
      <c r="C336" s="12" t="s">
        <v>367</v>
      </c>
      <c r="D336" s="37" t="s">
        <v>544</v>
      </c>
      <c r="E336" s="37"/>
      <c r="F336" s="37"/>
      <c r="G336" s="39"/>
      <c r="H336" s="79">
        <v>37.82</v>
      </c>
      <c r="I336" s="125">
        <f t="shared" si="67"/>
        <v>0</v>
      </c>
      <c r="J336" s="37"/>
      <c r="K336" s="79">
        <f t="shared" si="68"/>
        <v>37.82</v>
      </c>
      <c r="L336" s="153">
        <f t="shared" si="69"/>
        <v>0</v>
      </c>
    </row>
    <row r="337" spans="2:12" ht="17.25" thickTop="1" x14ac:dyDescent="0.25">
      <c r="B337" s="23" t="s">
        <v>23</v>
      </c>
    </row>
    <row r="338" spans="2:12" ht="16.5" x14ac:dyDescent="0.25">
      <c r="B338" s="32"/>
    </row>
    <row r="339" spans="2:12" ht="23.25" x14ac:dyDescent="0.25">
      <c r="B339" s="1" t="s">
        <v>370</v>
      </c>
    </row>
    <row r="340" spans="2:12" ht="22.5" x14ac:dyDescent="0.25">
      <c r="B340" s="2" t="s">
        <v>1</v>
      </c>
    </row>
    <row r="341" spans="2:12" ht="24" thickBot="1" x14ac:dyDescent="0.3">
      <c r="B341" s="31"/>
    </row>
    <row r="342" spans="2:12" ht="15.75" thickTop="1" x14ac:dyDescent="0.25">
      <c r="B342" s="16" t="s">
        <v>2</v>
      </c>
      <c r="C342" s="19" t="s">
        <v>3</v>
      </c>
      <c r="D342" s="19" t="s">
        <v>4</v>
      </c>
      <c r="E342" s="19" t="s">
        <v>5</v>
      </c>
      <c r="F342" s="58" t="s">
        <v>25</v>
      </c>
      <c r="G342" s="58" t="s">
        <v>371</v>
      </c>
      <c r="H342" s="19" t="s">
        <v>9</v>
      </c>
      <c r="I342" s="19" t="s">
        <v>10</v>
      </c>
      <c r="J342" s="19" t="s">
        <v>27</v>
      </c>
      <c r="K342" s="19" t="s">
        <v>13</v>
      </c>
      <c r="L342" s="21" t="s">
        <v>14</v>
      </c>
    </row>
    <row r="343" spans="2:12" ht="30.75" thickBot="1" x14ac:dyDescent="0.3">
      <c r="B343" s="17"/>
      <c r="C343" s="20"/>
      <c r="D343" s="20"/>
      <c r="E343" s="20"/>
      <c r="F343" s="59" t="s">
        <v>26</v>
      </c>
      <c r="G343" s="59" t="s">
        <v>372</v>
      </c>
      <c r="H343" s="20"/>
      <c r="I343" s="20"/>
      <c r="J343" s="20"/>
      <c r="K343" s="20"/>
      <c r="L343" s="22"/>
    </row>
    <row r="344" spans="2:12" ht="17.25" thickBot="1" x14ac:dyDescent="0.3">
      <c r="B344" s="67" t="s">
        <v>15</v>
      </c>
      <c r="C344" s="68" t="s">
        <v>373</v>
      </c>
      <c r="D344" s="68" t="s">
        <v>545</v>
      </c>
      <c r="E344" s="68" t="s">
        <v>374</v>
      </c>
      <c r="F344" s="68" t="s">
        <v>204</v>
      </c>
      <c r="G344" s="69">
        <v>9</v>
      </c>
      <c r="H344" s="92">
        <v>25.25</v>
      </c>
      <c r="I344" s="155">
        <f t="shared" ref="I344:I348" si="70">ROUND(H344*G344,2)</f>
        <v>227.25</v>
      </c>
      <c r="J344" s="94">
        <v>0.08</v>
      </c>
      <c r="K344" s="92">
        <f t="shared" ref="K344:K348" si="71">H344*(1+J344)</f>
        <v>27.27</v>
      </c>
      <c r="L344" s="154">
        <f t="shared" ref="L344:L348" si="72">ROUND(I344*J344+I344,2)</f>
        <v>245.43</v>
      </c>
    </row>
    <row r="345" spans="2:12" ht="17.25" thickBot="1" x14ac:dyDescent="0.3">
      <c r="B345" s="67" t="s">
        <v>19</v>
      </c>
      <c r="C345" s="68" t="s">
        <v>373</v>
      </c>
      <c r="D345" s="68" t="s">
        <v>546</v>
      </c>
      <c r="E345" s="68" t="s">
        <v>374</v>
      </c>
      <c r="F345" s="68" t="s">
        <v>375</v>
      </c>
      <c r="G345" s="69">
        <v>250</v>
      </c>
      <c r="H345" s="92">
        <v>1.05</v>
      </c>
      <c r="I345" s="155">
        <f t="shared" si="70"/>
        <v>262.5</v>
      </c>
      <c r="J345" s="94">
        <v>0.08</v>
      </c>
      <c r="K345" s="92">
        <f t="shared" si="71"/>
        <v>1.1299999999999999</v>
      </c>
      <c r="L345" s="154">
        <f t="shared" si="72"/>
        <v>283.5</v>
      </c>
    </row>
    <row r="346" spans="2:12" ht="83.25" thickBot="1" x14ac:dyDescent="0.3">
      <c r="B346" s="67" t="s">
        <v>21</v>
      </c>
      <c r="C346" s="68" t="s">
        <v>373</v>
      </c>
      <c r="D346" s="68" t="s">
        <v>547</v>
      </c>
      <c r="E346" s="68" t="s">
        <v>376</v>
      </c>
      <c r="F346" s="68" t="s">
        <v>204</v>
      </c>
      <c r="G346" s="69">
        <v>5</v>
      </c>
      <c r="H346" s="92">
        <v>60.6</v>
      </c>
      <c r="I346" s="155">
        <f t="shared" si="70"/>
        <v>303</v>
      </c>
      <c r="J346" s="94">
        <v>0.08</v>
      </c>
      <c r="K346" s="92">
        <f t="shared" si="71"/>
        <v>65.45</v>
      </c>
      <c r="L346" s="154">
        <f t="shared" si="72"/>
        <v>327.24</v>
      </c>
    </row>
    <row r="347" spans="2:12" ht="83.25" thickBot="1" x14ac:dyDescent="0.3">
      <c r="B347" s="67" t="s">
        <v>35</v>
      </c>
      <c r="C347" s="68" t="s">
        <v>373</v>
      </c>
      <c r="D347" s="68" t="s">
        <v>548</v>
      </c>
      <c r="E347" s="68" t="s">
        <v>376</v>
      </c>
      <c r="F347" s="68" t="s">
        <v>375</v>
      </c>
      <c r="G347" s="69">
        <v>12</v>
      </c>
      <c r="H347" s="92">
        <v>70.7</v>
      </c>
      <c r="I347" s="155">
        <f t="shared" si="70"/>
        <v>848.4</v>
      </c>
      <c r="J347" s="94">
        <v>0.08</v>
      </c>
      <c r="K347" s="92">
        <f t="shared" si="71"/>
        <v>76.36</v>
      </c>
      <c r="L347" s="154">
        <f t="shared" si="72"/>
        <v>916.27</v>
      </c>
    </row>
    <row r="348" spans="2:12" ht="33.75" thickBot="1" x14ac:dyDescent="0.3">
      <c r="B348" s="65" t="s">
        <v>37</v>
      </c>
      <c r="C348" s="61" t="s">
        <v>373</v>
      </c>
      <c r="D348" s="61" t="s">
        <v>549</v>
      </c>
      <c r="E348" s="61" t="s">
        <v>377</v>
      </c>
      <c r="F348" s="61" t="s">
        <v>378</v>
      </c>
      <c r="G348" s="66">
        <v>100</v>
      </c>
      <c r="H348" s="93">
        <v>11.79</v>
      </c>
      <c r="I348" s="156">
        <f t="shared" si="70"/>
        <v>1179</v>
      </c>
      <c r="J348" s="95">
        <v>0.08</v>
      </c>
      <c r="K348" s="92">
        <f t="shared" si="71"/>
        <v>12.73</v>
      </c>
      <c r="L348" s="158">
        <f t="shared" si="72"/>
        <v>1273.32</v>
      </c>
    </row>
    <row r="349" spans="2:12" ht="18" thickTop="1" thickBot="1" x14ac:dyDescent="0.3">
      <c r="B349" s="23" t="s">
        <v>23</v>
      </c>
      <c r="I349" s="157">
        <f>SUM(I344:I348)</f>
        <v>2820.15</v>
      </c>
      <c r="L349" s="106">
        <f>SUM(L344:L348)</f>
        <v>3045.76</v>
      </c>
    </row>
    <row r="350" spans="2:12" ht="23.25" x14ac:dyDescent="0.25">
      <c r="B350" s="1" t="s">
        <v>379</v>
      </c>
    </row>
    <row r="351" spans="2:12" ht="22.5" x14ac:dyDescent="0.25">
      <c r="B351" s="2" t="s">
        <v>1</v>
      </c>
    </row>
    <row r="352" spans="2:12" ht="24" thickBot="1" x14ac:dyDescent="0.3">
      <c r="B352" s="4"/>
    </row>
    <row r="353" spans="2:12" ht="15.75" thickTop="1" x14ac:dyDescent="0.25">
      <c r="B353" s="16" t="s">
        <v>2</v>
      </c>
      <c r="C353" s="19" t="s">
        <v>380</v>
      </c>
      <c r="D353" s="19" t="s">
        <v>5</v>
      </c>
      <c r="E353" s="19" t="s">
        <v>381</v>
      </c>
      <c r="F353" s="19" t="s">
        <v>9</v>
      </c>
      <c r="G353" s="19" t="s">
        <v>10</v>
      </c>
      <c r="H353" s="19" t="s">
        <v>27</v>
      </c>
      <c r="I353" s="19" t="s">
        <v>13</v>
      </c>
      <c r="J353" s="21" t="s">
        <v>14</v>
      </c>
    </row>
    <row r="354" spans="2:12" ht="15.75" thickBot="1" x14ac:dyDescent="0.3">
      <c r="B354" s="17"/>
      <c r="C354" s="20"/>
      <c r="D354" s="20"/>
      <c r="E354" s="20"/>
      <c r="F354" s="20"/>
      <c r="G354" s="20"/>
      <c r="H354" s="20"/>
      <c r="I354" s="20"/>
      <c r="J354" s="22"/>
    </row>
    <row r="355" spans="2:12" ht="16.5" x14ac:dyDescent="0.25">
      <c r="B355" s="34" t="s">
        <v>15</v>
      </c>
      <c r="C355" s="36" t="s">
        <v>382</v>
      </c>
      <c r="D355" s="60" t="s">
        <v>383</v>
      </c>
      <c r="E355" s="38">
        <v>50</v>
      </c>
      <c r="F355" s="78">
        <v>549.57000000000005</v>
      </c>
      <c r="G355" s="162">
        <f t="shared" ref="G355:G357" si="73">ROUND(F355*E355,2)</f>
        <v>27478.5</v>
      </c>
      <c r="H355" s="97">
        <v>0.08</v>
      </c>
      <c r="I355" s="159">
        <f t="shared" ref="I355:I357" si="74">F355*(1+H355)</f>
        <v>593.54</v>
      </c>
      <c r="J355" s="165">
        <f t="shared" ref="J355:J357" si="75">ROUND(G355*H355+G355,2)</f>
        <v>29676.78</v>
      </c>
    </row>
    <row r="356" spans="2:12" ht="16.5" x14ac:dyDescent="0.25">
      <c r="B356" s="62"/>
      <c r="C356" s="71"/>
      <c r="D356" s="60" t="s">
        <v>384</v>
      </c>
      <c r="E356" s="72"/>
      <c r="F356" s="96">
        <v>549.57000000000005</v>
      </c>
      <c r="G356" s="163">
        <f t="shared" si="73"/>
        <v>0</v>
      </c>
      <c r="H356" s="98"/>
      <c r="I356" s="160">
        <f t="shared" si="74"/>
        <v>549.57000000000005</v>
      </c>
      <c r="J356" s="166">
        <f t="shared" si="75"/>
        <v>0</v>
      </c>
    </row>
    <row r="357" spans="2:12" ht="17.25" thickBot="1" x14ac:dyDescent="0.3">
      <c r="B357" s="35"/>
      <c r="C357" s="37"/>
      <c r="D357" s="61" t="s">
        <v>385</v>
      </c>
      <c r="E357" s="39"/>
      <c r="F357" s="79">
        <v>549.57000000000005</v>
      </c>
      <c r="G357" s="164">
        <f t="shared" si="73"/>
        <v>0</v>
      </c>
      <c r="H357" s="99"/>
      <c r="I357" s="161">
        <f t="shared" si="74"/>
        <v>549.57000000000005</v>
      </c>
      <c r="J357" s="167">
        <f t="shared" si="75"/>
        <v>0</v>
      </c>
    </row>
    <row r="358" spans="2:12" ht="17.25" thickTop="1" x14ac:dyDescent="0.25">
      <c r="B358" s="51" t="s">
        <v>23</v>
      </c>
    </row>
    <row r="359" spans="2:12" ht="16.5" x14ac:dyDescent="0.25">
      <c r="C359" s="32" t="s">
        <v>386</v>
      </c>
    </row>
    <row r="360" spans="2:12" ht="16.5" x14ac:dyDescent="0.25">
      <c r="B360" s="26"/>
    </row>
    <row r="361" spans="2:12" ht="23.25" x14ac:dyDescent="0.25">
      <c r="B361" s="1" t="s">
        <v>387</v>
      </c>
    </row>
    <row r="362" spans="2:12" ht="22.5" x14ac:dyDescent="0.25">
      <c r="B362" s="2" t="s">
        <v>1</v>
      </c>
    </row>
    <row r="363" spans="2:12" ht="24" thickBot="1" x14ac:dyDescent="0.3">
      <c r="B363" s="31"/>
    </row>
    <row r="364" spans="2:12" ht="29.25" customHeight="1" thickTop="1" x14ac:dyDescent="0.25">
      <c r="B364" s="16" t="s">
        <v>2</v>
      </c>
      <c r="C364" s="19" t="s">
        <v>3</v>
      </c>
      <c r="D364" s="19" t="s">
        <v>360</v>
      </c>
      <c r="E364" s="19" t="s">
        <v>5</v>
      </c>
      <c r="F364" s="19" t="s">
        <v>25</v>
      </c>
      <c r="G364" s="19" t="s">
        <v>365</v>
      </c>
      <c r="H364" s="19" t="s">
        <v>9</v>
      </c>
      <c r="I364" s="19" t="s">
        <v>10</v>
      </c>
      <c r="J364" s="19" t="s">
        <v>27</v>
      </c>
      <c r="K364" s="19" t="s">
        <v>13</v>
      </c>
      <c r="L364" s="21" t="s">
        <v>14</v>
      </c>
    </row>
    <row r="365" spans="2:12" ht="15.75" thickBot="1" x14ac:dyDescent="0.3">
      <c r="B365" s="17"/>
      <c r="C365" s="20"/>
      <c r="D365" s="20"/>
      <c r="E365" s="20"/>
      <c r="F365" s="20"/>
      <c r="G365" s="20"/>
      <c r="H365" s="20"/>
      <c r="I365" s="86"/>
      <c r="J365" s="20"/>
      <c r="K365" s="20"/>
      <c r="L365" s="109"/>
    </row>
    <row r="366" spans="2:12" ht="33.75" thickBot="1" x14ac:dyDescent="0.3">
      <c r="B366" s="67" t="s">
        <v>15</v>
      </c>
      <c r="C366" s="68" t="s">
        <v>388</v>
      </c>
      <c r="D366" s="68" t="s">
        <v>550</v>
      </c>
      <c r="E366" s="68" t="s">
        <v>389</v>
      </c>
      <c r="F366" s="68" t="s">
        <v>114</v>
      </c>
      <c r="G366" s="69">
        <v>30</v>
      </c>
      <c r="H366" s="119">
        <v>120.04</v>
      </c>
      <c r="I366" s="170">
        <f t="shared" ref="I366:I367" si="76">ROUND(H366*G366,2)</f>
        <v>3601.2</v>
      </c>
      <c r="J366" s="94">
        <v>0.08</v>
      </c>
      <c r="K366" s="119">
        <f t="shared" ref="K366:K367" si="77">H366*(1+J366)</f>
        <v>129.63999999999999</v>
      </c>
      <c r="L366" s="110">
        <f t="shared" ref="L366:L368" si="78">ROUND(I366*J366+I366,2)</f>
        <v>3889.3</v>
      </c>
    </row>
    <row r="367" spans="2:12" ht="33.75" thickBot="1" x14ac:dyDescent="0.3">
      <c r="B367" s="65" t="s">
        <v>19</v>
      </c>
      <c r="C367" s="61" t="s">
        <v>388</v>
      </c>
      <c r="D367" s="61" t="s">
        <v>551</v>
      </c>
      <c r="E367" s="61" t="s">
        <v>390</v>
      </c>
      <c r="F367" s="61" t="s">
        <v>391</v>
      </c>
      <c r="G367" s="66">
        <v>102</v>
      </c>
      <c r="H367" s="168">
        <v>200.03</v>
      </c>
      <c r="I367" s="171">
        <f t="shared" si="76"/>
        <v>20403.060000000001</v>
      </c>
      <c r="J367" s="95">
        <v>0.08</v>
      </c>
      <c r="K367" s="168">
        <f t="shared" si="77"/>
        <v>216.03</v>
      </c>
      <c r="L367" s="169">
        <f t="shared" si="78"/>
        <v>22035.3</v>
      </c>
    </row>
    <row r="368" spans="2:12" ht="18" thickTop="1" thickBot="1" x14ac:dyDescent="0.3">
      <c r="B368" s="23" t="s">
        <v>23</v>
      </c>
      <c r="I368" s="172">
        <f>SUM(I366:I367)</f>
        <v>24004.26</v>
      </c>
      <c r="L368" s="117">
        <f>SUM(L366:L367)</f>
        <v>25924.6</v>
      </c>
    </row>
    <row r="369" spans="2:12" ht="16.5" x14ac:dyDescent="0.25">
      <c r="B369" s="32"/>
    </row>
    <row r="370" spans="2:12" ht="16.5" x14ac:dyDescent="0.25">
      <c r="B370" s="32" t="s">
        <v>392</v>
      </c>
    </row>
    <row r="371" spans="2:12" ht="16.5" x14ac:dyDescent="0.25">
      <c r="B371" s="32" t="s">
        <v>393</v>
      </c>
    </row>
    <row r="373" spans="2:12" ht="23.25" x14ac:dyDescent="0.25">
      <c r="B373" s="1" t="s">
        <v>394</v>
      </c>
    </row>
    <row r="374" spans="2:12" ht="22.5" x14ac:dyDescent="0.25">
      <c r="B374" s="2" t="s">
        <v>1</v>
      </c>
    </row>
    <row r="375" spans="2:12" ht="24" thickBot="1" x14ac:dyDescent="0.3">
      <c r="B375" s="4"/>
    </row>
    <row r="376" spans="2:12" ht="29.25" customHeight="1" thickTop="1" x14ac:dyDescent="0.25">
      <c r="B376" s="16" t="s">
        <v>2</v>
      </c>
      <c r="C376" s="19" t="s">
        <v>3</v>
      </c>
      <c r="D376" s="19" t="s">
        <v>395</v>
      </c>
      <c r="E376" s="19" t="s">
        <v>5</v>
      </c>
      <c r="F376" s="19" t="s">
        <v>25</v>
      </c>
      <c r="G376" s="19" t="s">
        <v>8</v>
      </c>
      <c r="H376" s="19" t="s">
        <v>9</v>
      </c>
      <c r="I376" s="19" t="s">
        <v>10</v>
      </c>
      <c r="J376" s="19" t="s">
        <v>27</v>
      </c>
      <c r="K376" s="19" t="s">
        <v>13</v>
      </c>
      <c r="L376" s="21" t="s">
        <v>14</v>
      </c>
    </row>
    <row r="377" spans="2:12" ht="15.75" thickBot="1" x14ac:dyDescent="0.3">
      <c r="B377" s="17"/>
      <c r="C377" s="20"/>
      <c r="D377" s="20"/>
      <c r="E377" s="20"/>
      <c r="F377" s="20"/>
      <c r="G377" s="20"/>
      <c r="H377" s="20"/>
      <c r="I377" s="20"/>
      <c r="J377" s="20"/>
      <c r="K377" s="20"/>
      <c r="L377" s="22"/>
    </row>
    <row r="378" spans="2:12" ht="33.75" thickBot="1" x14ac:dyDescent="0.3">
      <c r="B378" s="65" t="s">
        <v>15</v>
      </c>
      <c r="C378" s="61" t="s">
        <v>396</v>
      </c>
      <c r="D378" s="61" t="s">
        <v>552</v>
      </c>
      <c r="E378" s="61" t="s">
        <v>134</v>
      </c>
      <c r="F378" s="61" t="s">
        <v>126</v>
      </c>
      <c r="G378" s="66">
        <v>6</v>
      </c>
      <c r="H378" s="93">
        <v>409</v>
      </c>
      <c r="I378" s="173">
        <f t="shared" ref="I378" si="79">ROUND(H378*G378,2)</f>
        <v>2454</v>
      </c>
      <c r="J378" s="95">
        <v>0.08</v>
      </c>
      <c r="K378" s="70">
        <f t="shared" ref="K378" si="80">H378*(1+J378)</f>
        <v>441.72</v>
      </c>
      <c r="L378" s="174">
        <f t="shared" ref="L378" si="81">ROUND(I378*J378+I378,2)</f>
        <v>2650.32</v>
      </c>
    </row>
    <row r="379" spans="2:12" ht="17.25" thickTop="1" x14ac:dyDescent="0.25">
      <c r="B379" s="23" t="s">
        <v>23</v>
      </c>
    </row>
    <row r="380" spans="2:12" ht="16.5" x14ac:dyDescent="0.25">
      <c r="B380" s="32"/>
    </row>
    <row r="381" spans="2:12" ht="16.5" x14ac:dyDescent="0.25">
      <c r="B381" s="32" t="s">
        <v>354</v>
      </c>
    </row>
    <row r="383" spans="2:12" ht="23.25" x14ac:dyDescent="0.25">
      <c r="B383" s="1" t="s">
        <v>397</v>
      </c>
    </row>
    <row r="384" spans="2:12" ht="22.5" x14ac:dyDescent="0.25">
      <c r="B384" s="2" t="s">
        <v>398</v>
      </c>
    </row>
    <row r="385" spans="2:12" ht="24" thickBot="1" x14ac:dyDescent="0.3">
      <c r="B385" s="31"/>
    </row>
    <row r="386" spans="2:12" ht="15.75" thickTop="1" x14ac:dyDescent="0.25">
      <c r="B386" s="16" t="s">
        <v>2</v>
      </c>
      <c r="C386" s="19" t="s">
        <v>3</v>
      </c>
      <c r="D386" s="19" t="s">
        <v>4</v>
      </c>
      <c r="E386" s="19" t="s">
        <v>5</v>
      </c>
      <c r="F386" s="5" t="s">
        <v>25</v>
      </c>
      <c r="G386" s="19" t="s">
        <v>72</v>
      </c>
      <c r="H386" s="19" t="s">
        <v>9</v>
      </c>
      <c r="I386" s="19" t="s">
        <v>10</v>
      </c>
      <c r="J386" s="19" t="s">
        <v>27</v>
      </c>
      <c r="K386" s="19" t="s">
        <v>13</v>
      </c>
      <c r="L386" s="21" t="s">
        <v>14</v>
      </c>
    </row>
    <row r="387" spans="2:12" ht="15.75" thickBot="1" x14ac:dyDescent="0.3">
      <c r="B387" s="17"/>
      <c r="C387" s="20"/>
      <c r="D387" s="20"/>
      <c r="E387" s="20"/>
      <c r="F387" s="6" t="s">
        <v>26</v>
      </c>
      <c r="G387" s="20"/>
      <c r="H387" s="20"/>
      <c r="I387" s="86"/>
      <c r="J387" s="20"/>
      <c r="K387" s="20"/>
      <c r="L387" s="22"/>
    </row>
    <row r="388" spans="2:12" ht="66.75" thickBot="1" x14ac:dyDescent="0.3">
      <c r="B388" s="8" t="s">
        <v>15</v>
      </c>
      <c r="C388" s="9" t="s">
        <v>399</v>
      </c>
      <c r="D388" s="9" t="s">
        <v>553</v>
      </c>
      <c r="E388" s="9" t="s">
        <v>400</v>
      </c>
      <c r="F388" s="9" t="s">
        <v>401</v>
      </c>
      <c r="G388" s="10">
        <v>20</v>
      </c>
      <c r="H388" s="73">
        <v>43.26</v>
      </c>
      <c r="I388" s="115">
        <f t="shared" ref="I388:I393" si="82">ROUND(H388*G388,2)</f>
        <v>865.2</v>
      </c>
      <c r="J388" s="113">
        <v>0.08</v>
      </c>
      <c r="K388" s="73">
        <f t="shared" ref="K388:K393" si="83">H388*(1+J388)</f>
        <v>46.72</v>
      </c>
      <c r="L388" s="102">
        <f t="shared" ref="L388:L393" si="84">ROUND(I388*J388+I388,2)</f>
        <v>934.42</v>
      </c>
    </row>
    <row r="389" spans="2:12" ht="66.75" thickBot="1" x14ac:dyDescent="0.3">
      <c r="B389" s="8" t="s">
        <v>19</v>
      </c>
      <c r="C389" s="9" t="s">
        <v>399</v>
      </c>
      <c r="D389" s="9" t="s">
        <v>554</v>
      </c>
      <c r="E389" s="9" t="s">
        <v>402</v>
      </c>
      <c r="F389" s="9" t="s">
        <v>401</v>
      </c>
      <c r="G389" s="10">
        <v>20</v>
      </c>
      <c r="H389" s="73">
        <v>84.46</v>
      </c>
      <c r="I389" s="116">
        <f t="shared" si="82"/>
        <v>1689.2</v>
      </c>
      <c r="J389" s="113">
        <v>0.08</v>
      </c>
      <c r="K389" s="73">
        <f t="shared" si="83"/>
        <v>91.22</v>
      </c>
      <c r="L389" s="102">
        <f t="shared" si="84"/>
        <v>1824.34</v>
      </c>
    </row>
    <row r="390" spans="2:12" ht="66.75" thickBot="1" x14ac:dyDescent="0.3">
      <c r="B390" s="8" t="s">
        <v>21</v>
      </c>
      <c r="C390" s="9" t="s">
        <v>399</v>
      </c>
      <c r="D390" s="9" t="s">
        <v>555</v>
      </c>
      <c r="E390" s="9" t="s">
        <v>403</v>
      </c>
      <c r="F390" s="9" t="s">
        <v>401</v>
      </c>
      <c r="G390" s="10">
        <v>300</v>
      </c>
      <c r="H390" s="73">
        <v>154.5</v>
      </c>
      <c r="I390" s="116">
        <f t="shared" si="82"/>
        <v>46350</v>
      </c>
      <c r="J390" s="113">
        <v>0.08</v>
      </c>
      <c r="K390" s="73">
        <f t="shared" si="83"/>
        <v>166.86</v>
      </c>
      <c r="L390" s="102">
        <f t="shared" si="84"/>
        <v>50058</v>
      </c>
    </row>
    <row r="391" spans="2:12" ht="66.75" thickBot="1" x14ac:dyDescent="0.3">
      <c r="B391" s="8" t="s">
        <v>35</v>
      </c>
      <c r="C391" s="9" t="s">
        <v>399</v>
      </c>
      <c r="D391" s="9" t="s">
        <v>556</v>
      </c>
      <c r="E391" s="9" t="s">
        <v>404</v>
      </c>
      <c r="F391" s="9" t="s">
        <v>401</v>
      </c>
      <c r="G391" s="10">
        <v>150</v>
      </c>
      <c r="H391" s="73">
        <v>339.9</v>
      </c>
      <c r="I391" s="116">
        <f t="shared" si="82"/>
        <v>50985</v>
      </c>
      <c r="J391" s="113">
        <v>0.08</v>
      </c>
      <c r="K391" s="73">
        <f t="shared" si="83"/>
        <v>367.09</v>
      </c>
      <c r="L391" s="102">
        <f t="shared" si="84"/>
        <v>55063.8</v>
      </c>
    </row>
    <row r="392" spans="2:12" ht="66.75" thickBot="1" x14ac:dyDescent="0.3">
      <c r="B392" s="8" t="s">
        <v>37</v>
      </c>
      <c r="C392" s="9" t="s">
        <v>399</v>
      </c>
      <c r="D392" s="9" t="s">
        <v>557</v>
      </c>
      <c r="E392" s="9" t="s">
        <v>400</v>
      </c>
      <c r="F392" s="9" t="s">
        <v>405</v>
      </c>
      <c r="G392" s="10">
        <v>120</v>
      </c>
      <c r="H392" s="73">
        <v>53.56</v>
      </c>
      <c r="I392" s="116">
        <f t="shared" si="82"/>
        <v>6427.2</v>
      </c>
      <c r="J392" s="113">
        <v>0.08</v>
      </c>
      <c r="K392" s="73">
        <f t="shared" si="83"/>
        <v>57.84</v>
      </c>
      <c r="L392" s="102">
        <f t="shared" si="84"/>
        <v>6941.38</v>
      </c>
    </row>
    <row r="393" spans="2:12" ht="66.75" thickBot="1" x14ac:dyDescent="0.3">
      <c r="B393" s="11" t="s">
        <v>107</v>
      </c>
      <c r="C393" s="12" t="s">
        <v>399</v>
      </c>
      <c r="D393" s="12" t="s">
        <v>558</v>
      </c>
      <c r="E393" s="12" t="s">
        <v>402</v>
      </c>
      <c r="F393" s="12" t="s">
        <v>405</v>
      </c>
      <c r="G393" s="13">
        <v>150</v>
      </c>
      <c r="H393" s="74">
        <v>105.06</v>
      </c>
      <c r="I393" s="116">
        <f t="shared" si="82"/>
        <v>15759</v>
      </c>
      <c r="J393" s="114">
        <v>0.08</v>
      </c>
      <c r="K393" s="73">
        <f t="shared" si="83"/>
        <v>113.46</v>
      </c>
      <c r="L393" s="105">
        <f t="shared" si="84"/>
        <v>17019.72</v>
      </c>
    </row>
    <row r="394" spans="2:12" ht="18" thickTop="1" thickBot="1" x14ac:dyDescent="0.3">
      <c r="B394" s="23" t="s">
        <v>23</v>
      </c>
      <c r="I394" s="175">
        <f>SUM(I388:I393)</f>
        <v>122075.6</v>
      </c>
      <c r="L394" s="106">
        <f>SUM(L388:L393)</f>
        <v>131841.66</v>
      </c>
    </row>
    <row r="395" spans="2:12" ht="23.25" x14ac:dyDescent="0.25">
      <c r="B395" s="1" t="s">
        <v>339</v>
      </c>
    </row>
    <row r="396" spans="2:12" ht="22.5" x14ac:dyDescent="0.25">
      <c r="B396" s="2" t="s">
        <v>1</v>
      </c>
    </row>
    <row r="397" spans="2:12" ht="24" thickBot="1" x14ac:dyDescent="0.3">
      <c r="B397" s="4"/>
    </row>
    <row r="398" spans="2:12" ht="31.5" thickTop="1" thickBot="1" x14ac:dyDescent="0.3">
      <c r="B398" s="53" t="s">
        <v>2</v>
      </c>
      <c r="C398" s="54" t="s">
        <v>3</v>
      </c>
      <c r="D398" s="54" t="s">
        <v>4</v>
      </c>
      <c r="E398" s="54" t="s">
        <v>5</v>
      </c>
      <c r="F398" s="54" t="s">
        <v>340</v>
      </c>
      <c r="G398" s="54" t="s">
        <v>8</v>
      </c>
      <c r="H398" s="54" t="s">
        <v>9</v>
      </c>
      <c r="I398" s="54" t="s">
        <v>10</v>
      </c>
      <c r="J398" s="54" t="s">
        <v>27</v>
      </c>
      <c r="K398" s="54" t="s">
        <v>13</v>
      </c>
      <c r="L398" s="55"/>
    </row>
    <row r="399" spans="2:12" ht="33.75" thickBot="1" x14ac:dyDescent="0.3">
      <c r="B399" s="8" t="s">
        <v>15</v>
      </c>
      <c r="C399" s="9" t="s">
        <v>341</v>
      </c>
      <c r="D399" s="9" t="s">
        <v>537</v>
      </c>
      <c r="E399" s="9" t="s">
        <v>342</v>
      </c>
      <c r="F399" s="9" t="s">
        <v>343</v>
      </c>
      <c r="G399" s="10">
        <v>187</v>
      </c>
      <c r="H399" s="73">
        <v>92.4</v>
      </c>
      <c r="I399" s="100">
        <f t="shared" ref="I399:I400" si="85">ROUND(H399*G399,2)</f>
        <v>17278.8</v>
      </c>
      <c r="J399" s="45">
        <v>0.08</v>
      </c>
      <c r="K399" s="73">
        <f t="shared" ref="K399:K400" si="86">H399*(1+J399)</f>
        <v>99.79</v>
      </c>
      <c r="L399" s="102">
        <f t="shared" ref="L399:L400" si="87">ROUND(I399*J399+I399,2)</f>
        <v>18661.099999999999</v>
      </c>
    </row>
    <row r="400" spans="2:12" ht="33.75" thickBot="1" x14ac:dyDescent="0.3">
      <c r="B400" s="11" t="s">
        <v>19</v>
      </c>
      <c r="C400" s="12" t="s">
        <v>341</v>
      </c>
      <c r="D400" s="12" t="s">
        <v>538</v>
      </c>
      <c r="E400" s="12" t="s">
        <v>344</v>
      </c>
      <c r="F400" s="12" t="s">
        <v>343</v>
      </c>
      <c r="G400" s="13">
        <v>4</v>
      </c>
      <c r="H400" s="74">
        <v>178.5</v>
      </c>
      <c r="I400" s="100">
        <f t="shared" si="85"/>
        <v>714</v>
      </c>
      <c r="J400" s="77">
        <v>0.08</v>
      </c>
      <c r="K400" s="73">
        <f t="shared" si="86"/>
        <v>192.78</v>
      </c>
      <c r="L400" s="102">
        <f t="shared" si="87"/>
        <v>771.12</v>
      </c>
    </row>
    <row r="401" spans="2:12" ht="17.25" thickTop="1" x14ac:dyDescent="0.25">
      <c r="B401" s="23" t="s">
        <v>23</v>
      </c>
      <c r="I401" s="101">
        <f>SUM(I399:I400)</f>
        <v>17992.8</v>
      </c>
      <c r="L401" s="101">
        <f>SUM(L399:L400)</f>
        <v>19432.22</v>
      </c>
    </row>
    <row r="402" spans="2:12" ht="16.5" x14ac:dyDescent="0.25">
      <c r="B402" s="26"/>
    </row>
    <row r="403" spans="2:12" ht="16.5" x14ac:dyDescent="0.25">
      <c r="B403" s="32" t="s">
        <v>70</v>
      </c>
    </row>
    <row r="404" spans="2:12" ht="16.5" x14ac:dyDescent="0.25">
      <c r="B404" s="26"/>
    </row>
  </sheetData>
  <mergeCells count="373">
    <mergeCell ref="I386:I387"/>
    <mergeCell ref="J386:J387"/>
    <mergeCell ref="K386:K387"/>
    <mergeCell ref="L386:L387"/>
    <mergeCell ref="B386:B387"/>
    <mergeCell ref="C386:C387"/>
    <mergeCell ref="D386:D387"/>
    <mergeCell ref="E386:E387"/>
    <mergeCell ref="G386:G387"/>
    <mergeCell ref="H386:H387"/>
    <mergeCell ref="G376:G377"/>
    <mergeCell ref="H376:H377"/>
    <mergeCell ref="I376:I377"/>
    <mergeCell ref="J376:J377"/>
    <mergeCell ref="K376:K377"/>
    <mergeCell ref="L376:L377"/>
    <mergeCell ref="H364:H365"/>
    <mergeCell ref="I364:I365"/>
    <mergeCell ref="J364:J365"/>
    <mergeCell ref="K364:K365"/>
    <mergeCell ref="L364:L365"/>
    <mergeCell ref="B376:B377"/>
    <mergeCell ref="C376:C377"/>
    <mergeCell ref="D376:D377"/>
    <mergeCell ref="E376:E377"/>
    <mergeCell ref="F376:F377"/>
    <mergeCell ref="B364:B365"/>
    <mergeCell ref="C364:C365"/>
    <mergeCell ref="D364:D365"/>
    <mergeCell ref="E364:E365"/>
    <mergeCell ref="F364:F365"/>
    <mergeCell ref="G364:G365"/>
    <mergeCell ref="J353:J354"/>
    <mergeCell ref="B355:B357"/>
    <mergeCell ref="C355:C357"/>
    <mergeCell ref="E355:E357"/>
    <mergeCell ref="F355:F357"/>
    <mergeCell ref="G355:G357"/>
    <mergeCell ref="H355:H357"/>
    <mergeCell ref="I355:I357"/>
    <mergeCell ref="J355:J357"/>
    <mergeCell ref="K342:K343"/>
    <mergeCell ref="L342:L343"/>
    <mergeCell ref="B353:B354"/>
    <mergeCell ref="C353:C354"/>
    <mergeCell ref="D353:D354"/>
    <mergeCell ref="E353:E354"/>
    <mergeCell ref="F353:F354"/>
    <mergeCell ref="G353:G354"/>
    <mergeCell ref="H353:H354"/>
    <mergeCell ref="I353:I354"/>
    <mergeCell ref="B342:B343"/>
    <mergeCell ref="C342:C343"/>
    <mergeCell ref="D342:D343"/>
    <mergeCell ref="E342:E343"/>
    <mergeCell ref="H342:H343"/>
    <mergeCell ref="I342:I343"/>
    <mergeCell ref="J342:J343"/>
    <mergeCell ref="H335:H336"/>
    <mergeCell ref="I335:I336"/>
    <mergeCell ref="J335:J336"/>
    <mergeCell ref="K335:K336"/>
    <mergeCell ref="L335:L336"/>
    <mergeCell ref="H333:H334"/>
    <mergeCell ref="I333:I334"/>
    <mergeCell ref="J333:J334"/>
    <mergeCell ref="K333:K334"/>
    <mergeCell ref="L333:L334"/>
    <mergeCell ref="B335:B336"/>
    <mergeCell ref="D335:D336"/>
    <mergeCell ref="E335:E336"/>
    <mergeCell ref="F335:F336"/>
    <mergeCell ref="G335:G336"/>
    <mergeCell ref="I323:I324"/>
    <mergeCell ref="J323:J324"/>
    <mergeCell ref="K323:K324"/>
    <mergeCell ref="L323:L324"/>
    <mergeCell ref="B333:B334"/>
    <mergeCell ref="C333:C334"/>
    <mergeCell ref="D333:D334"/>
    <mergeCell ref="E333:E334"/>
    <mergeCell ref="F333:F334"/>
    <mergeCell ref="G333:G334"/>
    <mergeCell ref="I321:I322"/>
    <mergeCell ref="J321:J322"/>
    <mergeCell ref="K321:K322"/>
    <mergeCell ref="L321:L322"/>
    <mergeCell ref="B323:B324"/>
    <mergeCell ref="D323:D324"/>
    <mergeCell ref="E323:E324"/>
    <mergeCell ref="F323:F324"/>
    <mergeCell ref="G323:G324"/>
    <mergeCell ref="H323:H324"/>
    <mergeCell ref="J314:J315"/>
    <mergeCell ref="K314:K315"/>
    <mergeCell ref="L314:L315"/>
    <mergeCell ref="B321:B322"/>
    <mergeCell ref="C321:C322"/>
    <mergeCell ref="D321:D322"/>
    <mergeCell ref="E321:E322"/>
    <mergeCell ref="F321:F322"/>
    <mergeCell ref="G321:G322"/>
    <mergeCell ref="H321:H322"/>
    <mergeCell ref="J303:J304"/>
    <mergeCell ref="K303:K304"/>
    <mergeCell ref="L303:L304"/>
    <mergeCell ref="B314:B315"/>
    <mergeCell ref="C314:C315"/>
    <mergeCell ref="D314:D315"/>
    <mergeCell ref="E314:E315"/>
    <mergeCell ref="G314:G315"/>
    <mergeCell ref="H314:H315"/>
    <mergeCell ref="I314:I315"/>
    <mergeCell ref="J295:J296"/>
    <mergeCell ref="K295:K296"/>
    <mergeCell ref="L295:L296"/>
    <mergeCell ref="B303:B304"/>
    <mergeCell ref="C303:C304"/>
    <mergeCell ref="E303:E304"/>
    <mergeCell ref="F303:F304"/>
    <mergeCell ref="G303:G304"/>
    <mergeCell ref="H303:H304"/>
    <mergeCell ref="I303:I304"/>
    <mergeCell ref="I281:I282"/>
    <mergeCell ref="B295:B296"/>
    <mergeCell ref="C295:C296"/>
    <mergeCell ref="D295:D296"/>
    <mergeCell ref="E295:E296"/>
    <mergeCell ref="G295:G296"/>
    <mergeCell ref="H295:H296"/>
    <mergeCell ref="I295:I296"/>
    <mergeCell ref="I271:I272"/>
    <mergeCell ref="J271:J272"/>
    <mergeCell ref="K271:K272"/>
    <mergeCell ref="L271:L272"/>
    <mergeCell ref="B281:B282"/>
    <mergeCell ref="C281:C282"/>
    <mergeCell ref="D281:D282"/>
    <mergeCell ref="E281:E282"/>
    <mergeCell ref="F281:F282"/>
    <mergeCell ref="G281:G282"/>
    <mergeCell ref="I264:I265"/>
    <mergeCell ref="J264:J265"/>
    <mergeCell ref="K264:K265"/>
    <mergeCell ref="L264:L265"/>
    <mergeCell ref="B271:B272"/>
    <mergeCell ref="C271:C272"/>
    <mergeCell ref="E271:E272"/>
    <mergeCell ref="F271:F272"/>
    <mergeCell ref="G271:G272"/>
    <mergeCell ref="H271:H272"/>
    <mergeCell ref="J257:J258"/>
    <mergeCell ref="K257:K258"/>
    <mergeCell ref="L257:L258"/>
    <mergeCell ref="B264:B265"/>
    <mergeCell ref="C264:C265"/>
    <mergeCell ref="D264:D265"/>
    <mergeCell ref="E264:E265"/>
    <mergeCell ref="F264:F265"/>
    <mergeCell ref="G264:G265"/>
    <mergeCell ref="H264:H265"/>
    <mergeCell ref="K244:K245"/>
    <mergeCell ref="L244:L245"/>
    <mergeCell ref="B257:B258"/>
    <mergeCell ref="C257:C258"/>
    <mergeCell ref="D257:D258"/>
    <mergeCell ref="E257:E258"/>
    <mergeCell ref="F257:F258"/>
    <mergeCell ref="G257:G258"/>
    <mergeCell ref="H257:H258"/>
    <mergeCell ref="I257:I258"/>
    <mergeCell ref="K214:K215"/>
    <mergeCell ref="L214:L215"/>
    <mergeCell ref="B244:B245"/>
    <mergeCell ref="C244:C245"/>
    <mergeCell ref="D244:D245"/>
    <mergeCell ref="E244:E245"/>
    <mergeCell ref="G244:G245"/>
    <mergeCell ref="H244:H245"/>
    <mergeCell ref="I244:I245"/>
    <mergeCell ref="J244:J245"/>
    <mergeCell ref="K198:K199"/>
    <mergeCell ref="L198:L199"/>
    <mergeCell ref="B214:B215"/>
    <mergeCell ref="C214:C215"/>
    <mergeCell ref="D214:D215"/>
    <mergeCell ref="E214:E215"/>
    <mergeCell ref="G214:G215"/>
    <mergeCell ref="H214:H215"/>
    <mergeCell ref="I214:I215"/>
    <mergeCell ref="J214:J215"/>
    <mergeCell ref="L173:L174"/>
    <mergeCell ref="B198:B199"/>
    <mergeCell ref="C198:C199"/>
    <mergeCell ref="D198:D199"/>
    <mergeCell ref="E198:E199"/>
    <mergeCell ref="F198:F199"/>
    <mergeCell ref="G198:G199"/>
    <mergeCell ref="H198:H199"/>
    <mergeCell ref="I198:I199"/>
    <mergeCell ref="J198:J199"/>
    <mergeCell ref="L165:L166"/>
    <mergeCell ref="B173:B174"/>
    <mergeCell ref="C173:C174"/>
    <mergeCell ref="D173:D174"/>
    <mergeCell ref="E173:E174"/>
    <mergeCell ref="G173:G174"/>
    <mergeCell ref="H173:H174"/>
    <mergeCell ref="I173:I174"/>
    <mergeCell ref="J173:J174"/>
    <mergeCell ref="K173:K174"/>
    <mergeCell ref="L129:L130"/>
    <mergeCell ref="B165:B166"/>
    <mergeCell ref="C165:C166"/>
    <mergeCell ref="F165:F166"/>
    <mergeCell ref="G165:G166"/>
    <mergeCell ref="H165:H166"/>
    <mergeCell ref="I165:I166"/>
    <mergeCell ref="J165:J166"/>
    <mergeCell ref="K165:K166"/>
    <mergeCell ref="L121:L122"/>
    <mergeCell ref="B129:B130"/>
    <mergeCell ref="C129:C130"/>
    <mergeCell ref="D129:D130"/>
    <mergeCell ref="E129:E130"/>
    <mergeCell ref="G129:G130"/>
    <mergeCell ref="H129:H130"/>
    <mergeCell ref="I129:I130"/>
    <mergeCell ref="J129:J130"/>
    <mergeCell ref="K129:K130"/>
    <mergeCell ref="L110:L111"/>
    <mergeCell ref="B121:B122"/>
    <mergeCell ref="C121:C122"/>
    <mergeCell ref="D121:D122"/>
    <mergeCell ref="E121:E122"/>
    <mergeCell ref="G121:G122"/>
    <mergeCell ref="H121:H122"/>
    <mergeCell ref="I121:I122"/>
    <mergeCell ref="J121:J122"/>
    <mergeCell ref="K121:K122"/>
    <mergeCell ref="L105:L106"/>
    <mergeCell ref="B110:B111"/>
    <mergeCell ref="D110:D111"/>
    <mergeCell ref="E110:E111"/>
    <mergeCell ref="F110:F111"/>
    <mergeCell ref="G110:G111"/>
    <mergeCell ref="H110:H111"/>
    <mergeCell ref="I110:I111"/>
    <mergeCell ref="J110:J111"/>
    <mergeCell ref="K110:K111"/>
    <mergeCell ref="L96:L97"/>
    <mergeCell ref="B105:B106"/>
    <mergeCell ref="C105:C106"/>
    <mergeCell ref="D105:D106"/>
    <mergeCell ref="E105:E106"/>
    <mergeCell ref="G105:G106"/>
    <mergeCell ref="H105:H106"/>
    <mergeCell ref="I105:I106"/>
    <mergeCell ref="J105:J106"/>
    <mergeCell ref="K105:K106"/>
    <mergeCell ref="L85:L86"/>
    <mergeCell ref="B96:B97"/>
    <mergeCell ref="C96:C97"/>
    <mergeCell ref="D96:D97"/>
    <mergeCell ref="E96:E97"/>
    <mergeCell ref="G96:G97"/>
    <mergeCell ref="H96:H97"/>
    <mergeCell ref="I96:I97"/>
    <mergeCell ref="J96:J97"/>
    <mergeCell ref="K96:K97"/>
    <mergeCell ref="L78:L79"/>
    <mergeCell ref="B85:B86"/>
    <mergeCell ref="C85:C86"/>
    <mergeCell ref="D85:D86"/>
    <mergeCell ref="E85:E86"/>
    <mergeCell ref="G85:G86"/>
    <mergeCell ref="H85:H86"/>
    <mergeCell ref="I85:I86"/>
    <mergeCell ref="J85:J86"/>
    <mergeCell ref="K85:K86"/>
    <mergeCell ref="B78:B79"/>
    <mergeCell ref="C78:C79"/>
    <mergeCell ref="D78:D79"/>
    <mergeCell ref="E78:E79"/>
    <mergeCell ref="G78:G79"/>
    <mergeCell ref="H78:H79"/>
    <mergeCell ref="I78:I79"/>
    <mergeCell ref="J78:J79"/>
    <mergeCell ref="K78:K79"/>
    <mergeCell ref="L70:L71"/>
    <mergeCell ref="B72:B73"/>
    <mergeCell ref="D72:D73"/>
    <mergeCell ref="E72:E73"/>
    <mergeCell ref="F72:F73"/>
    <mergeCell ref="G72:G73"/>
    <mergeCell ref="H72:H73"/>
    <mergeCell ref="J72:J73"/>
    <mergeCell ref="K72:K73"/>
    <mergeCell ref="L63:L64"/>
    <mergeCell ref="B70:B71"/>
    <mergeCell ref="C70:C71"/>
    <mergeCell ref="D70:D71"/>
    <mergeCell ref="E70:E71"/>
    <mergeCell ref="G70:G71"/>
    <mergeCell ref="H70:H71"/>
    <mergeCell ref="I70:I71"/>
    <mergeCell ref="J70:J71"/>
    <mergeCell ref="K70:K71"/>
    <mergeCell ref="L55:L56"/>
    <mergeCell ref="B63:B64"/>
    <mergeCell ref="C63:C64"/>
    <mergeCell ref="D63:D64"/>
    <mergeCell ref="E63:E64"/>
    <mergeCell ref="G63:G64"/>
    <mergeCell ref="H63:H64"/>
    <mergeCell ref="I63:I64"/>
    <mergeCell ref="J63:J64"/>
    <mergeCell ref="K63:K64"/>
    <mergeCell ref="L42:L43"/>
    <mergeCell ref="B55:B56"/>
    <mergeCell ref="C55:C56"/>
    <mergeCell ref="D55:D56"/>
    <mergeCell ref="E55:E56"/>
    <mergeCell ref="G55:G56"/>
    <mergeCell ref="H55:H56"/>
    <mergeCell ref="I55:I56"/>
    <mergeCell ref="J55:J56"/>
    <mergeCell ref="K55:K56"/>
    <mergeCell ref="K34:K35"/>
    <mergeCell ref="B42:B43"/>
    <mergeCell ref="C42:C43"/>
    <mergeCell ref="E42:E43"/>
    <mergeCell ref="F42:F43"/>
    <mergeCell ref="G42:G43"/>
    <mergeCell ref="H42:H43"/>
    <mergeCell ref="I42:I43"/>
    <mergeCell ref="J42:J43"/>
    <mergeCell ref="K42:K43"/>
    <mergeCell ref="I24:I25"/>
    <mergeCell ref="J24:J25"/>
    <mergeCell ref="K24:K25"/>
    <mergeCell ref="L24:L25"/>
    <mergeCell ref="B34:B35"/>
    <mergeCell ref="C34:C35"/>
    <mergeCell ref="E34:E35"/>
    <mergeCell ref="F34:F35"/>
    <mergeCell ref="G34:G35"/>
    <mergeCell ref="I34:I35"/>
    <mergeCell ref="I13:I14"/>
    <mergeCell ref="J13:J14"/>
    <mergeCell ref="K13:K14"/>
    <mergeCell ref="L13:L14"/>
    <mergeCell ref="B24:B25"/>
    <mergeCell ref="C24:C25"/>
    <mergeCell ref="D24:D25"/>
    <mergeCell ref="E24:E25"/>
    <mergeCell ref="G24:G25"/>
    <mergeCell ref="H24:H25"/>
    <mergeCell ref="B13:B14"/>
    <mergeCell ref="C13:C14"/>
    <mergeCell ref="D13:D14"/>
    <mergeCell ref="E13:E14"/>
    <mergeCell ref="G13:G14"/>
    <mergeCell ref="H13:H14"/>
    <mergeCell ref="H4:H5"/>
    <mergeCell ref="K4:K5"/>
    <mergeCell ref="E4:E5"/>
    <mergeCell ref="I4:I5"/>
    <mergeCell ref="L4:L5"/>
    <mergeCell ref="B4:B5"/>
    <mergeCell ref="C4:C5"/>
    <mergeCell ref="D4:D5"/>
    <mergeCell ref="G4:G5"/>
  </mergeCells>
  <conditionalFormatting sqref="J44:J45">
    <cfRule type="expression" dxfId="1" priority="2">
      <formula>$T44="brak indeksu"</formula>
    </cfRule>
  </conditionalFormatting>
  <pageMargins left="0.7" right="0.7" top="0.75" bottom="0.75" header="0.3" footer="0.3"/>
  <pageSetup paperSize="9" scale="70" fitToHeight="0" orientation="landscape" r:id="rId1"/>
  <rowBreaks count="12" manualBreakCount="12">
    <brk id="20" max="11" man="1"/>
    <brk id="38" max="11" man="1"/>
    <brk id="66" max="11" man="1"/>
    <brk id="92" max="11" man="1"/>
    <brk id="253" max="11" man="1"/>
    <brk id="277" max="11" man="1"/>
    <brk id="299" max="11" man="1"/>
    <brk id="317" max="11" man="1"/>
    <brk id="338" max="11" man="1"/>
    <brk id="360" max="11" man="1"/>
    <brk id="382" max="11" man="1"/>
    <brk id="394" max="1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65D21-937B-49A3-8B91-36C338946B95}">
  <dimension ref="B1:O368"/>
  <sheetViews>
    <sheetView tabSelected="1" view="pageBreakPreview" zoomScale="60" zoomScaleNormal="100" workbookViewId="0">
      <selection sqref="A1:O332"/>
    </sheetView>
  </sheetViews>
  <sheetFormatPr defaultRowHeight="15" x14ac:dyDescent="0.25"/>
  <cols>
    <col min="1" max="1" width="4.140625" customWidth="1"/>
    <col min="3" max="3" width="19.140625" hidden="1" customWidth="1"/>
    <col min="4" max="4" width="36.28515625" hidden="1" customWidth="1"/>
    <col min="5" max="5" width="12.28515625" hidden="1" customWidth="1"/>
    <col min="6" max="6" width="12" hidden="1" customWidth="1"/>
    <col min="7" max="7" width="15.28515625" hidden="1" customWidth="1"/>
    <col min="8" max="8" width="5.28515625" customWidth="1"/>
    <col min="9" max="9" width="15.85546875" style="184" customWidth="1"/>
    <col min="10" max="10" width="35.140625" style="207" customWidth="1"/>
    <col min="11" max="11" width="13.85546875" style="184" hidden="1" customWidth="1"/>
    <col min="12" max="12" width="15.42578125" style="184" customWidth="1"/>
    <col min="13" max="13" width="26" style="89" customWidth="1"/>
    <col min="14" max="14" width="13.85546875" customWidth="1"/>
    <col min="15" max="15" width="25" style="89" customWidth="1"/>
  </cols>
  <sheetData>
    <row r="1" spans="2:15" ht="23.25" x14ac:dyDescent="0.25">
      <c r="B1" s="1" t="s">
        <v>0</v>
      </c>
      <c r="I1" s="204" t="s">
        <v>562</v>
      </c>
      <c r="J1" s="206" t="s">
        <v>564</v>
      </c>
      <c r="K1" s="204"/>
      <c r="L1" s="204" t="s">
        <v>563</v>
      </c>
      <c r="M1" s="210" t="s">
        <v>564</v>
      </c>
      <c r="N1" s="205" t="s">
        <v>565</v>
      </c>
      <c r="O1" s="210" t="s">
        <v>564</v>
      </c>
    </row>
    <row r="2" spans="2:15" ht="22.5" hidden="1" x14ac:dyDescent="0.25">
      <c r="B2" s="2" t="s">
        <v>1</v>
      </c>
    </row>
    <row r="3" spans="2:15" ht="23.25" hidden="1" x14ac:dyDescent="0.25">
      <c r="B3" s="4"/>
    </row>
    <row r="4" spans="2:15" ht="15.75" hidden="1" thickTop="1" x14ac:dyDescent="0.25">
      <c r="B4" s="16" t="s">
        <v>2</v>
      </c>
      <c r="C4" s="19" t="s">
        <v>3</v>
      </c>
      <c r="D4" s="19" t="s">
        <v>4</v>
      </c>
      <c r="E4" s="19" t="s">
        <v>5</v>
      </c>
      <c r="F4" s="5" t="s">
        <v>6</v>
      </c>
      <c r="G4" s="19" t="s">
        <v>8</v>
      </c>
      <c r="H4" s="18" t="s">
        <v>9</v>
      </c>
      <c r="I4" s="181" t="s">
        <v>10</v>
      </c>
      <c r="J4" s="182" t="s">
        <v>11</v>
      </c>
      <c r="K4" s="181" t="s">
        <v>13</v>
      </c>
      <c r="L4" s="181" t="s">
        <v>14</v>
      </c>
    </row>
    <row r="5" spans="2:15" ht="15.75" hidden="1" thickBot="1" x14ac:dyDescent="0.3">
      <c r="B5" s="17"/>
      <c r="C5" s="20"/>
      <c r="D5" s="20"/>
      <c r="E5" s="20"/>
      <c r="F5" s="6" t="s">
        <v>7</v>
      </c>
      <c r="G5" s="20"/>
      <c r="H5" s="176"/>
      <c r="I5" s="181"/>
      <c r="J5" s="182" t="s">
        <v>12</v>
      </c>
      <c r="K5" s="181"/>
      <c r="L5" s="181"/>
    </row>
    <row r="6" spans="2:15" ht="33.75" hidden="1" thickBot="1" x14ac:dyDescent="0.3">
      <c r="B6" s="8" t="s">
        <v>15</v>
      </c>
      <c r="C6" s="9" t="s">
        <v>16</v>
      </c>
      <c r="D6" s="10" t="s">
        <v>406</v>
      </c>
      <c r="E6" s="10" t="s">
        <v>17</v>
      </c>
      <c r="F6" s="10" t="s">
        <v>18</v>
      </c>
      <c r="G6" s="10">
        <v>62</v>
      </c>
      <c r="H6" s="73">
        <v>702</v>
      </c>
      <c r="I6" s="185">
        <f>ROUND(H6*G6,2)</f>
        <v>43524</v>
      </c>
      <c r="J6" s="186">
        <v>0.08</v>
      </c>
      <c r="K6" s="187">
        <f>H6*(1+J6)</f>
        <v>758.16</v>
      </c>
      <c r="L6" s="187">
        <f>ROUND(I6*J6+I6,2)</f>
        <v>47005.919999999998</v>
      </c>
    </row>
    <row r="7" spans="2:15" ht="50.25" hidden="1" thickBot="1" x14ac:dyDescent="0.3">
      <c r="B7" s="8" t="s">
        <v>19</v>
      </c>
      <c r="C7" s="9" t="s">
        <v>16</v>
      </c>
      <c r="D7" s="10" t="s">
        <v>407</v>
      </c>
      <c r="E7" s="10" t="s">
        <v>17</v>
      </c>
      <c r="F7" s="10" t="s">
        <v>20</v>
      </c>
      <c r="G7" s="10">
        <v>74</v>
      </c>
      <c r="H7" s="73">
        <v>1081.5999999999999</v>
      </c>
      <c r="I7" s="185">
        <f t="shared" ref="I7:I8" si="0">ROUND(H7*G7,2)</f>
        <v>80038.399999999994</v>
      </c>
      <c r="J7" s="186">
        <v>0.08</v>
      </c>
      <c r="K7" s="187">
        <f t="shared" ref="K7:K8" si="1">H7*(1+J7)</f>
        <v>1168.1300000000001</v>
      </c>
      <c r="L7" s="187">
        <f t="shared" ref="L7:L8" si="2">ROUND(I7*J7+I7,2)</f>
        <v>86441.47</v>
      </c>
    </row>
    <row r="8" spans="2:15" ht="50.25" hidden="1" thickBot="1" x14ac:dyDescent="0.3">
      <c r="B8" s="11" t="s">
        <v>21</v>
      </c>
      <c r="C8" s="12" t="s">
        <v>16</v>
      </c>
      <c r="D8" s="13" t="s">
        <v>408</v>
      </c>
      <c r="E8" s="13" t="s">
        <v>17</v>
      </c>
      <c r="F8" s="13" t="s">
        <v>22</v>
      </c>
      <c r="G8" s="13">
        <v>102</v>
      </c>
      <c r="H8" s="74">
        <v>2332.7199999999998</v>
      </c>
      <c r="I8" s="185">
        <f t="shared" si="0"/>
        <v>237937.44</v>
      </c>
      <c r="J8" s="186">
        <v>0.08</v>
      </c>
      <c r="K8" s="187">
        <f t="shared" si="1"/>
        <v>2519.34</v>
      </c>
      <c r="L8" s="187">
        <f t="shared" si="2"/>
        <v>256972.44</v>
      </c>
    </row>
    <row r="9" spans="2:15" ht="60" x14ac:dyDescent="0.25">
      <c r="B9" s="23" t="s">
        <v>23</v>
      </c>
      <c r="I9" s="188">
        <f>SUM(I6:I8)</f>
        <v>361499.84</v>
      </c>
      <c r="J9" s="207" t="str">
        <f>[1]!slownie(I9)</f>
        <v>trzysta sześćdziesiąt jeden tysięcy czterysta dziewięćdziesiąt dziewięć PLN, 84/100</v>
      </c>
      <c r="L9" s="188">
        <f>SUM(L6:L8)</f>
        <v>390419.83</v>
      </c>
      <c r="M9" s="89" t="str">
        <f>[1]!slownie(L9)</f>
        <v>trzysta dziewięćdziesiąt czterysta dziewiętnaście PLN, 83/100</v>
      </c>
      <c r="N9" s="101">
        <f>L9-I9</f>
        <v>28919.99</v>
      </c>
      <c r="O9" s="89" t="str">
        <f>[1]!slownie(N9)</f>
        <v>dwadzieścia osiem tysięcy dziewięćset dziewiętnaście PLN, 99/100</v>
      </c>
    </row>
    <row r="10" spans="2:15" ht="23.25" x14ac:dyDescent="0.25">
      <c r="B10" s="1" t="s">
        <v>24</v>
      </c>
    </row>
    <row r="11" spans="2:15" ht="22.5" hidden="1" x14ac:dyDescent="0.25">
      <c r="B11" s="2" t="s">
        <v>1</v>
      </c>
    </row>
    <row r="12" spans="2:15" ht="23.25" hidden="1" x14ac:dyDescent="0.25">
      <c r="B12" s="4"/>
    </row>
    <row r="13" spans="2:15" ht="15.75" hidden="1" thickTop="1" x14ac:dyDescent="0.25">
      <c r="B13" s="16" t="s">
        <v>2</v>
      </c>
      <c r="C13" s="19" t="s">
        <v>3</v>
      </c>
      <c r="D13" s="19" t="s">
        <v>4</v>
      </c>
      <c r="E13" s="19" t="s">
        <v>5</v>
      </c>
      <c r="F13" s="5" t="s">
        <v>25</v>
      </c>
      <c r="G13" s="19" t="s">
        <v>8</v>
      </c>
      <c r="H13" s="18" t="s">
        <v>9</v>
      </c>
      <c r="I13" s="181" t="s">
        <v>10</v>
      </c>
      <c r="J13" s="181" t="s">
        <v>27</v>
      </c>
      <c r="K13" s="181" t="s">
        <v>13</v>
      </c>
      <c r="L13" s="181" t="s">
        <v>14</v>
      </c>
    </row>
    <row r="14" spans="2:15" ht="15.75" hidden="1" thickBot="1" x14ac:dyDescent="0.3">
      <c r="B14" s="17"/>
      <c r="C14" s="20"/>
      <c r="D14" s="20"/>
      <c r="E14" s="20"/>
      <c r="F14" s="6" t="s">
        <v>26</v>
      </c>
      <c r="G14" s="20"/>
      <c r="H14" s="176"/>
      <c r="I14" s="181"/>
      <c r="J14" s="181"/>
      <c r="K14" s="181"/>
      <c r="L14" s="181"/>
    </row>
    <row r="15" spans="2:15" ht="66.75" hidden="1" thickBot="1" x14ac:dyDescent="0.3">
      <c r="B15" s="8" t="s">
        <v>15</v>
      </c>
      <c r="C15" s="9" t="s">
        <v>28</v>
      </c>
      <c r="D15" s="9" t="s">
        <v>409</v>
      </c>
      <c r="E15" s="9" t="s">
        <v>29</v>
      </c>
      <c r="F15" s="9" t="s">
        <v>30</v>
      </c>
      <c r="G15" s="10">
        <v>1100</v>
      </c>
      <c r="H15" s="73">
        <v>3.88</v>
      </c>
      <c r="I15" s="185">
        <f t="shared" ref="I15:I19" si="3">ROUND(H15*G15,2)</f>
        <v>4268</v>
      </c>
      <c r="J15" s="189">
        <v>0.08</v>
      </c>
      <c r="K15" s="187">
        <f t="shared" ref="K15:K19" si="4">H15*(1+J15)</f>
        <v>4.1900000000000004</v>
      </c>
      <c r="L15" s="187">
        <f t="shared" ref="L15:L19" si="5">ROUND(I15*J15+I15,2)</f>
        <v>4609.4399999999996</v>
      </c>
    </row>
    <row r="16" spans="2:15" ht="17.25" hidden="1" thickBot="1" x14ac:dyDescent="0.3">
      <c r="B16" s="8" t="s">
        <v>19</v>
      </c>
      <c r="C16" s="9" t="s">
        <v>31</v>
      </c>
      <c r="D16" s="9" t="s">
        <v>410</v>
      </c>
      <c r="E16" s="9" t="s">
        <v>29</v>
      </c>
      <c r="F16" s="9" t="s">
        <v>32</v>
      </c>
      <c r="G16" s="10">
        <v>2000</v>
      </c>
      <c r="H16" s="73">
        <v>5.64</v>
      </c>
      <c r="I16" s="185">
        <f t="shared" si="3"/>
        <v>11280</v>
      </c>
      <c r="J16" s="189">
        <v>0.08</v>
      </c>
      <c r="K16" s="187">
        <f t="shared" si="4"/>
        <v>6.09</v>
      </c>
      <c r="L16" s="187">
        <f t="shared" si="5"/>
        <v>12182.4</v>
      </c>
    </row>
    <row r="17" spans="2:15" ht="33.75" hidden="1" thickBot="1" x14ac:dyDescent="0.3">
      <c r="B17" s="8" t="s">
        <v>21</v>
      </c>
      <c r="C17" s="9" t="s">
        <v>31</v>
      </c>
      <c r="D17" s="9" t="s">
        <v>411</v>
      </c>
      <c r="E17" s="9" t="s">
        <v>33</v>
      </c>
      <c r="F17" s="9" t="s">
        <v>34</v>
      </c>
      <c r="G17" s="10">
        <v>2</v>
      </c>
      <c r="H17" s="73">
        <v>11.46</v>
      </c>
      <c r="I17" s="185">
        <f t="shared" si="3"/>
        <v>22.92</v>
      </c>
      <c r="J17" s="189">
        <v>0.08</v>
      </c>
      <c r="K17" s="187">
        <f t="shared" si="4"/>
        <v>12.38</v>
      </c>
      <c r="L17" s="187">
        <f t="shared" si="5"/>
        <v>24.75</v>
      </c>
    </row>
    <row r="18" spans="2:15" ht="33.75" hidden="1" thickBot="1" x14ac:dyDescent="0.3">
      <c r="B18" s="8" t="s">
        <v>35</v>
      </c>
      <c r="C18" s="9" t="s">
        <v>31</v>
      </c>
      <c r="D18" s="9" t="s">
        <v>412</v>
      </c>
      <c r="E18" s="9" t="s">
        <v>33</v>
      </c>
      <c r="F18" s="9" t="s">
        <v>36</v>
      </c>
      <c r="G18" s="10">
        <v>6</v>
      </c>
      <c r="H18" s="73">
        <v>11.06</v>
      </c>
      <c r="I18" s="185">
        <f t="shared" si="3"/>
        <v>66.36</v>
      </c>
      <c r="J18" s="189">
        <v>0.08</v>
      </c>
      <c r="K18" s="187">
        <f t="shared" si="4"/>
        <v>11.94</v>
      </c>
      <c r="L18" s="187">
        <f t="shared" si="5"/>
        <v>71.67</v>
      </c>
    </row>
    <row r="19" spans="2:15" ht="33.75" hidden="1" thickBot="1" x14ac:dyDescent="0.3">
      <c r="B19" s="11" t="s">
        <v>37</v>
      </c>
      <c r="C19" s="12" t="s">
        <v>31</v>
      </c>
      <c r="D19" s="12" t="s">
        <v>413</v>
      </c>
      <c r="E19" s="12" t="s">
        <v>33</v>
      </c>
      <c r="F19" s="12" t="s">
        <v>38</v>
      </c>
      <c r="G19" s="13">
        <v>16</v>
      </c>
      <c r="H19" s="74">
        <v>15.3</v>
      </c>
      <c r="I19" s="185">
        <f t="shared" si="3"/>
        <v>244.8</v>
      </c>
      <c r="J19" s="189">
        <v>0.08</v>
      </c>
      <c r="K19" s="187">
        <f t="shared" si="4"/>
        <v>16.52</v>
      </c>
      <c r="L19" s="187">
        <f t="shared" si="5"/>
        <v>264.38</v>
      </c>
    </row>
    <row r="20" spans="2:15" ht="45" x14ac:dyDescent="0.25">
      <c r="B20" s="23" t="s">
        <v>23</v>
      </c>
      <c r="I20" s="190">
        <f>SUM(I15:I19)</f>
        <v>15882.08</v>
      </c>
      <c r="J20" s="207" t="str">
        <f>[1]!slownie(I20)</f>
        <v>piętnaście tysięcy osiemset osiemdziesiąt dwa PLN, 08/100</v>
      </c>
      <c r="L20" s="191">
        <f>SUM(L15:L19)</f>
        <v>17152.64</v>
      </c>
      <c r="M20" s="89" t="str">
        <f>[1]!slownie(L20)</f>
        <v>siedemnaście tysięcy sto pięćdziesiąt dwa PLN, 64/100</v>
      </c>
      <c r="N20">
        <f>L20-I20</f>
        <v>1270.56</v>
      </c>
      <c r="O20" s="89" t="str">
        <f>[1]!slownie(N20)</f>
        <v>jeden tysiąc dwieście siedemdziesiąt PLN, 56/100</v>
      </c>
    </row>
    <row r="21" spans="2:15" ht="23.25" x14ac:dyDescent="0.25">
      <c r="B21" s="1" t="s">
        <v>39</v>
      </c>
    </row>
    <row r="22" spans="2:15" ht="22.5" hidden="1" x14ac:dyDescent="0.25">
      <c r="B22" s="2" t="s">
        <v>1</v>
      </c>
    </row>
    <row r="23" spans="2:15" ht="4.5" hidden="1" customHeight="1" thickBot="1" x14ac:dyDescent="0.3">
      <c r="B23" s="4"/>
    </row>
    <row r="24" spans="2:15" ht="21" hidden="1" customHeight="1" thickTop="1" x14ac:dyDescent="0.25">
      <c r="B24" s="16" t="s">
        <v>2</v>
      </c>
      <c r="C24" s="19" t="s">
        <v>3</v>
      </c>
      <c r="D24" s="19" t="s">
        <v>4</v>
      </c>
      <c r="E24" s="19" t="s">
        <v>5</v>
      </c>
      <c r="F24" s="5" t="s">
        <v>25</v>
      </c>
      <c r="G24" s="19" t="s">
        <v>418</v>
      </c>
      <c r="H24" s="18" t="s">
        <v>9</v>
      </c>
      <c r="I24" s="181" t="s">
        <v>10</v>
      </c>
      <c r="J24" s="181" t="s">
        <v>27</v>
      </c>
      <c r="K24" s="181" t="s">
        <v>13</v>
      </c>
      <c r="L24" s="181" t="s">
        <v>14</v>
      </c>
    </row>
    <row r="25" spans="2:15" ht="40.5" hidden="1" customHeight="1" thickBot="1" x14ac:dyDescent="0.3">
      <c r="B25" s="17"/>
      <c r="C25" s="20"/>
      <c r="D25" s="20"/>
      <c r="E25" s="20"/>
      <c r="F25" s="6" t="s">
        <v>26</v>
      </c>
      <c r="G25" s="20"/>
      <c r="H25" s="176"/>
      <c r="I25" s="181"/>
      <c r="J25" s="181"/>
      <c r="K25" s="181"/>
      <c r="L25" s="181"/>
    </row>
    <row r="26" spans="2:15" ht="50.25" hidden="1" thickBot="1" x14ac:dyDescent="0.3">
      <c r="B26" s="8" t="s">
        <v>15</v>
      </c>
      <c r="C26" s="9" t="s">
        <v>40</v>
      </c>
      <c r="D26" s="9" t="s">
        <v>414</v>
      </c>
      <c r="E26" s="9" t="s">
        <v>41</v>
      </c>
      <c r="F26" s="9" t="s">
        <v>42</v>
      </c>
      <c r="G26" s="10">
        <v>3300</v>
      </c>
      <c r="H26" s="73">
        <v>3.84</v>
      </c>
      <c r="I26" s="185">
        <f t="shared" ref="I26:I29" si="6">ROUND(H26*G26,2)</f>
        <v>12672</v>
      </c>
      <c r="J26" s="189">
        <v>0.08</v>
      </c>
      <c r="K26" s="187">
        <f t="shared" ref="K26:K29" si="7">H26*(1+J26)</f>
        <v>4.1500000000000004</v>
      </c>
      <c r="L26" s="187">
        <f t="shared" ref="L26:L29" si="8">ROUND(I26*J26+I26,2)</f>
        <v>13685.76</v>
      </c>
    </row>
    <row r="27" spans="2:15" ht="50.25" hidden="1" thickBot="1" x14ac:dyDescent="0.3">
      <c r="B27" s="8" t="s">
        <v>19</v>
      </c>
      <c r="C27" s="9" t="s">
        <v>40</v>
      </c>
      <c r="D27" s="9" t="s">
        <v>415</v>
      </c>
      <c r="E27" s="9" t="s">
        <v>43</v>
      </c>
      <c r="F27" s="9" t="s">
        <v>44</v>
      </c>
      <c r="G27" s="10">
        <v>96</v>
      </c>
      <c r="H27" s="73">
        <v>13.13</v>
      </c>
      <c r="I27" s="185">
        <f t="shared" si="6"/>
        <v>1260.48</v>
      </c>
      <c r="J27" s="189">
        <v>0.08</v>
      </c>
      <c r="K27" s="187">
        <f t="shared" si="7"/>
        <v>14.18</v>
      </c>
      <c r="L27" s="187">
        <f t="shared" si="8"/>
        <v>1361.32</v>
      </c>
    </row>
    <row r="28" spans="2:15" ht="50.25" hidden="1" thickBot="1" x14ac:dyDescent="0.3">
      <c r="B28" s="8" t="s">
        <v>21</v>
      </c>
      <c r="C28" s="9" t="s">
        <v>40</v>
      </c>
      <c r="D28" s="9" t="s">
        <v>416</v>
      </c>
      <c r="E28" s="9" t="s">
        <v>45</v>
      </c>
      <c r="F28" s="9" t="s">
        <v>46</v>
      </c>
      <c r="G28" s="10">
        <v>685</v>
      </c>
      <c r="H28" s="73">
        <v>9.0500000000000007</v>
      </c>
      <c r="I28" s="185">
        <f t="shared" si="6"/>
        <v>6199.25</v>
      </c>
      <c r="J28" s="189">
        <v>0.08</v>
      </c>
      <c r="K28" s="187">
        <f t="shared" si="7"/>
        <v>9.77</v>
      </c>
      <c r="L28" s="187">
        <f t="shared" si="8"/>
        <v>6695.19</v>
      </c>
    </row>
    <row r="29" spans="2:15" ht="50.25" hidden="1" thickBot="1" x14ac:dyDescent="0.3">
      <c r="B29" s="11" t="s">
        <v>35</v>
      </c>
      <c r="C29" s="12" t="s">
        <v>40</v>
      </c>
      <c r="D29" s="12" t="s">
        <v>417</v>
      </c>
      <c r="E29" s="12" t="s">
        <v>47</v>
      </c>
      <c r="F29" s="12" t="s">
        <v>48</v>
      </c>
      <c r="G29" s="13">
        <v>19</v>
      </c>
      <c r="H29" s="74">
        <v>14.27</v>
      </c>
      <c r="I29" s="185">
        <f t="shared" si="6"/>
        <v>271.13</v>
      </c>
      <c r="J29" s="189">
        <v>0.08</v>
      </c>
      <c r="K29" s="187">
        <f t="shared" si="7"/>
        <v>15.41</v>
      </c>
      <c r="L29" s="187">
        <f t="shared" si="8"/>
        <v>292.82</v>
      </c>
    </row>
    <row r="30" spans="2:15" ht="45" x14ac:dyDescent="0.25">
      <c r="B30" s="23" t="s">
        <v>23</v>
      </c>
      <c r="I30" s="190">
        <f>SUM(I26:I29)</f>
        <v>20402.86</v>
      </c>
      <c r="J30" s="207" t="str">
        <f>[1]!slownie(I30)</f>
        <v>dwadzieścia czterysta dwa PLN, 86/100</v>
      </c>
      <c r="L30" s="191">
        <f>SUM(L26:L29)</f>
        <v>22035.09</v>
      </c>
      <c r="M30" s="89" t="str">
        <f>[1]!slownie(L30)</f>
        <v>dwadzieścia dwa tysiące trzydzieści pięć PLN, 09/100</v>
      </c>
      <c r="N30">
        <f>L30-I30</f>
        <v>1632.23</v>
      </c>
      <c r="O30" s="89" t="str">
        <f>[1]!slownie(N30)</f>
        <v>jeden tysiąc sześćset trzydzieści dwa PLN, 23/100</v>
      </c>
    </row>
    <row r="31" spans="2:15" ht="23.25" x14ac:dyDescent="0.25">
      <c r="B31" s="1" t="s">
        <v>49</v>
      </c>
    </row>
    <row r="32" spans="2:15" ht="22.5" hidden="1" x14ac:dyDescent="0.25">
      <c r="B32" s="2" t="s">
        <v>1</v>
      </c>
    </row>
    <row r="33" spans="2:15" ht="23.25" hidden="1" x14ac:dyDescent="0.25">
      <c r="B33" s="4"/>
    </row>
    <row r="34" spans="2:15" ht="30.75" hidden="1" thickTop="1" x14ac:dyDescent="0.25">
      <c r="B34" s="16" t="s">
        <v>2</v>
      </c>
      <c r="C34" s="19" t="s">
        <v>3</v>
      </c>
      <c r="D34" s="5" t="s">
        <v>4</v>
      </c>
      <c r="E34" s="19" t="s">
        <v>51</v>
      </c>
      <c r="F34" s="19" t="s">
        <v>25</v>
      </c>
      <c r="G34" s="19" t="s">
        <v>52</v>
      </c>
      <c r="H34" s="5" t="s">
        <v>53</v>
      </c>
      <c r="I34" s="181" t="s">
        <v>10</v>
      </c>
      <c r="J34" s="208" t="s">
        <v>11</v>
      </c>
      <c r="K34" s="181" t="s">
        <v>56</v>
      </c>
      <c r="L34" s="183" t="s">
        <v>57</v>
      </c>
    </row>
    <row r="35" spans="2:15" ht="15.75" hidden="1" thickBot="1" x14ac:dyDescent="0.3">
      <c r="B35" s="17"/>
      <c r="C35" s="20"/>
      <c r="D35" s="6" t="s">
        <v>50</v>
      </c>
      <c r="E35" s="20"/>
      <c r="F35" s="20"/>
      <c r="G35" s="20"/>
      <c r="H35" s="6" t="s">
        <v>54</v>
      </c>
      <c r="I35" s="181"/>
      <c r="J35" s="208" t="s">
        <v>55</v>
      </c>
      <c r="K35" s="181"/>
      <c r="L35" s="182" t="s">
        <v>58</v>
      </c>
    </row>
    <row r="36" spans="2:15" ht="50.25" hidden="1" thickBot="1" x14ac:dyDescent="0.3">
      <c r="B36" s="8" t="s">
        <v>15</v>
      </c>
      <c r="C36" s="9" t="s">
        <v>59</v>
      </c>
      <c r="D36" s="10" t="s">
        <v>421</v>
      </c>
      <c r="E36" s="10" t="s">
        <v>60</v>
      </c>
      <c r="F36" s="10" t="s">
        <v>61</v>
      </c>
      <c r="G36" s="10">
        <v>100</v>
      </c>
      <c r="H36" s="73">
        <v>30.22</v>
      </c>
      <c r="I36" s="185">
        <f t="shared" ref="I36:I37" si="9">ROUND(H36*G36,2)</f>
        <v>3022</v>
      </c>
      <c r="J36" s="189">
        <v>0.08</v>
      </c>
      <c r="K36" s="187">
        <f t="shared" ref="K36:K37" si="10">H36*(1+J36)</f>
        <v>32.64</v>
      </c>
      <c r="L36" s="187">
        <f t="shared" ref="L36:L37" si="11">ROUND(I36*J36+I36,2)</f>
        <v>3263.76</v>
      </c>
    </row>
    <row r="37" spans="2:15" ht="50.25" hidden="1" thickBot="1" x14ac:dyDescent="0.3">
      <c r="B37" s="11" t="s">
        <v>19</v>
      </c>
      <c r="C37" s="12" t="s">
        <v>59</v>
      </c>
      <c r="D37" s="13" t="s">
        <v>422</v>
      </c>
      <c r="E37" s="13" t="s">
        <v>60</v>
      </c>
      <c r="F37" s="13" t="s">
        <v>62</v>
      </c>
      <c r="G37" s="13">
        <v>313</v>
      </c>
      <c r="H37" s="74">
        <v>30.22</v>
      </c>
      <c r="I37" s="185">
        <f t="shared" si="9"/>
        <v>9458.86</v>
      </c>
      <c r="J37" s="189">
        <v>0.08</v>
      </c>
      <c r="K37" s="187">
        <f t="shared" si="10"/>
        <v>32.64</v>
      </c>
      <c r="L37" s="187">
        <f t="shared" si="11"/>
        <v>10215.57</v>
      </c>
    </row>
    <row r="38" spans="2:15" ht="45" x14ac:dyDescent="0.25">
      <c r="B38" s="23" t="s">
        <v>23</v>
      </c>
      <c r="I38" s="188">
        <f>SUM(I36:I37)</f>
        <v>12480.86</v>
      </c>
      <c r="J38" s="207" t="str">
        <f>[1]!slownie(I38)</f>
        <v>dwanaście tysiące czterysta osiemdziesiąt PLN, 86/100</v>
      </c>
      <c r="L38" s="188">
        <f>SUM(L36:L37)</f>
        <v>13479.33</v>
      </c>
      <c r="M38" s="89" t="str">
        <f>[1]!slownie(L38)</f>
        <v>trzynaście tysiące czterysta siedemdziesiąt dziewięć PLN, 33/100</v>
      </c>
      <c r="N38">
        <f>L38-I38</f>
        <v>998.469999999999</v>
      </c>
      <c r="O38" s="89" t="str">
        <f>[1]!slownie(N38)</f>
        <v>dziewięćset dziewięćdziesiąt osiem PLN, 47/100</v>
      </c>
    </row>
    <row r="39" spans="2:15" ht="26.25" x14ac:dyDescent="0.25">
      <c r="B39" s="30" t="s">
        <v>63</v>
      </c>
    </row>
    <row r="40" spans="2:15" ht="22.5" hidden="1" x14ac:dyDescent="0.25">
      <c r="B40" s="2" t="s">
        <v>1</v>
      </c>
    </row>
    <row r="41" spans="2:15" ht="23.25" hidden="1" x14ac:dyDescent="0.25">
      <c r="B41" s="31"/>
    </row>
    <row r="42" spans="2:15" ht="15.75" hidden="1" thickTop="1" x14ac:dyDescent="0.25">
      <c r="B42" s="16" t="s">
        <v>2</v>
      </c>
      <c r="C42" s="19" t="s">
        <v>3</v>
      </c>
      <c r="D42" s="5" t="s">
        <v>4</v>
      </c>
      <c r="E42" s="19" t="s">
        <v>5</v>
      </c>
      <c r="F42" s="19" t="s">
        <v>25</v>
      </c>
      <c r="G42" s="19" t="s">
        <v>64</v>
      </c>
      <c r="H42" s="18" t="s">
        <v>9</v>
      </c>
      <c r="I42" s="181" t="s">
        <v>10</v>
      </c>
      <c r="J42" s="181" t="s">
        <v>27</v>
      </c>
      <c r="K42" s="181" t="s">
        <v>13</v>
      </c>
      <c r="L42" s="181" t="s">
        <v>14</v>
      </c>
    </row>
    <row r="43" spans="2:15" ht="15.75" hidden="1" thickBot="1" x14ac:dyDescent="0.3">
      <c r="B43" s="17"/>
      <c r="C43" s="20"/>
      <c r="D43" s="6" t="s">
        <v>50</v>
      </c>
      <c r="E43" s="20"/>
      <c r="F43" s="20"/>
      <c r="G43" s="20"/>
      <c r="H43" s="176"/>
      <c r="I43" s="181"/>
      <c r="J43" s="181"/>
      <c r="K43" s="181"/>
      <c r="L43" s="181"/>
    </row>
    <row r="44" spans="2:15" ht="33.75" hidden="1" thickBot="1" x14ac:dyDescent="0.3">
      <c r="B44" s="8" t="s">
        <v>15</v>
      </c>
      <c r="C44" s="9" t="s">
        <v>65</v>
      </c>
      <c r="D44" s="9" t="s">
        <v>419</v>
      </c>
      <c r="E44" s="9" t="s">
        <v>66</v>
      </c>
      <c r="F44" s="9" t="s">
        <v>67</v>
      </c>
      <c r="G44" s="10">
        <v>26</v>
      </c>
      <c r="H44" s="73">
        <v>90.43</v>
      </c>
      <c r="I44" s="185">
        <f t="shared" ref="I44:I45" si="12">ROUND(H44*G44,2)</f>
        <v>2351.1799999999998</v>
      </c>
      <c r="J44" s="209">
        <v>0.08</v>
      </c>
      <c r="K44" s="187">
        <f t="shared" ref="K44:K45" si="13">H44*(1+J44)</f>
        <v>97.66</v>
      </c>
      <c r="L44" s="187">
        <f t="shared" ref="L44:L45" si="14">ROUND(I44*J44+I44,2)</f>
        <v>2539.27</v>
      </c>
    </row>
    <row r="45" spans="2:15" ht="33.75" hidden="1" thickBot="1" x14ac:dyDescent="0.3">
      <c r="B45" s="11" t="s">
        <v>19</v>
      </c>
      <c r="C45" s="12" t="s">
        <v>65</v>
      </c>
      <c r="D45" s="12" t="s">
        <v>420</v>
      </c>
      <c r="E45" s="12" t="s">
        <v>66</v>
      </c>
      <c r="F45" s="12" t="s">
        <v>68</v>
      </c>
      <c r="G45" s="13">
        <v>425</v>
      </c>
      <c r="H45" s="74">
        <v>138.01</v>
      </c>
      <c r="I45" s="185">
        <f t="shared" si="12"/>
        <v>58654.25</v>
      </c>
      <c r="J45" s="209">
        <v>0.08</v>
      </c>
      <c r="K45" s="187">
        <f t="shared" si="13"/>
        <v>149.05000000000001</v>
      </c>
      <c r="L45" s="187">
        <f t="shared" si="14"/>
        <v>63346.59</v>
      </c>
    </row>
    <row r="46" spans="2:15" ht="60" x14ac:dyDescent="0.25">
      <c r="B46" s="23" t="s">
        <v>23</v>
      </c>
      <c r="I46" s="188">
        <f>SUM(I44:I45)</f>
        <v>61005.43</v>
      </c>
      <c r="J46" s="207" t="str">
        <f>[1]!slownie(I46)</f>
        <v>sześćdziesiąt jeden tysięcy pięć PLN, 43/100</v>
      </c>
      <c r="L46" s="188">
        <f>SUM(L44:L45)</f>
        <v>65885.86</v>
      </c>
      <c r="M46" s="89" t="str">
        <f>[1]!slownie(L46)</f>
        <v>sześćdziesiąt pięć tysięcy osiemset osiemdziesiąt pięć PLN, 86/100</v>
      </c>
      <c r="N46">
        <f>L46-I46</f>
        <v>4880.43</v>
      </c>
      <c r="O46" s="89" t="str">
        <f>[1]!slownie(N46)</f>
        <v>cztery tysiące osiemset osiemdziesiąt PLN, 43/100</v>
      </c>
    </row>
    <row r="47" spans="2:15" ht="23.25" x14ac:dyDescent="0.25">
      <c r="B47" s="1" t="s">
        <v>71</v>
      </c>
    </row>
    <row r="48" spans="2:15" ht="22.5" hidden="1" x14ac:dyDescent="0.25">
      <c r="B48" s="2" t="s">
        <v>1</v>
      </c>
    </row>
    <row r="49" spans="2:15" ht="23.25" hidden="1" x14ac:dyDescent="0.25">
      <c r="B49" s="31"/>
    </row>
    <row r="50" spans="2:15" ht="15.75" hidden="1" thickTop="1" x14ac:dyDescent="0.25">
      <c r="B50" s="16" t="s">
        <v>2</v>
      </c>
      <c r="C50" s="19" t="s">
        <v>3</v>
      </c>
      <c r="D50" s="19" t="s">
        <v>4</v>
      </c>
      <c r="E50" s="19" t="s">
        <v>5</v>
      </c>
      <c r="F50" s="5" t="s">
        <v>25</v>
      </c>
      <c r="G50" s="19" t="s">
        <v>72</v>
      </c>
      <c r="H50" s="18" t="s">
        <v>9</v>
      </c>
      <c r="I50" s="181" t="s">
        <v>10</v>
      </c>
      <c r="J50" s="181" t="s">
        <v>27</v>
      </c>
      <c r="K50" s="181" t="s">
        <v>13</v>
      </c>
      <c r="L50" s="181" t="s">
        <v>14</v>
      </c>
    </row>
    <row r="51" spans="2:15" ht="15.75" hidden="1" thickBot="1" x14ac:dyDescent="0.3">
      <c r="B51" s="17"/>
      <c r="C51" s="20"/>
      <c r="D51" s="20"/>
      <c r="E51" s="20"/>
      <c r="F51" s="6" t="s">
        <v>26</v>
      </c>
      <c r="G51" s="20"/>
      <c r="H51" s="176"/>
      <c r="I51" s="181"/>
      <c r="J51" s="181"/>
      <c r="K51" s="181"/>
      <c r="L51" s="181"/>
    </row>
    <row r="52" spans="2:15" ht="50.25" hidden="1" thickBot="1" x14ac:dyDescent="0.3">
      <c r="B52" s="8" t="s">
        <v>15</v>
      </c>
      <c r="C52" s="9" t="s">
        <v>73</v>
      </c>
      <c r="D52" s="9" t="s">
        <v>423</v>
      </c>
      <c r="E52" s="9" t="s">
        <v>74</v>
      </c>
      <c r="F52" s="9" t="s">
        <v>75</v>
      </c>
      <c r="G52" s="10">
        <v>1450</v>
      </c>
      <c r="H52" s="73">
        <v>6.46</v>
      </c>
      <c r="I52" s="185">
        <f t="shared" ref="I52:I53" si="15">ROUND(H52*G52,2)</f>
        <v>9367</v>
      </c>
      <c r="J52" s="189">
        <v>0.08</v>
      </c>
      <c r="K52" s="187">
        <f t="shared" ref="K52:K53" si="16">H52*(1+J52)</f>
        <v>6.98</v>
      </c>
      <c r="L52" s="187">
        <f t="shared" ref="L52:L53" si="17">ROUND(I52*J52+I52,2)</f>
        <v>10116.36</v>
      </c>
    </row>
    <row r="53" spans="2:15" ht="50.25" hidden="1" thickBot="1" x14ac:dyDescent="0.3">
      <c r="B53" s="11" t="s">
        <v>19</v>
      </c>
      <c r="C53" s="12" t="s">
        <v>73</v>
      </c>
      <c r="D53" s="12" t="s">
        <v>424</v>
      </c>
      <c r="E53" s="12" t="s">
        <v>74</v>
      </c>
      <c r="F53" s="12" t="s">
        <v>76</v>
      </c>
      <c r="G53" s="13">
        <v>3600</v>
      </c>
      <c r="H53" s="74">
        <v>9.44</v>
      </c>
      <c r="I53" s="185">
        <f t="shared" si="15"/>
        <v>33984</v>
      </c>
      <c r="J53" s="189">
        <v>0.08</v>
      </c>
      <c r="K53" s="187">
        <f t="shared" si="16"/>
        <v>10.199999999999999</v>
      </c>
      <c r="L53" s="187">
        <f t="shared" si="17"/>
        <v>36702.720000000001</v>
      </c>
    </row>
    <row r="54" spans="2:15" ht="45" x14ac:dyDescent="0.25">
      <c r="B54" s="23" t="s">
        <v>23</v>
      </c>
      <c r="I54" s="188">
        <f>SUM(I52:I53)</f>
        <v>43351</v>
      </c>
      <c r="J54" s="207" t="str">
        <f>[1]!slownie(I54)</f>
        <v>czterdzieści trzy tysiące trzysta pięćdziesiąt jeden PLN</v>
      </c>
      <c r="L54" s="188">
        <f>SUM(L52:L53)</f>
        <v>46819.08</v>
      </c>
      <c r="M54" s="89" t="str">
        <f>[1]!slownie(L54)</f>
        <v>czterdzieści sześć tysięcy osiemset dziewiętnaście PLN, 08/100</v>
      </c>
      <c r="N54">
        <f>L54-I54</f>
        <v>3468.08</v>
      </c>
      <c r="O54" s="89" t="str">
        <f>[1]!slownie(N54)</f>
        <v>trzy tysiące czterysta sześćdziesiąt osiem PLN, 08/100</v>
      </c>
    </row>
    <row r="55" spans="2:15" ht="23.25" x14ac:dyDescent="0.25">
      <c r="B55" s="1" t="s">
        <v>77</v>
      </c>
    </row>
    <row r="56" spans="2:15" ht="22.5" hidden="1" x14ac:dyDescent="0.25">
      <c r="B56" s="2" t="s">
        <v>1</v>
      </c>
    </row>
    <row r="57" spans="2:15" ht="23.25" hidden="1" x14ac:dyDescent="0.25">
      <c r="B57" s="31"/>
    </row>
    <row r="58" spans="2:15" ht="15.75" hidden="1" thickTop="1" x14ac:dyDescent="0.25">
      <c r="B58" s="16" t="s">
        <v>2</v>
      </c>
      <c r="C58" s="19" t="s">
        <v>3</v>
      </c>
      <c r="D58" s="19" t="s">
        <v>4</v>
      </c>
      <c r="E58" s="19" t="s">
        <v>5</v>
      </c>
      <c r="F58" s="5" t="s">
        <v>25</v>
      </c>
      <c r="G58" s="19" t="s">
        <v>418</v>
      </c>
      <c r="H58" s="18" t="s">
        <v>9</v>
      </c>
      <c r="I58" s="181" t="s">
        <v>10</v>
      </c>
      <c r="J58" s="181" t="s">
        <v>27</v>
      </c>
      <c r="K58" s="181" t="s">
        <v>13</v>
      </c>
      <c r="L58" s="181" t="s">
        <v>14</v>
      </c>
    </row>
    <row r="59" spans="2:15" ht="39.75" hidden="1" customHeight="1" thickBot="1" x14ac:dyDescent="0.3">
      <c r="B59" s="17"/>
      <c r="C59" s="20"/>
      <c r="D59" s="20"/>
      <c r="E59" s="20"/>
      <c r="F59" s="6" t="s">
        <v>26</v>
      </c>
      <c r="G59" s="20"/>
      <c r="H59" s="176"/>
      <c r="I59" s="181"/>
      <c r="J59" s="181"/>
      <c r="K59" s="181"/>
      <c r="L59" s="181"/>
    </row>
    <row r="60" spans="2:15" ht="50.25" hidden="1" thickBot="1" x14ac:dyDescent="0.3">
      <c r="B60" s="11" t="s">
        <v>15</v>
      </c>
      <c r="C60" s="12" t="s">
        <v>40</v>
      </c>
      <c r="D60" s="12" t="s">
        <v>425</v>
      </c>
      <c r="E60" s="12" t="s">
        <v>41</v>
      </c>
      <c r="F60" s="12" t="s">
        <v>78</v>
      </c>
      <c r="G60" s="13">
        <v>44940</v>
      </c>
      <c r="H60" s="14">
        <v>5.03</v>
      </c>
      <c r="I60" s="185">
        <f t="shared" ref="I60" si="18">ROUND(H60*G60,2)</f>
        <v>226048.2</v>
      </c>
      <c r="J60" s="189">
        <v>0.08</v>
      </c>
      <c r="K60" s="187">
        <f t="shared" ref="K60" si="19">H60*(1+J60)</f>
        <v>5.43</v>
      </c>
      <c r="L60" s="187">
        <f t="shared" ref="L60" si="20">ROUND(I60*J60+I60,2)</f>
        <v>244132.06</v>
      </c>
    </row>
    <row r="61" spans="2:15" ht="45" x14ac:dyDescent="0.25">
      <c r="B61" s="23" t="s">
        <v>23</v>
      </c>
      <c r="I61" s="185">
        <v>226048.2</v>
      </c>
      <c r="J61" s="207" t="str">
        <f>[1]!slownie(I61)</f>
        <v>dwieście dwadzieścia sześć tysięcy czterdzieści osiem PLN, 20/100</v>
      </c>
      <c r="L61" s="187">
        <v>244132.06</v>
      </c>
      <c r="M61" s="89" t="str">
        <f>[1]!slownie(L61)</f>
        <v>dwieście czterdzieści cztery tysiące sto trzydzieści dwa PLN, 06/100</v>
      </c>
      <c r="N61">
        <f>L61-I61</f>
        <v>18083.86</v>
      </c>
      <c r="O61" s="89" t="str">
        <f>[1]!slownie(N61)</f>
        <v>osiemnaście tysięcy osiemdziesiąt trzy PLN, 86/100</v>
      </c>
    </row>
    <row r="62" spans="2:15" ht="23.25" x14ac:dyDescent="0.25">
      <c r="B62" s="1" t="s">
        <v>79</v>
      </c>
    </row>
    <row r="63" spans="2:15" ht="22.5" hidden="1" x14ac:dyDescent="0.25">
      <c r="B63" s="2" t="s">
        <v>1</v>
      </c>
    </row>
    <row r="64" spans="2:15" ht="23.25" hidden="1" x14ac:dyDescent="0.25">
      <c r="B64" s="31"/>
    </row>
    <row r="65" spans="2:15" ht="15.75" hidden="1" thickTop="1" x14ac:dyDescent="0.25">
      <c r="B65" s="16" t="s">
        <v>2</v>
      </c>
      <c r="C65" s="19" t="s">
        <v>3</v>
      </c>
      <c r="D65" s="19" t="s">
        <v>4</v>
      </c>
      <c r="E65" s="19" t="s">
        <v>5</v>
      </c>
      <c r="F65" s="5" t="s">
        <v>25</v>
      </c>
      <c r="G65" s="19" t="s">
        <v>72</v>
      </c>
      <c r="H65" s="18" t="s">
        <v>9</v>
      </c>
      <c r="I65" s="181" t="s">
        <v>10</v>
      </c>
      <c r="J65" s="181" t="s">
        <v>27</v>
      </c>
      <c r="K65" s="181" t="s">
        <v>13</v>
      </c>
      <c r="L65" s="181" t="s">
        <v>14</v>
      </c>
    </row>
    <row r="66" spans="2:15" ht="15.75" hidden="1" thickBot="1" x14ac:dyDescent="0.3">
      <c r="B66" s="17"/>
      <c r="C66" s="20"/>
      <c r="D66" s="20"/>
      <c r="E66" s="20"/>
      <c r="F66" s="6" t="s">
        <v>26</v>
      </c>
      <c r="G66" s="20"/>
      <c r="H66" s="176"/>
      <c r="I66" s="181"/>
      <c r="J66" s="181"/>
      <c r="K66" s="181"/>
      <c r="L66" s="181"/>
    </row>
    <row r="67" spans="2:15" ht="16.5" hidden="1" x14ac:dyDescent="0.25">
      <c r="B67" s="34" t="s">
        <v>15</v>
      </c>
      <c r="C67" s="33" t="s">
        <v>80</v>
      </c>
      <c r="D67" s="36" t="s">
        <v>426</v>
      </c>
      <c r="E67" s="36" t="s">
        <v>82</v>
      </c>
      <c r="F67" s="36" t="s">
        <v>83</v>
      </c>
      <c r="G67" s="38">
        <v>16860</v>
      </c>
      <c r="H67" s="130">
        <v>4.8099999999999996</v>
      </c>
      <c r="I67" s="185"/>
      <c r="J67" s="192">
        <v>0.08</v>
      </c>
      <c r="K67" s="193">
        <f t="shared" ref="K67:K68" si="21">H67*(1+J67)</f>
        <v>5.19</v>
      </c>
      <c r="L67" s="183"/>
    </row>
    <row r="68" spans="2:15" ht="66.75" hidden="1" thickBot="1" x14ac:dyDescent="0.3">
      <c r="B68" s="35"/>
      <c r="C68" s="12" t="s">
        <v>81</v>
      </c>
      <c r="D68" s="37" t="s">
        <v>426</v>
      </c>
      <c r="E68" s="37"/>
      <c r="F68" s="37"/>
      <c r="G68" s="39"/>
      <c r="H68" s="131">
        <v>4.8099999999999996</v>
      </c>
      <c r="I68" s="185">
        <f>ROUND(H67*G67,2)</f>
        <v>81096.600000000006</v>
      </c>
      <c r="J68" s="194"/>
      <c r="K68" s="193">
        <f t="shared" si="21"/>
        <v>4.8099999999999996</v>
      </c>
      <c r="L68" s="185">
        <f>ROUND(I68*J67+I68,2)</f>
        <v>87584.33</v>
      </c>
    </row>
    <row r="69" spans="2:15" ht="60" x14ac:dyDescent="0.25">
      <c r="B69" s="40" t="s">
        <v>84</v>
      </c>
      <c r="I69" s="185">
        <v>81096.600000000006</v>
      </c>
      <c r="J69" s="207" t="str">
        <f>[1]!slownie(I69)</f>
        <v>osiemdziesiąt jeden tysięcy dziewięćdziesiąt sześć PLN, 60/100</v>
      </c>
      <c r="L69" s="185">
        <v>87584.33</v>
      </c>
      <c r="M69" s="89" t="str">
        <f>[1]!slownie(L69)</f>
        <v>osiemdziesiąt siedem tysięcy pięćset osiemdziesiąt cztery PLN, 33/100</v>
      </c>
      <c r="N69">
        <f>L69-I69</f>
        <v>6487.73</v>
      </c>
      <c r="O69" s="89" t="str">
        <f>[1]!slownie(N69)</f>
        <v>sześć tysięcy czterysta osiemdziesiąt siedem PLN, 73/100</v>
      </c>
    </row>
    <row r="70" spans="2:15" ht="23.25" x14ac:dyDescent="0.25">
      <c r="B70" s="1" t="s">
        <v>85</v>
      </c>
      <c r="I70" s="185"/>
    </row>
    <row r="71" spans="2:15" ht="22.5" hidden="1" x14ac:dyDescent="0.25">
      <c r="B71" s="2" t="s">
        <v>1</v>
      </c>
    </row>
    <row r="72" spans="2:15" ht="23.25" hidden="1" x14ac:dyDescent="0.25">
      <c r="B72" s="31"/>
    </row>
    <row r="73" spans="2:15" ht="15.75" hidden="1" thickTop="1" x14ac:dyDescent="0.25">
      <c r="B73" s="16" t="s">
        <v>2</v>
      </c>
      <c r="C73" s="19" t="s">
        <v>3</v>
      </c>
      <c r="D73" s="19" t="s">
        <v>4</v>
      </c>
      <c r="E73" s="19" t="s">
        <v>5</v>
      </c>
      <c r="F73" s="5" t="s">
        <v>25</v>
      </c>
      <c r="G73" s="19" t="s">
        <v>72</v>
      </c>
      <c r="H73" s="18" t="s">
        <v>9</v>
      </c>
      <c r="I73" s="181" t="s">
        <v>10</v>
      </c>
      <c r="J73" s="181" t="s">
        <v>27</v>
      </c>
      <c r="K73" s="181" t="s">
        <v>13</v>
      </c>
      <c r="L73" s="181" t="s">
        <v>14</v>
      </c>
    </row>
    <row r="74" spans="2:15" ht="15.75" hidden="1" thickBot="1" x14ac:dyDescent="0.3">
      <c r="B74" s="17"/>
      <c r="C74" s="20"/>
      <c r="D74" s="20"/>
      <c r="E74" s="20"/>
      <c r="F74" s="6" t="s">
        <v>26</v>
      </c>
      <c r="G74" s="20"/>
      <c r="H74" s="176"/>
      <c r="I74" s="181"/>
      <c r="J74" s="181"/>
      <c r="K74" s="181"/>
      <c r="L74" s="181"/>
    </row>
    <row r="75" spans="2:15" ht="17.25" hidden="1" thickBot="1" x14ac:dyDescent="0.3">
      <c r="B75" s="11" t="s">
        <v>15</v>
      </c>
      <c r="C75" s="12" t="s">
        <v>86</v>
      </c>
      <c r="D75" s="12" t="s">
        <v>427</v>
      </c>
      <c r="E75" s="12" t="s">
        <v>74</v>
      </c>
      <c r="F75" s="12" t="s">
        <v>87</v>
      </c>
      <c r="G75" s="13">
        <v>200</v>
      </c>
      <c r="H75" s="74">
        <v>28.28</v>
      </c>
      <c r="I75" s="185">
        <f>ROUND(H75*G75,2)</f>
        <v>5656</v>
      </c>
      <c r="J75" s="189">
        <v>0.08</v>
      </c>
      <c r="K75" s="187">
        <f>H75*(1+J75)</f>
        <v>30.54</v>
      </c>
      <c r="L75" s="195">
        <f>ROUND(I75*J75+I75,2)</f>
        <v>6108.48</v>
      </c>
    </row>
    <row r="76" spans="2:15" ht="30" x14ac:dyDescent="0.25">
      <c r="B76" s="23" t="s">
        <v>23</v>
      </c>
      <c r="I76" s="185">
        <v>5656</v>
      </c>
      <c r="J76" s="207" t="str">
        <f>[1]!slownie(I76)</f>
        <v>pięć tysięcy sześćset pięćdziesiąt sześć PLN</v>
      </c>
      <c r="K76" s="188"/>
      <c r="L76" s="184">
        <v>6108.48</v>
      </c>
      <c r="M76" s="89" t="str">
        <f>[1]!slownie(L76)</f>
        <v>sześć tysięcy sto osiem PLN, 48/100</v>
      </c>
      <c r="N76">
        <f>L76-I76</f>
        <v>452.48</v>
      </c>
      <c r="O76" s="89" t="str">
        <f>[1]!slownie(N76)</f>
        <v>czterysta pięćdziesiąt dwa PLN, 48/100</v>
      </c>
    </row>
    <row r="77" spans="2:15" ht="23.25" x14ac:dyDescent="0.25">
      <c r="B77" s="1" t="s">
        <v>88</v>
      </c>
    </row>
    <row r="78" spans="2:15" ht="22.5" hidden="1" x14ac:dyDescent="0.25">
      <c r="B78" s="2" t="s">
        <v>1</v>
      </c>
    </row>
    <row r="79" spans="2:15" ht="23.25" hidden="1" x14ac:dyDescent="0.25">
      <c r="B79" s="31"/>
    </row>
    <row r="80" spans="2:15" ht="15.75" hidden="1" thickTop="1" x14ac:dyDescent="0.25">
      <c r="B80" s="16" t="s">
        <v>2</v>
      </c>
      <c r="C80" s="19" t="s">
        <v>3</v>
      </c>
      <c r="D80" s="19" t="s">
        <v>4</v>
      </c>
      <c r="E80" s="19" t="s">
        <v>5</v>
      </c>
      <c r="F80" s="5" t="s">
        <v>25</v>
      </c>
      <c r="G80" s="19" t="s">
        <v>72</v>
      </c>
      <c r="H80" s="18" t="s">
        <v>9</v>
      </c>
      <c r="I80" s="181" t="s">
        <v>10</v>
      </c>
      <c r="J80" s="181" t="s">
        <v>27</v>
      </c>
      <c r="K80" s="181" t="s">
        <v>13</v>
      </c>
      <c r="L80" s="181" t="s">
        <v>14</v>
      </c>
    </row>
    <row r="81" spans="2:15" ht="15.75" hidden="1" thickBot="1" x14ac:dyDescent="0.3">
      <c r="B81" s="17"/>
      <c r="C81" s="20"/>
      <c r="D81" s="20"/>
      <c r="E81" s="20"/>
      <c r="F81" s="6" t="s">
        <v>26</v>
      </c>
      <c r="G81" s="20"/>
      <c r="H81" s="176"/>
      <c r="I81" s="181"/>
      <c r="J81" s="181"/>
      <c r="K81" s="181"/>
      <c r="L81" s="181"/>
    </row>
    <row r="82" spans="2:15" ht="33.75" hidden="1" thickBot="1" x14ac:dyDescent="0.3">
      <c r="B82" s="8" t="s">
        <v>15</v>
      </c>
      <c r="C82" s="9" t="s">
        <v>89</v>
      </c>
      <c r="D82" s="9" t="s">
        <v>428</v>
      </c>
      <c r="E82" s="9" t="s">
        <v>74</v>
      </c>
      <c r="F82" s="9" t="s">
        <v>87</v>
      </c>
      <c r="G82" s="10">
        <v>115</v>
      </c>
      <c r="H82" s="73">
        <v>79.680000000000007</v>
      </c>
      <c r="I82" s="185">
        <f>ROUND(H82*G82,2)</f>
        <v>9163.2000000000007</v>
      </c>
      <c r="J82" s="189">
        <v>0.08</v>
      </c>
      <c r="K82" s="187">
        <f>H82*(1+J82)</f>
        <v>86.05</v>
      </c>
      <c r="L82" s="187">
        <f>ROUND(I82*J82+I82,2)</f>
        <v>9896.26</v>
      </c>
    </row>
    <row r="83" spans="2:15" ht="33.75" hidden="1" thickBot="1" x14ac:dyDescent="0.3">
      <c r="B83" s="11" t="s">
        <v>19</v>
      </c>
      <c r="C83" s="12" t="s">
        <v>90</v>
      </c>
      <c r="D83" s="12" t="s">
        <v>429</v>
      </c>
      <c r="E83" s="12" t="s">
        <v>74</v>
      </c>
      <c r="F83" s="12" t="s">
        <v>76</v>
      </c>
      <c r="G83" s="13">
        <v>373</v>
      </c>
      <c r="H83" s="74">
        <v>109</v>
      </c>
      <c r="I83" s="185">
        <f>ROUND(H83*G83,2)</f>
        <v>40657</v>
      </c>
      <c r="J83" s="189">
        <v>0.08</v>
      </c>
      <c r="K83" s="187">
        <f>H83*(1+J83)</f>
        <v>117.72</v>
      </c>
      <c r="L83" s="187">
        <f>ROUND(I83*J83+I83,2)</f>
        <v>43909.56</v>
      </c>
    </row>
    <row r="84" spans="2:15" ht="60" x14ac:dyDescent="0.25">
      <c r="B84" s="23" t="s">
        <v>91</v>
      </c>
      <c r="I84" s="188">
        <f>SUM(I82:I83)</f>
        <v>49820.2</v>
      </c>
      <c r="J84" s="207" t="str">
        <f>[1]!slownie(I84)</f>
        <v>czterdzieści dziewięć tysięcy osiemset dwadzieścia PLN, 20/100</v>
      </c>
      <c r="L84" s="188">
        <f>SUM(L82:L83)</f>
        <v>53805.82</v>
      </c>
      <c r="M84" s="89" t="str">
        <f>[1]!slownie(L84)</f>
        <v>pięćdziesiąt trzy tysiące osiemset pięć PLN, 82/100</v>
      </c>
      <c r="N84">
        <f>L84-I84</f>
        <v>3985.62</v>
      </c>
      <c r="O84" s="89" t="str">
        <f>[1]!slownie(N84)</f>
        <v>trzy tysiące dziewięćset osiemdziesiąt pięć PLN, 62/100</v>
      </c>
    </row>
    <row r="85" spans="2:15" ht="26.25" x14ac:dyDescent="0.25">
      <c r="B85" s="30" t="s">
        <v>93</v>
      </c>
    </row>
    <row r="86" spans="2:15" ht="22.5" hidden="1" x14ac:dyDescent="0.25">
      <c r="B86" s="2" t="s">
        <v>1</v>
      </c>
    </row>
    <row r="87" spans="2:15" ht="23.25" hidden="1" x14ac:dyDescent="0.25">
      <c r="B87" s="31"/>
    </row>
    <row r="88" spans="2:15" ht="15.75" hidden="1" thickTop="1" x14ac:dyDescent="0.25">
      <c r="B88" s="16" t="s">
        <v>2</v>
      </c>
      <c r="C88" s="19" t="s">
        <v>3</v>
      </c>
      <c r="D88" s="19" t="s">
        <v>4</v>
      </c>
      <c r="E88" s="19" t="s">
        <v>5</v>
      </c>
      <c r="F88" s="5" t="s">
        <v>25</v>
      </c>
      <c r="G88" s="19" t="s">
        <v>72</v>
      </c>
      <c r="H88" s="18" t="s">
        <v>9</v>
      </c>
      <c r="I88" s="181" t="s">
        <v>10</v>
      </c>
      <c r="J88" s="181" t="s">
        <v>27</v>
      </c>
      <c r="K88" s="181" t="s">
        <v>13</v>
      </c>
      <c r="L88" s="181" t="s">
        <v>14</v>
      </c>
    </row>
    <row r="89" spans="2:15" ht="15.75" hidden="1" thickBot="1" x14ac:dyDescent="0.3">
      <c r="B89" s="17"/>
      <c r="C89" s="20"/>
      <c r="D89" s="20"/>
      <c r="E89" s="20"/>
      <c r="F89" s="6" t="s">
        <v>26</v>
      </c>
      <c r="G89" s="20"/>
      <c r="H89" s="176"/>
      <c r="I89" s="181"/>
      <c r="J89" s="181"/>
      <c r="K89" s="181"/>
      <c r="L89" s="181"/>
    </row>
    <row r="90" spans="2:15" ht="33.75" hidden="1" thickBot="1" x14ac:dyDescent="0.3">
      <c r="B90" s="8" t="s">
        <v>15</v>
      </c>
      <c r="C90" s="9" t="s">
        <v>94</v>
      </c>
      <c r="D90" s="9" t="s">
        <v>430</v>
      </c>
      <c r="E90" s="9" t="s">
        <v>74</v>
      </c>
      <c r="F90" s="9" t="s">
        <v>95</v>
      </c>
      <c r="G90" s="10">
        <v>80</v>
      </c>
      <c r="H90" s="73">
        <v>7.98</v>
      </c>
      <c r="I90" s="185">
        <f>ROUND(H90*G90,2)</f>
        <v>638.4</v>
      </c>
      <c r="J90" s="189">
        <v>0.08</v>
      </c>
      <c r="K90" s="187">
        <f>H90*(1+J90)</f>
        <v>8.6199999999999992</v>
      </c>
      <c r="L90" s="187">
        <f>ROUND(I90*J90+I90,2)</f>
        <v>689.47</v>
      </c>
    </row>
    <row r="91" spans="2:15" ht="33.75" hidden="1" thickBot="1" x14ac:dyDescent="0.3">
      <c r="B91" s="8" t="s">
        <v>19</v>
      </c>
      <c r="C91" s="9" t="s">
        <v>94</v>
      </c>
      <c r="D91" s="9" t="s">
        <v>431</v>
      </c>
      <c r="E91" s="9" t="s">
        <v>74</v>
      </c>
      <c r="F91" s="9" t="s">
        <v>96</v>
      </c>
      <c r="G91" s="10">
        <v>100</v>
      </c>
      <c r="H91" s="73">
        <v>13.23</v>
      </c>
      <c r="I91" s="185">
        <f t="shared" ref="I91:I92" si="22">ROUND(H91*G91,2)</f>
        <v>1323</v>
      </c>
      <c r="J91" s="189">
        <v>0.08</v>
      </c>
      <c r="K91" s="187">
        <f t="shared" ref="K91:K92" si="23">H91*(1+J91)</f>
        <v>14.29</v>
      </c>
      <c r="L91" s="187">
        <f t="shared" ref="L91:L92" si="24">ROUND(I91*J91+I91,2)</f>
        <v>1428.84</v>
      </c>
    </row>
    <row r="92" spans="2:15" ht="33.75" hidden="1" thickBot="1" x14ac:dyDescent="0.3">
      <c r="B92" s="11" t="s">
        <v>21</v>
      </c>
      <c r="C92" s="12" t="s">
        <v>94</v>
      </c>
      <c r="D92" s="12" t="s">
        <v>432</v>
      </c>
      <c r="E92" s="12" t="s">
        <v>74</v>
      </c>
      <c r="F92" s="12" t="s">
        <v>97</v>
      </c>
      <c r="G92" s="13">
        <v>1800</v>
      </c>
      <c r="H92" s="74">
        <v>17.07</v>
      </c>
      <c r="I92" s="185">
        <f t="shared" si="22"/>
        <v>30726</v>
      </c>
      <c r="J92" s="189">
        <v>0.08</v>
      </c>
      <c r="K92" s="187">
        <f t="shared" si="23"/>
        <v>18.440000000000001</v>
      </c>
      <c r="L92" s="187">
        <f t="shared" si="24"/>
        <v>33184.080000000002</v>
      </c>
    </row>
    <row r="93" spans="2:15" ht="45" x14ac:dyDescent="0.25">
      <c r="B93" s="23" t="s">
        <v>91</v>
      </c>
      <c r="I93" s="188">
        <f>SUM(I90:I92)</f>
        <v>32687.4</v>
      </c>
      <c r="J93" s="207" t="str">
        <f>[1]!slownie(I93)</f>
        <v>trzydzieści dwa tysiące sześćset osiemdziesiąt siedem PLN, 40/100</v>
      </c>
      <c r="L93" s="188">
        <f>SUM(L90:L92)</f>
        <v>35302.39</v>
      </c>
      <c r="M93" s="89" t="str">
        <f>[1]!slownie(L93)</f>
        <v>trzydzieści pięć tysięcy trzysta dwa PLN, 39/100</v>
      </c>
      <c r="N93">
        <f>L93-I93</f>
        <v>2614.9899999999998</v>
      </c>
      <c r="O93" s="89" t="str">
        <f>[1]!slownie(N93)</f>
        <v>dwa tysiące sześćset czternaście PLN, 99/100</v>
      </c>
    </row>
    <row r="94" spans="2:15" ht="26.25" x14ac:dyDescent="0.25">
      <c r="B94" s="30" t="s">
        <v>98</v>
      </c>
    </row>
    <row r="95" spans="2:15" ht="22.5" hidden="1" x14ac:dyDescent="0.25">
      <c r="B95" s="2" t="s">
        <v>1</v>
      </c>
    </row>
    <row r="96" spans="2:15" ht="23.25" hidden="1" x14ac:dyDescent="0.25">
      <c r="B96" s="31"/>
    </row>
    <row r="97" spans="2:15" ht="15.75" hidden="1" thickTop="1" x14ac:dyDescent="0.25">
      <c r="B97" s="16" t="s">
        <v>2</v>
      </c>
      <c r="C97" s="19" t="s">
        <v>3</v>
      </c>
      <c r="D97" s="19" t="s">
        <v>4</v>
      </c>
      <c r="E97" s="19" t="s">
        <v>5</v>
      </c>
      <c r="F97" s="5" t="s">
        <v>25</v>
      </c>
      <c r="G97" s="19" t="s">
        <v>99</v>
      </c>
      <c r="H97" s="18" t="s">
        <v>9</v>
      </c>
      <c r="I97" s="181" t="s">
        <v>10</v>
      </c>
      <c r="J97" s="181" t="s">
        <v>27</v>
      </c>
      <c r="K97" s="181" t="s">
        <v>13</v>
      </c>
      <c r="L97" s="181" t="s">
        <v>14</v>
      </c>
    </row>
    <row r="98" spans="2:15" ht="15.75" hidden="1" thickBot="1" x14ac:dyDescent="0.3">
      <c r="B98" s="17"/>
      <c r="C98" s="20"/>
      <c r="D98" s="20"/>
      <c r="E98" s="20"/>
      <c r="F98" s="6" t="s">
        <v>26</v>
      </c>
      <c r="G98" s="20"/>
      <c r="H98" s="176"/>
      <c r="I98" s="181"/>
      <c r="J98" s="181"/>
      <c r="K98" s="181"/>
      <c r="L98" s="181"/>
    </row>
    <row r="99" spans="2:15" ht="33.75" hidden="1" thickBot="1" x14ac:dyDescent="0.3">
      <c r="B99" s="8" t="s">
        <v>15</v>
      </c>
      <c r="C99" s="9" t="s">
        <v>100</v>
      </c>
      <c r="D99" s="9" t="s">
        <v>433</v>
      </c>
      <c r="E99" s="9" t="s">
        <v>74</v>
      </c>
      <c r="F99" s="9" t="s">
        <v>30</v>
      </c>
      <c r="G99" s="10">
        <v>350</v>
      </c>
      <c r="H99" s="73">
        <v>12.82</v>
      </c>
      <c r="I99" s="185">
        <f t="shared" ref="I99:I108" si="25">ROUND(H99*G99,2)</f>
        <v>4487</v>
      </c>
      <c r="J99" s="189">
        <v>0.08</v>
      </c>
      <c r="K99" s="187">
        <f t="shared" ref="K99:K108" si="26">H99*(1+J99)</f>
        <v>13.85</v>
      </c>
      <c r="L99" s="187">
        <f t="shared" ref="L99:L108" si="27">ROUND(I99*J99+I99,2)</f>
        <v>4845.96</v>
      </c>
    </row>
    <row r="100" spans="2:15" ht="33.75" hidden="1" thickBot="1" x14ac:dyDescent="0.3">
      <c r="B100" s="8" t="s">
        <v>19</v>
      </c>
      <c r="C100" s="9" t="s">
        <v>100</v>
      </c>
      <c r="D100" s="9" t="s">
        <v>434</v>
      </c>
      <c r="E100" s="9" t="s">
        <v>74</v>
      </c>
      <c r="F100" s="9" t="s">
        <v>32</v>
      </c>
      <c r="G100" s="10">
        <v>50</v>
      </c>
      <c r="H100" s="73">
        <v>22.22</v>
      </c>
      <c r="I100" s="185">
        <f t="shared" si="25"/>
        <v>1111</v>
      </c>
      <c r="J100" s="189">
        <v>0.08</v>
      </c>
      <c r="K100" s="187">
        <f t="shared" si="26"/>
        <v>24</v>
      </c>
      <c r="L100" s="187">
        <f t="shared" si="27"/>
        <v>1199.8800000000001</v>
      </c>
    </row>
    <row r="101" spans="2:15" ht="33.75" hidden="1" thickBot="1" x14ac:dyDescent="0.3">
      <c r="B101" s="8" t="s">
        <v>21</v>
      </c>
      <c r="C101" s="9" t="s">
        <v>101</v>
      </c>
      <c r="D101" s="9" t="s">
        <v>559</v>
      </c>
      <c r="E101" s="9" t="s">
        <v>74</v>
      </c>
      <c r="F101" s="9" t="s">
        <v>102</v>
      </c>
      <c r="G101" s="10">
        <v>50</v>
      </c>
      <c r="H101" s="73">
        <v>24.79</v>
      </c>
      <c r="I101" s="185">
        <f t="shared" si="25"/>
        <v>1239.5</v>
      </c>
      <c r="J101" s="189">
        <v>0.08</v>
      </c>
      <c r="K101" s="187">
        <f t="shared" si="26"/>
        <v>26.77</v>
      </c>
      <c r="L101" s="187">
        <f t="shared" si="27"/>
        <v>1338.66</v>
      </c>
    </row>
    <row r="102" spans="2:15" ht="33" hidden="1" x14ac:dyDescent="0.25">
      <c r="B102" s="34" t="s">
        <v>35</v>
      </c>
      <c r="C102" s="33" t="s">
        <v>103</v>
      </c>
      <c r="D102" s="36" t="s">
        <v>435</v>
      </c>
      <c r="E102" s="36" t="s">
        <v>74</v>
      </c>
      <c r="F102" s="36" t="s">
        <v>102</v>
      </c>
      <c r="G102" s="38">
        <v>50</v>
      </c>
      <c r="H102" s="141">
        <v>9.59</v>
      </c>
      <c r="I102" s="196">
        <f t="shared" si="25"/>
        <v>479.5</v>
      </c>
      <c r="J102" s="192">
        <v>0.08</v>
      </c>
      <c r="K102" s="196">
        <f t="shared" si="26"/>
        <v>10.36</v>
      </c>
      <c r="L102" s="196">
        <f t="shared" si="27"/>
        <v>517.86</v>
      </c>
    </row>
    <row r="103" spans="2:15" ht="17.25" hidden="1" thickBot="1" x14ac:dyDescent="0.3">
      <c r="B103" s="41"/>
      <c r="C103" s="9" t="s">
        <v>104</v>
      </c>
      <c r="D103" s="71" t="s">
        <v>436</v>
      </c>
      <c r="E103" s="42"/>
      <c r="F103" s="42"/>
      <c r="G103" s="43"/>
      <c r="H103" s="137"/>
      <c r="I103" s="196"/>
      <c r="J103" s="192">
        <v>0.08</v>
      </c>
      <c r="K103" s="196"/>
      <c r="L103" s="196"/>
    </row>
    <row r="104" spans="2:15" ht="17.25" hidden="1" thickBot="1" x14ac:dyDescent="0.3">
      <c r="B104" s="8" t="s">
        <v>37</v>
      </c>
      <c r="C104" s="9" t="s">
        <v>105</v>
      </c>
      <c r="D104" s="82" t="s">
        <v>436</v>
      </c>
      <c r="E104" s="81" t="s">
        <v>106</v>
      </c>
      <c r="F104" s="9" t="s">
        <v>75</v>
      </c>
      <c r="G104" s="10">
        <v>2</v>
      </c>
      <c r="H104" s="73">
        <v>25.05</v>
      </c>
      <c r="I104" s="185">
        <f t="shared" si="25"/>
        <v>50.1</v>
      </c>
      <c r="J104" s="189">
        <v>0.08</v>
      </c>
      <c r="K104" s="187">
        <f t="shared" si="26"/>
        <v>27.05</v>
      </c>
      <c r="L104" s="187">
        <f t="shared" si="27"/>
        <v>54.11</v>
      </c>
    </row>
    <row r="105" spans="2:15" ht="33.75" hidden="1" thickBot="1" x14ac:dyDescent="0.3">
      <c r="B105" s="8" t="s">
        <v>107</v>
      </c>
      <c r="C105" s="9" t="s">
        <v>105</v>
      </c>
      <c r="D105" s="9" t="s">
        <v>437</v>
      </c>
      <c r="E105" s="9" t="s">
        <v>74</v>
      </c>
      <c r="F105" s="9" t="s">
        <v>76</v>
      </c>
      <c r="G105" s="10">
        <v>1400</v>
      </c>
      <c r="H105" s="73">
        <v>12.73</v>
      </c>
      <c r="I105" s="185">
        <f t="shared" si="25"/>
        <v>17822</v>
      </c>
      <c r="J105" s="189">
        <v>0.08</v>
      </c>
      <c r="K105" s="187">
        <f t="shared" si="26"/>
        <v>13.75</v>
      </c>
      <c r="L105" s="187">
        <f t="shared" si="27"/>
        <v>19247.759999999998</v>
      </c>
    </row>
    <row r="106" spans="2:15" ht="33.75" hidden="1" thickBot="1" x14ac:dyDescent="0.3">
      <c r="B106" s="8" t="s">
        <v>108</v>
      </c>
      <c r="C106" s="9" t="s">
        <v>109</v>
      </c>
      <c r="D106" s="9" t="s">
        <v>438</v>
      </c>
      <c r="E106" s="9" t="s">
        <v>110</v>
      </c>
      <c r="F106" s="9" t="s">
        <v>95</v>
      </c>
      <c r="G106" s="10">
        <v>450</v>
      </c>
      <c r="H106" s="73">
        <v>303</v>
      </c>
      <c r="I106" s="185">
        <f t="shared" si="25"/>
        <v>136350</v>
      </c>
      <c r="J106" s="189">
        <v>0.08</v>
      </c>
      <c r="K106" s="187">
        <f t="shared" si="26"/>
        <v>327.24</v>
      </c>
      <c r="L106" s="187">
        <f t="shared" si="27"/>
        <v>147258</v>
      </c>
    </row>
    <row r="107" spans="2:15" ht="50.25" hidden="1" thickBot="1" x14ac:dyDescent="0.3">
      <c r="B107" s="8" t="s">
        <v>111</v>
      </c>
      <c r="C107" s="9" t="s">
        <v>112</v>
      </c>
      <c r="D107" s="9" t="s">
        <v>439</v>
      </c>
      <c r="E107" s="9" t="s">
        <v>113</v>
      </c>
      <c r="F107" s="9" t="s">
        <v>114</v>
      </c>
      <c r="G107" s="10">
        <v>119</v>
      </c>
      <c r="H107" s="73">
        <v>78.11</v>
      </c>
      <c r="I107" s="185">
        <f t="shared" si="25"/>
        <v>9295.09</v>
      </c>
      <c r="J107" s="189">
        <v>0.08</v>
      </c>
      <c r="K107" s="187">
        <f t="shared" si="26"/>
        <v>84.36</v>
      </c>
      <c r="L107" s="187">
        <f t="shared" si="27"/>
        <v>10038.700000000001</v>
      </c>
    </row>
    <row r="108" spans="2:15" ht="50.25" hidden="1" thickBot="1" x14ac:dyDescent="0.3">
      <c r="B108" s="11" t="s">
        <v>115</v>
      </c>
      <c r="C108" s="12" t="s">
        <v>116</v>
      </c>
      <c r="D108" s="9" t="s">
        <v>560</v>
      </c>
      <c r="E108" s="12" t="s">
        <v>74</v>
      </c>
      <c r="F108" s="12" t="s">
        <v>117</v>
      </c>
      <c r="G108" s="13">
        <v>1800</v>
      </c>
      <c r="H108" s="74">
        <v>20.309999999999999</v>
      </c>
      <c r="I108" s="185">
        <f t="shared" si="25"/>
        <v>36558</v>
      </c>
      <c r="J108" s="189">
        <v>0.08</v>
      </c>
      <c r="K108" s="187">
        <f t="shared" si="26"/>
        <v>21.93</v>
      </c>
      <c r="L108" s="187">
        <f t="shared" si="27"/>
        <v>39482.639999999999</v>
      </c>
    </row>
    <row r="109" spans="2:15" ht="60" x14ac:dyDescent="0.25">
      <c r="B109" s="23" t="s">
        <v>91</v>
      </c>
      <c r="D109" s="135"/>
      <c r="I109" s="188">
        <f>SUM(I99:I108)</f>
        <v>207392.19</v>
      </c>
      <c r="J109" s="207" t="str">
        <f>[1]!slownie(I109)</f>
        <v>dwieście siedem tysięcy trzysta dziewięćdziesiąt dwa PLN, 19/100</v>
      </c>
      <c r="L109" s="191">
        <f>SUM(L99:L108)</f>
        <v>223983.57</v>
      </c>
      <c r="M109" s="89" t="str">
        <f>[1]!slownie(L109)</f>
        <v>dwieście dwadzieścia trzy tysiące dziewięćset osiemdziesiąt trzy PLN, 57/100</v>
      </c>
      <c r="N109">
        <f>L109-I109</f>
        <v>16591.38</v>
      </c>
      <c r="O109" s="89" t="str">
        <f>[1]!slownie(N109)</f>
        <v>szesnaście tysięcy pięćset dziewięćdziesiąt jeden PLN, 38/100</v>
      </c>
    </row>
    <row r="110" spans="2:15" ht="26.25" x14ac:dyDescent="0.25">
      <c r="B110" s="30" t="s">
        <v>118</v>
      </c>
    </row>
    <row r="111" spans="2:15" ht="22.5" hidden="1" x14ac:dyDescent="0.25">
      <c r="B111" s="2" t="s">
        <v>1</v>
      </c>
    </row>
    <row r="112" spans="2:15" ht="23.25" hidden="1" x14ac:dyDescent="0.25">
      <c r="B112" s="31"/>
    </row>
    <row r="113" spans="2:15" ht="15.75" hidden="1" thickTop="1" x14ac:dyDescent="0.25">
      <c r="B113" s="16" t="s">
        <v>2</v>
      </c>
      <c r="C113" s="19" t="s">
        <v>3</v>
      </c>
      <c r="D113" s="19" t="s">
        <v>4</v>
      </c>
      <c r="E113" s="19" t="s">
        <v>5</v>
      </c>
      <c r="F113" s="5" t="s">
        <v>25</v>
      </c>
      <c r="G113" s="19" t="s">
        <v>8</v>
      </c>
      <c r="H113" s="18" t="s">
        <v>9</v>
      </c>
      <c r="I113" s="181" t="s">
        <v>10</v>
      </c>
      <c r="J113" s="181" t="s">
        <v>27</v>
      </c>
      <c r="K113" s="181" t="s">
        <v>13</v>
      </c>
      <c r="L113" s="181" t="s">
        <v>14</v>
      </c>
    </row>
    <row r="114" spans="2:15" ht="15.75" hidden="1" thickBot="1" x14ac:dyDescent="0.3">
      <c r="B114" s="17"/>
      <c r="C114" s="20"/>
      <c r="D114" s="20"/>
      <c r="E114" s="20"/>
      <c r="F114" s="6" t="s">
        <v>26</v>
      </c>
      <c r="G114" s="20"/>
      <c r="H114" s="176"/>
      <c r="I114" s="181"/>
      <c r="J114" s="181"/>
      <c r="K114" s="181"/>
      <c r="L114" s="181"/>
    </row>
    <row r="115" spans="2:15" ht="33.75" hidden="1" thickBot="1" x14ac:dyDescent="0.3">
      <c r="B115" s="8" t="s">
        <v>15</v>
      </c>
      <c r="C115" s="9" t="s">
        <v>119</v>
      </c>
      <c r="D115" s="9" t="s">
        <v>440</v>
      </c>
      <c r="E115" s="9" t="s">
        <v>120</v>
      </c>
      <c r="F115" s="9" t="s">
        <v>121</v>
      </c>
      <c r="G115" s="10">
        <v>1785</v>
      </c>
      <c r="H115" s="73">
        <v>17.64</v>
      </c>
      <c r="I115" s="185">
        <f t="shared" ref="I115:I116" si="28">ROUND(H115*G115,2)</f>
        <v>31487.4</v>
      </c>
      <c r="J115" s="189">
        <v>0.08</v>
      </c>
      <c r="K115" s="187">
        <f t="shared" ref="K115:K116" si="29">H115*(1+J115)</f>
        <v>19.05</v>
      </c>
      <c r="L115" s="187">
        <f t="shared" ref="L115:L116" si="30">ROUND(I115*J115+I115,2)</f>
        <v>34006.39</v>
      </c>
    </row>
    <row r="116" spans="2:15" ht="33.75" hidden="1" thickBot="1" x14ac:dyDescent="0.3">
      <c r="B116" s="8" t="s">
        <v>19</v>
      </c>
      <c r="C116" s="9" t="s">
        <v>119</v>
      </c>
      <c r="D116" s="9" t="s">
        <v>441</v>
      </c>
      <c r="E116" s="9" t="s">
        <v>120</v>
      </c>
      <c r="F116" s="9" t="s">
        <v>122</v>
      </c>
      <c r="G116" s="10">
        <v>1302</v>
      </c>
      <c r="H116" s="73">
        <v>22.05</v>
      </c>
      <c r="I116" s="185">
        <f t="shared" si="28"/>
        <v>28709.1</v>
      </c>
      <c r="J116" s="189">
        <v>0.08</v>
      </c>
      <c r="K116" s="187">
        <f t="shared" si="29"/>
        <v>23.81</v>
      </c>
      <c r="L116" s="187">
        <f t="shared" si="30"/>
        <v>31005.83</v>
      </c>
    </row>
    <row r="117" spans="2:15" ht="45" x14ac:dyDescent="0.25">
      <c r="B117" s="23" t="s">
        <v>23</v>
      </c>
      <c r="I117" s="188">
        <f>SUM(I115:I116)</f>
        <v>60196.5</v>
      </c>
      <c r="J117" s="207" t="str">
        <f>[1]!slownie(I117)</f>
        <v>sześćdziesiąt sto dziewięćdziesiąt sześć PLN, 50/100</v>
      </c>
      <c r="L117" s="188">
        <f>SUM(L115:L116)</f>
        <v>65012.22</v>
      </c>
      <c r="M117" s="89" t="str">
        <f>[1]!slownie(L117)</f>
        <v>sześćdziesiąt pięć tysięcy dwanaście PLN, 22/100</v>
      </c>
      <c r="N117">
        <f>L117-I117</f>
        <v>4815.72</v>
      </c>
      <c r="O117" s="89" t="str">
        <f>[1]!slownie(N117)</f>
        <v>cztery tysiące osiemset piętnaście PLN, 72/100</v>
      </c>
    </row>
    <row r="118" spans="2:15" ht="26.25" x14ac:dyDescent="0.25">
      <c r="B118" s="30" t="s">
        <v>123</v>
      </c>
    </row>
    <row r="119" spans="2:15" ht="22.5" hidden="1" x14ac:dyDescent="0.25">
      <c r="B119" s="2" t="s">
        <v>1</v>
      </c>
    </row>
    <row r="120" spans="2:15" ht="23.25" hidden="1" x14ac:dyDescent="0.25">
      <c r="B120" s="31"/>
    </row>
    <row r="121" spans="2:15" ht="15.75" hidden="1" thickTop="1" x14ac:dyDescent="0.25">
      <c r="B121" s="16" t="s">
        <v>2</v>
      </c>
      <c r="C121" s="19" t="s">
        <v>3</v>
      </c>
      <c r="D121" s="19" t="s">
        <v>4</v>
      </c>
      <c r="E121" s="19" t="s">
        <v>5</v>
      </c>
      <c r="F121" s="5" t="s">
        <v>25</v>
      </c>
      <c r="G121" s="19" t="s">
        <v>8</v>
      </c>
      <c r="H121" s="18" t="s">
        <v>9</v>
      </c>
      <c r="I121" s="181" t="s">
        <v>10</v>
      </c>
      <c r="J121" s="181" t="s">
        <v>27</v>
      </c>
      <c r="K121" s="181" t="s">
        <v>13</v>
      </c>
      <c r="L121" s="181" t="s">
        <v>14</v>
      </c>
    </row>
    <row r="122" spans="2:15" ht="15.75" hidden="1" thickBot="1" x14ac:dyDescent="0.3">
      <c r="B122" s="17"/>
      <c r="C122" s="20"/>
      <c r="D122" s="20"/>
      <c r="E122" s="20"/>
      <c r="F122" s="6" t="s">
        <v>26</v>
      </c>
      <c r="G122" s="20"/>
      <c r="H122" s="176"/>
      <c r="I122" s="181"/>
      <c r="J122" s="181"/>
      <c r="K122" s="181"/>
      <c r="L122" s="181"/>
    </row>
    <row r="123" spans="2:15" ht="33.75" hidden="1" thickBot="1" x14ac:dyDescent="0.3">
      <c r="B123" s="8" t="s">
        <v>15</v>
      </c>
      <c r="C123" s="9" t="s">
        <v>124</v>
      </c>
      <c r="D123" s="9" t="s">
        <v>442</v>
      </c>
      <c r="E123" s="9" t="s">
        <v>125</v>
      </c>
      <c r="F123" s="9" t="s">
        <v>126</v>
      </c>
      <c r="G123" s="10">
        <v>989</v>
      </c>
      <c r="H123" s="73">
        <v>67.2</v>
      </c>
      <c r="I123" s="185">
        <f t="shared" ref="I123:I157" si="31">ROUND(H123*G123,2)</f>
        <v>66460.800000000003</v>
      </c>
      <c r="J123" s="189">
        <v>0.08</v>
      </c>
      <c r="K123" s="187">
        <f t="shared" ref="K123:K157" si="32">H123*(1+J123)</f>
        <v>72.58</v>
      </c>
      <c r="L123" s="187">
        <f t="shared" ref="L123:L157" si="33">ROUND(I123*J123+I123,2)</f>
        <v>71777.66</v>
      </c>
    </row>
    <row r="124" spans="2:15" ht="33.75" hidden="1" thickBot="1" x14ac:dyDescent="0.3">
      <c r="B124" s="8" t="s">
        <v>19</v>
      </c>
      <c r="C124" s="9" t="s">
        <v>127</v>
      </c>
      <c r="D124" s="9" t="s">
        <v>443</v>
      </c>
      <c r="E124" s="9" t="s">
        <v>128</v>
      </c>
      <c r="F124" s="9" t="s">
        <v>129</v>
      </c>
      <c r="G124" s="10">
        <v>2</v>
      </c>
      <c r="H124" s="73">
        <v>15.07</v>
      </c>
      <c r="I124" s="185">
        <f t="shared" si="31"/>
        <v>30.14</v>
      </c>
      <c r="J124" s="189">
        <v>0.08</v>
      </c>
      <c r="K124" s="187">
        <f t="shared" si="32"/>
        <v>16.28</v>
      </c>
      <c r="L124" s="187">
        <f t="shared" si="33"/>
        <v>32.549999999999997</v>
      </c>
    </row>
    <row r="125" spans="2:15" ht="33.75" hidden="1" thickBot="1" x14ac:dyDescent="0.3">
      <c r="B125" s="8" t="s">
        <v>21</v>
      </c>
      <c r="C125" s="9" t="s">
        <v>130</v>
      </c>
      <c r="D125" s="9" t="s">
        <v>444</v>
      </c>
      <c r="E125" s="9" t="s">
        <v>131</v>
      </c>
      <c r="F125" s="9" t="s">
        <v>132</v>
      </c>
      <c r="G125" s="10">
        <v>2</v>
      </c>
      <c r="H125" s="73">
        <v>80.760000000000005</v>
      </c>
      <c r="I125" s="185">
        <f t="shared" si="31"/>
        <v>161.52000000000001</v>
      </c>
      <c r="J125" s="189">
        <v>0.08</v>
      </c>
      <c r="K125" s="187">
        <f t="shared" si="32"/>
        <v>87.22</v>
      </c>
      <c r="L125" s="187">
        <f t="shared" si="33"/>
        <v>174.44</v>
      </c>
    </row>
    <row r="126" spans="2:15" ht="33.75" hidden="1" thickBot="1" x14ac:dyDescent="0.3">
      <c r="B126" s="8" t="s">
        <v>35</v>
      </c>
      <c r="C126" s="9" t="s">
        <v>133</v>
      </c>
      <c r="D126" s="9" t="s">
        <v>445</v>
      </c>
      <c r="E126" s="9" t="s">
        <v>134</v>
      </c>
      <c r="F126" s="9" t="s">
        <v>135</v>
      </c>
      <c r="G126" s="10">
        <v>163</v>
      </c>
      <c r="H126" s="73">
        <v>3.15</v>
      </c>
      <c r="I126" s="185">
        <f t="shared" si="31"/>
        <v>513.45000000000005</v>
      </c>
      <c r="J126" s="189">
        <v>0.08</v>
      </c>
      <c r="K126" s="187">
        <f t="shared" si="32"/>
        <v>3.4</v>
      </c>
      <c r="L126" s="187">
        <f t="shared" si="33"/>
        <v>554.53</v>
      </c>
    </row>
    <row r="127" spans="2:15" ht="33.75" hidden="1" thickBot="1" x14ac:dyDescent="0.3">
      <c r="B127" s="8" t="s">
        <v>37</v>
      </c>
      <c r="C127" s="9" t="s">
        <v>133</v>
      </c>
      <c r="D127" s="9" t="s">
        <v>446</v>
      </c>
      <c r="E127" s="9" t="s">
        <v>134</v>
      </c>
      <c r="F127" s="9" t="s">
        <v>136</v>
      </c>
      <c r="G127" s="10">
        <v>150</v>
      </c>
      <c r="H127" s="73">
        <v>3.68</v>
      </c>
      <c r="I127" s="185">
        <f t="shared" si="31"/>
        <v>552</v>
      </c>
      <c r="J127" s="189">
        <v>0.08</v>
      </c>
      <c r="K127" s="187">
        <f t="shared" si="32"/>
        <v>3.97</v>
      </c>
      <c r="L127" s="187">
        <f t="shared" si="33"/>
        <v>596.16</v>
      </c>
    </row>
    <row r="128" spans="2:15" ht="33.75" hidden="1" thickBot="1" x14ac:dyDescent="0.3">
      <c r="B128" s="8" t="s">
        <v>107</v>
      </c>
      <c r="C128" s="9" t="s">
        <v>137</v>
      </c>
      <c r="D128" s="9" t="s">
        <v>447</v>
      </c>
      <c r="E128" s="9" t="s">
        <v>138</v>
      </c>
      <c r="F128" s="44">
        <v>5.0000000000000001E-4</v>
      </c>
      <c r="G128" s="10">
        <v>2</v>
      </c>
      <c r="H128" s="73">
        <v>9.5500000000000007</v>
      </c>
      <c r="I128" s="185">
        <f t="shared" si="31"/>
        <v>19.100000000000001</v>
      </c>
      <c r="J128" s="189">
        <v>0.08</v>
      </c>
      <c r="K128" s="187">
        <f t="shared" si="32"/>
        <v>10.31</v>
      </c>
      <c r="L128" s="187">
        <f t="shared" si="33"/>
        <v>20.63</v>
      </c>
    </row>
    <row r="129" spans="2:12" ht="33.75" hidden="1" thickBot="1" x14ac:dyDescent="0.3">
      <c r="B129" s="8" t="s">
        <v>108</v>
      </c>
      <c r="C129" s="9" t="s">
        <v>139</v>
      </c>
      <c r="D129" s="9" t="s">
        <v>448</v>
      </c>
      <c r="E129" s="9" t="s">
        <v>140</v>
      </c>
      <c r="F129" s="9" t="s">
        <v>141</v>
      </c>
      <c r="G129" s="10">
        <v>240</v>
      </c>
      <c r="H129" s="73">
        <v>10.65</v>
      </c>
      <c r="I129" s="185">
        <f t="shared" si="31"/>
        <v>2556</v>
      </c>
      <c r="J129" s="189">
        <v>0.08</v>
      </c>
      <c r="K129" s="187">
        <f t="shared" si="32"/>
        <v>11.5</v>
      </c>
      <c r="L129" s="187">
        <f t="shared" si="33"/>
        <v>2760.48</v>
      </c>
    </row>
    <row r="130" spans="2:12" ht="17.25" hidden="1" thickBot="1" x14ac:dyDescent="0.3">
      <c r="B130" s="8" t="s">
        <v>111</v>
      </c>
      <c r="C130" s="9" t="s">
        <v>142</v>
      </c>
      <c r="D130" s="9" t="s">
        <v>449</v>
      </c>
      <c r="E130" s="9" t="s">
        <v>143</v>
      </c>
      <c r="F130" s="9" t="s">
        <v>144</v>
      </c>
      <c r="G130" s="10">
        <v>2</v>
      </c>
      <c r="H130" s="73">
        <v>21.28</v>
      </c>
      <c r="I130" s="185">
        <f t="shared" si="31"/>
        <v>42.56</v>
      </c>
      <c r="J130" s="189">
        <v>0.08</v>
      </c>
      <c r="K130" s="187">
        <f t="shared" si="32"/>
        <v>22.98</v>
      </c>
      <c r="L130" s="187">
        <f t="shared" si="33"/>
        <v>45.96</v>
      </c>
    </row>
    <row r="131" spans="2:12" ht="33.75" hidden="1" thickBot="1" x14ac:dyDescent="0.3">
      <c r="B131" s="8" t="s">
        <v>115</v>
      </c>
      <c r="C131" s="9" t="s">
        <v>145</v>
      </c>
      <c r="D131" s="9" t="s">
        <v>450</v>
      </c>
      <c r="E131" s="9" t="s">
        <v>146</v>
      </c>
      <c r="F131" s="44">
        <v>1E-3</v>
      </c>
      <c r="G131" s="10">
        <v>2</v>
      </c>
      <c r="H131" s="73">
        <v>18.59</v>
      </c>
      <c r="I131" s="185">
        <f t="shared" si="31"/>
        <v>37.18</v>
      </c>
      <c r="J131" s="189">
        <v>0.08</v>
      </c>
      <c r="K131" s="187">
        <f t="shared" si="32"/>
        <v>20.079999999999998</v>
      </c>
      <c r="L131" s="187">
        <f t="shared" si="33"/>
        <v>40.15</v>
      </c>
    </row>
    <row r="132" spans="2:12" ht="33.75" hidden="1" thickBot="1" x14ac:dyDescent="0.3">
      <c r="B132" s="8" t="s">
        <v>147</v>
      </c>
      <c r="C132" s="9" t="s">
        <v>148</v>
      </c>
      <c r="D132" s="9" t="s">
        <v>451</v>
      </c>
      <c r="E132" s="9" t="s">
        <v>149</v>
      </c>
      <c r="F132" s="9" t="s">
        <v>150</v>
      </c>
      <c r="G132" s="10">
        <v>2</v>
      </c>
      <c r="H132" s="73">
        <v>12.06</v>
      </c>
      <c r="I132" s="185">
        <f t="shared" si="31"/>
        <v>24.12</v>
      </c>
      <c r="J132" s="189">
        <v>0.08</v>
      </c>
      <c r="K132" s="187">
        <f t="shared" si="32"/>
        <v>13.02</v>
      </c>
      <c r="L132" s="187">
        <f t="shared" si="33"/>
        <v>26.05</v>
      </c>
    </row>
    <row r="133" spans="2:12" ht="33.75" hidden="1" thickBot="1" x14ac:dyDescent="0.3">
      <c r="B133" s="8" t="s">
        <v>151</v>
      </c>
      <c r="C133" s="9" t="s">
        <v>152</v>
      </c>
      <c r="D133" s="9" t="s">
        <v>452</v>
      </c>
      <c r="E133" s="9" t="s">
        <v>125</v>
      </c>
      <c r="F133" s="9" t="s">
        <v>136</v>
      </c>
      <c r="G133" s="10">
        <v>175</v>
      </c>
      <c r="H133" s="73">
        <v>76.88</v>
      </c>
      <c r="I133" s="185">
        <f t="shared" si="31"/>
        <v>13454</v>
      </c>
      <c r="J133" s="189">
        <v>0.08</v>
      </c>
      <c r="K133" s="187">
        <f t="shared" si="32"/>
        <v>83.03</v>
      </c>
      <c r="L133" s="187">
        <f t="shared" si="33"/>
        <v>14530.32</v>
      </c>
    </row>
    <row r="134" spans="2:12" ht="33.75" hidden="1" thickBot="1" x14ac:dyDescent="0.3">
      <c r="B134" s="8" t="s">
        <v>153</v>
      </c>
      <c r="C134" s="9" t="s">
        <v>152</v>
      </c>
      <c r="D134" s="9" t="s">
        <v>453</v>
      </c>
      <c r="E134" s="9" t="s">
        <v>125</v>
      </c>
      <c r="F134" s="9" t="s">
        <v>114</v>
      </c>
      <c r="G134" s="10">
        <v>2935</v>
      </c>
      <c r="H134" s="73">
        <v>92.25</v>
      </c>
      <c r="I134" s="185">
        <f t="shared" si="31"/>
        <v>270753.75</v>
      </c>
      <c r="J134" s="189">
        <v>0.08</v>
      </c>
      <c r="K134" s="187">
        <f t="shared" si="32"/>
        <v>99.63</v>
      </c>
      <c r="L134" s="187">
        <f t="shared" si="33"/>
        <v>292414.05</v>
      </c>
    </row>
    <row r="135" spans="2:12" ht="33.75" hidden="1" thickBot="1" x14ac:dyDescent="0.3">
      <c r="B135" s="8" t="s">
        <v>154</v>
      </c>
      <c r="C135" s="9" t="s">
        <v>152</v>
      </c>
      <c r="D135" s="9" t="s">
        <v>454</v>
      </c>
      <c r="E135" s="9" t="s">
        <v>155</v>
      </c>
      <c r="F135" s="9" t="s">
        <v>156</v>
      </c>
      <c r="G135" s="10">
        <v>12</v>
      </c>
      <c r="H135" s="73">
        <v>13.07</v>
      </c>
      <c r="I135" s="185">
        <f t="shared" si="31"/>
        <v>156.84</v>
      </c>
      <c r="J135" s="189">
        <v>0.08</v>
      </c>
      <c r="K135" s="187">
        <f t="shared" si="32"/>
        <v>14.12</v>
      </c>
      <c r="L135" s="187">
        <f t="shared" si="33"/>
        <v>169.39</v>
      </c>
    </row>
    <row r="136" spans="2:12" ht="33.75" hidden="1" thickBot="1" x14ac:dyDescent="0.3">
      <c r="B136" s="8" t="s">
        <v>157</v>
      </c>
      <c r="C136" s="9" t="s">
        <v>158</v>
      </c>
      <c r="D136" s="9" t="s">
        <v>455</v>
      </c>
      <c r="E136" s="9" t="s">
        <v>159</v>
      </c>
      <c r="F136" s="45">
        <v>0.01</v>
      </c>
      <c r="G136" s="10">
        <v>138</v>
      </c>
      <c r="H136" s="73">
        <v>10.220000000000001</v>
      </c>
      <c r="I136" s="185">
        <f t="shared" si="31"/>
        <v>1410.36</v>
      </c>
      <c r="J136" s="189">
        <v>0.08</v>
      </c>
      <c r="K136" s="187">
        <f t="shared" si="32"/>
        <v>11.04</v>
      </c>
      <c r="L136" s="187">
        <f t="shared" si="33"/>
        <v>1523.19</v>
      </c>
    </row>
    <row r="137" spans="2:12" ht="33.75" hidden="1" thickBot="1" x14ac:dyDescent="0.3">
      <c r="B137" s="8" t="s">
        <v>160</v>
      </c>
      <c r="C137" s="9" t="s">
        <v>161</v>
      </c>
      <c r="D137" s="9" t="s">
        <v>456</v>
      </c>
      <c r="E137" s="9" t="s">
        <v>149</v>
      </c>
      <c r="F137" s="9" t="s">
        <v>162</v>
      </c>
      <c r="G137" s="10">
        <v>2</v>
      </c>
      <c r="H137" s="73">
        <v>11.05</v>
      </c>
      <c r="I137" s="185">
        <f t="shared" si="31"/>
        <v>22.1</v>
      </c>
      <c r="J137" s="189">
        <v>0.08</v>
      </c>
      <c r="K137" s="187">
        <f t="shared" si="32"/>
        <v>11.93</v>
      </c>
      <c r="L137" s="187">
        <f t="shared" si="33"/>
        <v>23.87</v>
      </c>
    </row>
    <row r="138" spans="2:12" ht="66.75" hidden="1" thickBot="1" x14ac:dyDescent="0.3">
      <c r="B138" s="8" t="s">
        <v>163</v>
      </c>
      <c r="C138" s="9" t="s">
        <v>164</v>
      </c>
      <c r="D138" s="9" t="s">
        <v>457</v>
      </c>
      <c r="E138" s="9" t="s">
        <v>165</v>
      </c>
      <c r="F138" s="45">
        <v>0.02</v>
      </c>
      <c r="G138" s="10">
        <v>626</v>
      </c>
      <c r="H138" s="73">
        <v>26.68</v>
      </c>
      <c r="I138" s="185">
        <f t="shared" si="31"/>
        <v>16701.68</v>
      </c>
      <c r="J138" s="189">
        <v>0.08</v>
      </c>
      <c r="K138" s="187">
        <f t="shared" si="32"/>
        <v>28.81</v>
      </c>
      <c r="L138" s="187">
        <f t="shared" si="33"/>
        <v>18037.810000000001</v>
      </c>
    </row>
    <row r="139" spans="2:12" ht="116.25" hidden="1" thickBot="1" x14ac:dyDescent="0.3">
      <c r="B139" s="8" t="s">
        <v>166</v>
      </c>
      <c r="C139" s="9" t="s">
        <v>164</v>
      </c>
      <c r="D139" s="9" t="s">
        <v>458</v>
      </c>
      <c r="E139" s="9" t="s">
        <v>167</v>
      </c>
      <c r="F139" s="45">
        <v>0.02</v>
      </c>
      <c r="G139" s="10">
        <v>958</v>
      </c>
      <c r="H139" s="73">
        <v>26.68</v>
      </c>
      <c r="I139" s="185">
        <f t="shared" si="31"/>
        <v>25559.439999999999</v>
      </c>
      <c r="J139" s="189">
        <v>0.08</v>
      </c>
      <c r="K139" s="187">
        <f t="shared" si="32"/>
        <v>28.81</v>
      </c>
      <c r="L139" s="187">
        <f t="shared" si="33"/>
        <v>27604.2</v>
      </c>
    </row>
    <row r="140" spans="2:12" ht="33.75" hidden="1" thickBot="1" x14ac:dyDescent="0.3">
      <c r="B140" s="8" t="s">
        <v>168</v>
      </c>
      <c r="C140" s="9" t="s">
        <v>169</v>
      </c>
      <c r="D140" s="9" t="s">
        <v>459</v>
      </c>
      <c r="E140" s="9" t="s">
        <v>149</v>
      </c>
      <c r="F140" s="9"/>
      <c r="G140" s="10">
        <v>4</v>
      </c>
      <c r="H140" s="73">
        <v>18.09</v>
      </c>
      <c r="I140" s="185">
        <f t="shared" si="31"/>
        <v>72.36</v>
      </c>
      <c r="J140" s="189">
        <v>0.08</v>
      </c>
      <c r="K140" s="187">
        <f t="shared" si="32"/>
        <v>19.54</v>
      </c>
      <c r="L140" s="187">
        <f t="shared" si="33"/>
        <v>78.150000000000006</v>
      </c>
    </row>
    <row r="141" spans="2:12" ht="33.75" hidden="1" thickBot="1" x14ac:dyDescent="0.3">
      <c r="B141" s="8" t="s">
        <v>170</v>
      </c>
      <c r="C141" s="9" t="s">
        <v>171</v>
      </c>
      <c r="D141" s="9" t="s">
        <v>460</v>
      </c>
      <c r="E141" s="9" t="s">
        <v>172</v>
      </c>
      <c r="F141" s="9"/>
      <c r="G141" s="10">
        <v>2</v>
      </c>
      <c r="H141" s="73">
        <v>18.07</v>
      </c>
      <c r="I141" s="185">
        <f t="shared" si="31"/>
        <v>36.14</v>
      </c>
      <c r="J141" s="189">
        <v>0.08</v>
      </c>
      <c r="K141" s="187">
        <f t="shared" si="32"/>
        <v>19.52</v>
      </c>
      <c r="L141" s="187">
        <f t="shared" si="33"/>
        <v>39.03</v>
      </c>
    </row>
    <row r="142" spans="2:12" ht="33.75" hidden="1" thickBot="1" x14ac:dyDescent="0.3">
      <c r="B142" s="8" t="s">
        <v>173</v>
      </c>
      <c r="C142" s="9" t="s">
        <v>174</v>
      </c>
      <c r="D142" s="9" t="s">
        <v>461</v>
      </c>
      <c r="E142" s="9" t="s">
        <v>155</v>
      </c>
      <c r="F142" s="9" t="s">
        <v>175</v>
      </c>
      <c r="G142" s="10">
        <v>2</v>
      </c>
      <c r="H142" s="73">
        <v>23.12</v>
      </c>
      <c r="I142" s="185">
        <f t="shared" si="31"/>
        <v>46.24</v>
      </c>
      <c r="J142" s="189">
        <v>0.08</v>
      </c>
      <c r="K142" s="187">
        <f t="shared" si="32"/>
        <v>24.97</v>
      </c>
      <c r="L142" s="187">
        <f t="shared" si="33"/>
        <v>49.94</v>
      </c>
    </row>
    <row r="143" spans="2:12" ht="33.75" hidden="1" thickBot="1" x14ac:dyDescent="0.3">
      <c r="B143" s="8" t="s">
        <v>176</v>
      </c>
      <c r="C143" s="9" t="s">
        <v>177</v>
      </c>
      <c r="D143" s="9" t="s">
        <v>462</v>
      </c>
      <c r="E143" s="9" t="s">
        <v>146</v>
      </c>
      <c r="F143" s="44">
        <v>5.0000000000000001E-3</v>
      </c>
      <c r="G143" s="10">
        <v>453</v>
      </c>
      <c r="H143" s="73">
        <v>22.31</v>
      </c>
      <c r="I143" s="185">
        <f t="shared" si="31"/>
        <v>10106.43</v>
      </c>
      <c r="J143" s="189">
        <v>0.08</v>
      </c>
      <c r="K143" s="187">
        <f t="shared" si="32"/>
        <v>24.09</v>
      </c>
      <c r="L143" s="187">
        <f t="shared" si="33"/>
        <v>10914.94</v>
      </c>
    </row>
    <row r="144" spans="2:12" ht="50.25" hidden="1" thickBot="1" x14ac:dyDescent="0.3">
      <c r="B144" s="8" t="s">
        <v>178</v>
      </c>
      <c r="C144" s="9" t="s">
        <v>179</v>
      </c>
      <c r="D144" s="9" t="s">
        <v>463</v>
      </c>
      <c r="E144" s="9" t="s">
        <v>180</v>
      </c>
      <c r="F144" s="9" t="s">
        <v>181</v>
      </c>
      <c r="G144" s="10">
        <v>20</v>
      </c>
      <c r="H144" s="73">
        <v>15.05</v>
      </c>
      <c r="I144" s="185">
        <f t="shared" si="31"/>
        <v>301</v>
      </c>
      <c r="J144" s="189">
        <v>0.08</v>
      </c>
      <c r="K144" s="187">
        <f t="shared" si="32"/>
        <v>16.25</v>
      </c>
      <c r="L144" s="187">
        <f t="shared" si="33"/>
        <v>325.08</v>
      </c>
    </row>
    <row r="145" spans="2:15" ht="17.25" hidden="1" thickBot="1" x14ac:dyDescent="0.3">
      <c r="B145" s="8" t="s">
        <v>182</v>
      </c>
      <c r="C145" s="9" t="s">
        <v>183</v>
      </c>
      <c r="D145" s="9" t="s">
        <v>464</v>
      </c>
      <c r="E145" s="9" t="s">
        <v>184</v>
      </c>
      <c r="F145" s="9" t="s">
        <v>185</v>
      </c>
      <c r="G145" s="10">
        <v>48</v>
      </c>
      <c r="H145" s="73">
        <v>26.15</v>
      </c>
      <c r="I145" s="185">
        <f t="shared" si="31"/>
        <v>1255.2</v>
      </c>
      <c r="J145" s="189">
        <v>0.08</v>
      </c>
      <c r="K145" s="187">
        <f t="shared" si="32"/>
        <v>28.24</v>
      </c>
      <c r="L145" s="187">
        <f t="shared" si="33"/>
        <v>1355.62</v>
      </c>
    </row>
    <row r="146" spans="2:15" ht="33.75" hidden="1" thickBot="1" x14ac:dyDescent="0.3">
      <c r="B146" s="8" t="s">
        <v>186</v>
      </c>
      <c r="C146" s="9" t="s">
        <v>187</v>
      </c>
      <c r="D146" s="9" t="s">
        <v>465</v>
      </c>
      <c r="E146" s="9" t="s">
        <v>120</v>
      </c>
      <c r="F146" s="9" t="s">
        <v>188</v>
      </c>
      <c r="G146" s="10">
        <v>2</v>
      </c>
      <c r="H146" s="73">
        <v>86.1</v>
      </c>
      <c r="I146" s="185">
        <f t="shared" si="31"/>
        <v>172.2</v>
      </c>
      <c r="J146" s="189">
        <v>0.08</v>
      </c>
      <c r="K146" s="187">
        <f t="shared" si="32"/>
        <v>92.99</v>
      </c>
      <c r="L146" s="187">
        <f t="shared" si="33"/>
        <v>185.98</v>
      </c>
    </row>
    <row r="147" spans="2:15" ht="33.75" hidden="1" thickBot="1" x14ac:dyDescent="0.3">
      <c r="B147" s="8" t="s">
        <v>189</v>
      </c>
      <c r="C147" s="9" t="s">
        <v>190</v>
      </c>
      <c r="D147" s="9" t="s">
        <v>466</v>
      </c>
      <c r="E147" s="9" t="s">
        <v>140</v>
      </c>
      <c r="F147" s="9" t="s">
        <v>114</v>
      </c>
      <c r="G147" s="10">
        <v>2</v>
      </c>
      <c r="H147" s="73">
        <v>6.62</v>
      </c>
      <c r="I147" s="185">
        <f t="shared" si="31"/>
        <v>13.24</v>
      </c>
      <c r="J147" s="189">
        <v>0.08</v>
      </c>
      <c r="K147" s="187">
        <f t="shared" si="32"/>
        <v>7.15</v>
      </c>
      <c r="L147" s="187">
        <f t="shared" si="33"/>
        <v>14.3</v>
      </c>
    </row>
    <row r="148" spans="2:15" ht="33.75" hidden="1" thickBot="1" x14ac:dyDescent="0.3">
      <c r="B148" s="8" t="s">
        <v>191</v>
      </c>
      <c r="C148" s="9" t="s">
        <v>192</v>
      </c>
      <c r="D148" s="9" t="s">
        <v>467</v>
      </c>
      <c r="E148" s="9" t="s">
        <v>193</v>
      </c>
      <c r="F148" s="9" t="s">
        <v>194</v>
      </c>
      <c r="G148" s="10">
        <v>15</v>
      </c>
      <c r="H148" s="73">
        <v>37.799999999999997</v>
      </c>
      <c r="I148" s="185">
        <f t="shared" si="31"/>
        <v>567</v>
      </c>
      <c r="J148" s="189">
        <v>0.08</v>
      </c>
      <c r="K148" s="187">
        <f t="shared" si="32"/>
        <v>40.82</v>
      </c>
      <c r="L148" s="187">
        <f t="shared" si="33"/>
        <v>612.36</v>
      </c>
    </row>
    <row r="149" spans="2:15" ht="33.75" hidden="1" thickBot="1" x14ac:dyDescent="0.3">
      <c r="B149" s="8" t="s">
        <v>195</v>
      </c>
      <c r="C149" s="9" t="s">
        <v>196</v>
      </c>
      <c r="D149" s="9" t="s">
        <v>468</v>
      </c>
      <c r="E149" s="9" t="s">
        <v>197</v>
      </c>
      <c r="F149" s="9" t="s">
        <v>136</v>
      </c>
      <c r="G149" s="10">
        <v>16</v>
      </c>
      <c r="H149" s="73">
        <v>21.53</v>
      </c>
      <c r="I149" s="185">
        <f t="shared" si="31"/>
        <v>344.48</v>
      </c>
      <c r="J149" s="189">
        <v>0.08</v>
      </c>
      <c r="K149" s="187">
        <f t="shared" si="32"/>
        <v>23.25</v>
      </c>
      <c r="L149" s="187">
        <f t="shared" si="33"/>
        <v>372.04</v>
      </c>
    </row>
    <row r="150" spans="2:15" ht="33.75" hidden="1" thickBot="1" x14ac:dyDescent="0.3">
      <c r="B150" s="8" t="s">
        <v>198</v>
      </c>
      <c r="C150" s="9" t="s">
        <v>196</v>
      </c>
      <c r="D150" s="9" t="s">
        <v>469</v>
      </c>
      <c r="E150" s="9" t="s">
        <v>199</v>
      </c>
      <c r="F150" s="9" t="s">
        <v>200</v>
      </c>
      <c r="G150" s="10">
        <v>36</v>
      </c>
      <c r="H150" s="73">
        <v>29.4</v>
      </c>
      <c r="I150" s="185">
        <f t="shared" si="31"/>
        <v>1058.4000000000001</v>
      </c>
      <c r="J150" s="189">
        <v>0.08</v>
      </c>
      <c r="K150" s="187">
        <f t="shared" si="32"/>
        <v>31.75</v>
      </c>
      <c r="L150" s="187">
        <f t="shared" si="33"/>
        <v>1143.07</v>
      </c>
    </row>
    <row r="151" spans="2:15" ht="33.75" hidden="1" thickBot="1" x14ac:dyDescent="0.3">
      <c r="B151" s="8" t="s">
        <v>201</v>
      </c>
      <c r="C151" s="9" t="s">
        <v>202</v>
      </c>
      <c r="D151" s="9" t="s">
        <v>470</v>
      </c>
      <c r="E151" s="9" t="s">
        <v>203</v>
      </c>
      <c r="F151" s="9" t="s">
        <v>204</v>
      </c>
      <c r="G151" s="10">
        <v>5</v>
      </c>
      <c r="H151" s="73">
        <v>19.07</v>
      </c>
      <c r="I151" s="185">
        <f t="shared" si="31"/>
        <v>95.35</v>
      </c>
      <c r="J151" s="189">
        <v>0.08</v>
      </c>
      <c r="K151" s="187">
        <f t="shared" si="32"/>
        <v>20.6</v>
      </c>
      <c r="L151" s="187">
        <f t="shared" si="33"/>
        <v>102.98</v>
      </c>
    </row>
    <row r="152" spans="2:15" ht="33.75" hidden="1" thickBot="1" x14ac:dyDescent="0.3">
      <c r="B152" s="8" t="s">
        <v>205</v>
      </c>
      <c r="C152" s="9" t="s">
        <v>202</v>
      </c>
      <c r="D152" s="9" t="s">
        <v>471</v>
      </c>
      <c r="E152" s="9" t="s">
        <v>203</v>
      </c>
      <c r="F152" s="9" t="s">
        <v>136</v>
      </c>
      <c r="G152" s="10">
        <v>3</v>
      </c>
      <c r="H152" s="73">
        <v>21.07</v>
      </c>
      <c r="I152" s="185">
        <f t="shared" si="31"/>
        <v>63.21</v>
      </c>
      <c r="J152" s="189">
        <v>0.08</v>
      </c>
      <c r="K152" s="187">
        <f t="shared" si="32"/>
        <v>22.76</v>
      </c>
      <c r="L152" s="187">
        <f t="shared" si="33"/>
        <v>68.27</v>
      </c>
    </row>
    <row r="153" spans="2:15" ht="50.25" hidden="1" thickBot="1" x14ac:dyDescent="0.3">
      <c r="B153" s="8" t="s">
        <v>206</v>
      </c>
      <c r="C153" s="9" t="s">
        <v>207</v>
      </c>
      <c r="D153" s="9" t="s">
        <v>472</v>
      </c>
      <c r="E153" s="9" t="s">
        <v>208</v>
      </c>
      <c r="F153" s="9"/>
      <c r="G153" s="10">
        <v>2</v>
      </c>
      <c r="H153" s="73">
        <v>16.68</v>
      </c>
      <c r="I153" s="185">
        <f t="shared" si="31"/>
        <v>33.36</v>
      </c>
      <c r="J153" s="189">
        <v>0.08</v>
      </c>
      <c r="K153" s="187">
        <f t="shared" si="32"/>
        <v>18.010000000000002</v>
      </c>
      <c r="L153" s="187">
        <f t="shared" si="33"/>
        <v>36.03</v>
      </c>
    </row>
    <row r="154" spans="2:15" ht="33.75" hidden="1" thickBot="1" x14ac:dyDescent="0.3">
      <c r="B154" s="8" t="s">
        <v>209</v>
      </c>
      <c r="C154" s="9" t="s">
        <v>210</v>
      </c>
      <c r="D154" s="9" t="s">
        <v>473</v>
      </c>
      <c r="E154" s="9" t="s">
        <v>211</v>
      </c>
      <c r="F154" s="45">
        <v>0.02</v>
      </c>
      <c r="G154" s="10">
        <v>250</v>
      </c>
      <c r="H154" s="73">
        <v>24.15</v>
      </c>
      <c r="I154" s="185">
        <f t="shared" si="31"/>
        <v>6037.5</v>
      </c>
      <c r="J154" s="189">
        <v>0.08</v>
      </c>
      <c r="K154" s="187">
        <f t="shared" si="32"/>
        <v>26.08</v>
      </c>
      <c r="L154" s="187">
        <f t="shared" si="33"/>
        <v>6520.5</v>
      </c>
    </row>
    <row r="155" spans="2:15" ht="33.75" hidden="1" thickBot="1" x14ac:dyDescent="0.3">
      <c r="B155" s="8" t="s">
        <v>212</v>
      </c>
      <c r="C155" s="9" t="s">
        <v>210</v>
      </c>
      <c r="D155" s="9" t="s">
        <v>474</v>
      </c>
      <c r="E155" s="9" t="s">
        <v>213</v>
      </c>
      <c r="F155" s="45">
        <v>0.02</v>
      </c>
      <c r="G155" s="10">
        <v>38</v>
      </c>
      <c r="H155" s="73">
        <v>141.75</v>
      </c>
      <c r="I155" s="185">
        <f t="shared" si="31"/>
        <v>5386.5</v>
      </c>
      <c r="J155" s="189">
        <v>0.08</v>
      </c>
      <c r="K155" s="187">
        <f t="shared" si="32"/>
        <v>153.09</v>
      </c>
      <c r="L155" s="187">
        <f t="shared" si="33"/>
        <v>5817.42</v>
      </c>
    </row>
    <row r="156" spans="2:15" ht="33.75" hidden="1" thickBot="1" x14ac:dyDescent="0.3">
      <c r="B156" s="8" t="s">
        <v>214</v>
      </c>
      <c r="C156" s="9" t="s">
        <v>215</v>
      </c>
      <c r="D156" s="9" t="s">
        <v>475</v>
      </c>
      <c r="E156" s="9" t="s">
        <v>216</v>
      </c>
      <c r="F156" s="9" t="s">
        <v>217</v>
      </c>
      <c r="G156" s="10">
        <v>73</v>
      </c>
      <c r="H156" s="73">
        <v>126.16</v>
      </c>
      <c r="I156" s="185">
        <f t="shared" si="31"/>
        <v>9209.68</v>
      </c>
      <c r="J156" s="189">
        <v>0.08</v>
      </c>
      <c r="K156" s="187">
        <f t="shared" si="32"/>
        <v>136.25</v>
      </c>
      <c r="L156" s="187">
        <f t="shared" si="33"/>
        <v>9946.4500000000007</v>
      </c>
    </row>
    <row r="157" spans="2:15" ht="33" hidden="1" customHeight="1" x14ac:dyDescent="0.25">
      <c r="B157" s="34" t="s">
        <v>218</v>
      </c>
      <c r="C157" s="36" t="s">
        <v>219</v>
      </c>
      <c r="D157" s="63" t="s">
        <v>476</v>
      </c>
      <c r="E157" s="33" t="s">
        <v>220</v>
      </c>
      <c r="F157" s="36" t="s">
        <v>222</v>
      </c>
      <c r="G157" s="38">
        <v>2</v>
      </c>
      <c r="H157" s="141">
        <v>49.35</v>
      </c>
      <c r="I157" s="196">
        <f t="shared" si="31"/>
        <v>98.7</v>
      </c>
      <c r="J157" s="197">
        <v>0.08</v>
      </c>
      <c r="K157" s="196">
        <f t="shared" si="32"/>
        <v>53.3</v>
      </c>
      <c r="L157" s="196">
        <f t="shared" si="33"/>
        <v>106.6</v>
      </c>
    </row>
    <row r="158" spans="2:15" ht="66.75" hidden="1" customHeight="1" thickBot="1" x14ac:dyDescent="0.3">
      <c r="B158" s="35"/>
      <c r="C158" s="37"/>
      <c r="D158" s="64"/>
      <c r="E158" s="12" t="s">
        <v>221</v>
      </c>
      <c r="F158" s="37"/>
      <c r="G158" s="39"/>
      <c r="H158" s="142"/>
      <c r="I158" s="196"/>
      <c r="J158" s="197"/>
      <c r="K158" s="196"/>
      <c r="L158" s="196"/>
    </row>
    <row r="159" spans="2:15" ht="60" x14ac:dyDescent="0.25">
      <c r="B159" s="23" t="s">
        <v>23</v>
      </c>
      <c r="I159" s="185">
        <f>SUM(I123:I157)</f>
        <v>433352.03</v>
      </c>
      <c r="J159" s="207" t="str">
        <f>[1]!slownie(I159)</f>
        <v>czterysta trzydzieści trzy tysiące trzysta pięćdziesiąt dwa PLN, 03/100</v>
      </c>
      <c r="L159" s="185">
        <f>SUM(L123:L157)</f>
        <v>468020.2</v>
      </c>
      <c r="M159" s="89" t="str">
        <f>[1]!slownie(L159)</f>
        <v>czterysta sześćdziesiąt osiem tysięcy dwadzieścia PLN, 20/100</v>
      </c>
      <c r="N159">
        <f>L159-I159</f>
        <v>34668.17</v>
      </c>
      <c r="O159" s="89" t="str">
        <f>[1]!slownie(N159)</f>
        <v>trzydzieści cztery tysiące sześćset sześćdziesiąt osiem PLN, 17/100</v>
      </c>
    </row>
    <row r="160" spans="2:15" ht="26.25" x14ac:dyDescent="0.25">
      <c r="B160" s="30" t="s">
        <v>224</v>
      </c>
    </row>
    <row r="161" spans="2:12" ht="22.5" hidden="1" x14ac:dyDescent="0.25">
      <c r="B161" s="2" t="s">
        <v>1</v>
      </c>
    </row>
    <row r="162" spans="2:12" ht="23.25" hidden="1" x14ac:dyDescent="0.25">
      <c r="B162" s="31" t="s">
        <v>225</v>
      </c>
    </row>
    <row r="163" spans="2:12" ht="15.75" hidden="1" thickTop="1" x14ac:dyDescent="0.25">
      <c r="B163" s="16" t="s">
        <v>2</v>
      </c>
      <c r="C163" s="19" t="s">
        <v>3</v>
      </c>
      <c r="D163" s="19" t="s">
        <v>4</v>
      </c>
      <c r="E163" s="19" t="s">
        <v>5</v>
      </c>
      <c r="F163" s="5" t="s">
        <v>25</v>
      </c>
      <c r="G163" s="19" t="s">
        <v>8</v>
      </c>
      <c r="H163" s="18" t="s">
        <v>9</v>
      </c>
      <c r="I163" s="181" t="s">
        <v>10</v>
      </c>
      <c r="J163" s="181" t="s">
        <v>27</v>
      </c>
      <c r="K163" s="181" t="s">
        <v>13</v>
      </c>
      <c r="L163" s="181" t="s">
        <v>14</v>
      </c>
    </row>
    <row r="164" spans="2:12" ht="15.75" hidden="1" thickBot="1" x14ac:dyDescent="0.3">
      <c r="B164" s="17"/>
      <c r="C164" s="20"/>
      <c r="D164" s="20"/>
      <c r="E164" s="20"/>
      <c r="F164" s="6" t="s">
        <v>26</v>
      </c>
      <c r="G164" s="20"/>
      <c r="H164" s="176"/>
      <c r="I164" s="181"/>
      <c r="J164" s="181"/>
      <c r="K164" s="181"/>
      <c r="L164" s="181"/>
    </row>
    <row r="165" spans="2:12" ht="33.75" hidden="1" thickBot="1" x14ac:dyDescent="0.3">
      <c r="B165" s="8" t="s">
        <v>15</v>
      </c>
      <c r="C165" s="9" t="s">
        <v>226</v>
      </c>
      <c r="D165" s="9" t="s">
        <v>477</v>
      </c>
      <c r="E165" s="9" t="s">
        <v>227</v>
      </c>
      <c r="F165" s="9" t="s">
        <v>228</v>
      </c>
      <c r="G165" s="10">
        <v>8</v>
      </c>
      <c r="H165" s="73">
        <v>6.57</v>
      </c>
      <c r="I165" s="185">
        <f t="shared" ref="I165:I197" si="34">ROUND(H165*G165,2)</f>
        <v>52.56</v>
      </c>
      <c r="J165" s="189">
        <v>0.08</v>
      </c>
      <c r="K165" s="187">
        <f t="shared" ref="K165:K197" si="35">H165*(1+J165)</f>
        <v>7.1</v>
      </c>
      <c r="L165" s="187">
        <f t="shared" ref="L165:L197" si="36">ROUND(I165*J165+I165,2)</f>
        <v>56.76</v>
      </c>
    </row>
    <row r="166" spans="2:12" ht="33.75" hidden="1" thickBot="1" x14ac:dyDescent="0.3">
      <c r="B166" s="8" t="s">
        <v>19</v>
      </c>
      <c r="C166" s="9" t="s">
        <v>226</v>
      </c>
      <c r="D166" s="9" t="s">
        <v>478</v>
      </c>
      <c r="E166" s="9" t="s">
        <v>227</v>
      </c>
      <c r="F166" s="9" t="s">
        <v>229</v>
      </c>
      <c r="G166" s="10">
        <v>3</v>
      </c>
      <c r="H166" s="73">
        <v>7.45</v>
      </c>
      <c r="I166" s="185">
        <f t="shared" si="34"/>
        <v>22.35</v>
      </c>
      <c r="J166" s="189">
        <v>0.08</v>
      </c>
      <c r="K166" s="187">
        <f t="shared" si="35"/>
        <v>8.0500000000000007</v>
      </c>
      <c r="L166" s="187">
        <f t="shared" si="36"/>
        <v>24.14</v>
      </c>
    </row>
    <row r="167" spans="2:12" ht="33.75" hidden="1" thickBot="1" x14ac:dyDescent="0.3">
      <c r="B167" s="8" t="s">
        <v>21</v>
      </c>
      <c r="C167" s="9" t="s">
        <v>230</v>
      </c>
      <c r="D167" s="9" t="s">
        <v>479</v>
      </c>
      <c r="E167" s="9" t="s">
        <v>120</v>
      </c>
      <c r="F167" s="9" t="s">
        <v>231</v>
      </c>
      <c r="G167" s="10">
        <v>37</v>
      </c>
      <c r="H167" s="73">
        <v>44.64</v>
      </c>
      <c r="I167" s="185">
        <f t="shared" si="34"/>
        <v>1651.68</v>
      </c>
      <c r="J167" s="189">
        <v>0.08</v>
      </c>
      <c r="K167" s="187">
        <f t="shared" si="35"/>
        <v>48.21</v>
      </c>
      <c r="L167" s="187">
        <f t="shared" si="36"/>
        <v>1783.81</v>
      </c>
    </row>
    <row r="168" spans="2:12" ht="33.75" hidden="1" thickBot="1" x14ac:dyDescent="0.3">
      <c r="B168" s="8" t="s">
        <v>35</v>
      </c>
      <c r="C168" s="9" t="s">
        <v>230</v>
      </c>
      <c r="D168" s="9" t="s">
        <v>480</v>
      </c>
      <c r="E168" s="9" t="s">
        <v>232</v>
      </c>
      <c r="F168" s="9" t="s">
        <v>114</v>
      </c>
      <c r="G168" s="10">
        <v>8</v>
      </c>
      <c r="H168" s="73">
        <v>2.98</v>
      </c>
      <c r="I168" s="185">
        <f t="shared" si="34"/>
        <v>23.84</v>
      </c>
      <c r="J168" s="189">
        <v>0.08</v>
      </c>
      <c r="K168" s="187">
        <f t="shared" si="35"/>
        <v>3.22</v>
      </c>
      <c r="L168" s="187">
        <f t="shared" si="36"/>
        <v>25.75</v>
      </c>
    </row>
    <row r="169" spans="2:12" ht="33.75" hidden="1" thickBot="1" x14ac:dyDescent="0.3">
      <c r="B169" s="8" t="s">
        <v>37</v>
      </c>
      <c r="C169" s="9" t="s">
        <v>230</v>
      </c>
      <c r="D169" s="9" t="s">
        <v>481</v>
      </c>
      <c r="E169" s="9" t="s">
        <v>232</v>
      </c>
      <c r="F169" s="9" t="s">
        <v>217</v>
      </c>
      <c r="G169" s="10">
        <v>666</v>
      </c>
      <c r="H169" s="73">
        <v>5.05</v>
      </c>
      <c r="I169" s="185">
        <f t="shared" si="34"/>
        <v>3363.3</v>
      </c>
      <c r="J169" s="189">
        <v>0.08</v>
      </c>
      <c r="K169" s="187">
        <f t="shared" si="35"/>
        <v>5.45</v>
      </c>
      <c r="L169" s="187">
        <f t="shared" si="36"/>
        <v>3632.36</v>
      </c>
    </row>
    <row r="170" spans="2:12" ht="50.25" hidden="1" thickBot="1" x14ac:dyDescent="0.3">
      <c r="B170" s="8" t="s">
        <v>107</v>
      </c>
      <c r="C170" s="9" t="s">
        <v>233</v>
      </c>
      <c r="D170" s="9" t="s">
        <v>482</v>
      </c>
      <c r="E170" s="9" t="s">
        <v>234</v>
      </c>
      <c r="F170" s="9" t="s">
        <v>235</v>
      </c>
      <c r="G170" s="10">
        <v>2</v>
      </c>
      <c r="H170" s="73">
        <v>7.02</v>
      </c>
      <c r="I170" s="185">
        <f t="shared" si="34"/>
        <v>14.04</v>
      </c>
      <c r="J170" s="189">
        <v>0.08</v>
      </c>
      <c r="K170" s="187">
        <f t="shared" si="35"/>
        <v>7.58</v>
      </c>
      <c r="L170" s="187">
        <f t="shared" si="36"/>
        <v>15.16</v>
      </c>
    </row>
    <row r="171" spans="2:12" ht="33.75" hidden="1" thickBot="1" x14ac:dyDescent="0.3">
      <c r="B171" s="8" t="s">
        <v>108</v>
      </c>
      <c r="C171" s="9" t="s">
        <v>233</v>
      </c>
      <c r="D171" s="9" t="s">
        <v>483</v>
      </c>
      <c r="E171" s="9" t="s">
        <v>236</v>
      </c>
      <c r="F171" s="9" t="s">
        <v>237</v>
      </c>
      <c r="G171" s="10">
        <v>2</v>
      </c>
      <c r="H171" s="73">
        <v>9.8699999999999992</v>
      </c>
      <c r="I171" s="185">
        <f t="shared" si="34"/>
        <v>19.739999999999998</v>
      </c>
      <c r="J171" s="189">
        <v>0.08</v>
      </c>
      <c r="K171" s="187">
        <f t="shared" si="35"/>
        <v>10.66</v>
      </c>
      <c r="L171" s="187">
        <f t="shared" si="36"/>
        <v>21.32</v>
      </c>
    </row>
    <row r="172" spans="2:12" ht="33.75" hidden="1" thickBot="1" x14ac:dyDescent="0.3">
      <c r="B172" s="8" t="s">
        <v>111</v>
      </c>
      <c r="C172" s="9" t="s">
        <v>233</v>
      </c>
      <c r="D172" s="9" t="s">
        <v>484</v>
      </c>
      <c r="E172" s="9" t="s">
        <v>238</v>
      </c>
      <c r="F172" s="9" t="s">
        <v>239</v>
      </c>
      <c r="G172" s="10">
        <v>200</v>
      </c>
      <c r="H172" s="73">
        <v>15.87</v>
      </c>
      <c r="I172" s="185">
        <f t="shared" si="34"/>
        <v>3174</v>
      </c>
      <c r="J172" s="189">
        <v>0.08</v>
      </c>
      <c r="K172" s="187">
        <f t="shared" si="35"/>
        <v>17.14</v>
      </c>
      <c r="L172" s="187">
        <f t="shared" si="36"/>
        <v>3427.92</v>
      </c>
    </row>
    <row r="173" spans="2:12" ht="33.75" hidden="1" thickBot="1" x14ac:dyDescent="0.3">
      <c r="B173" s="8" t="s">
        <v>115</v>
      </c>
      <c r="C173" s="9" t="s">
        <v>233</v>
      </c>
      <c r="D173" s="9" t="s">
        <v>485</v>
      </c>
      <c r="E173" s="9" t="s">
        <v>236</v>
      </c>
      <c r="F173" s="9" t="s">
        <v>240</v>
      </c>
      <c r="G173" s="10">
        <v>2</v>
      </c>
      <c r="H173" s="73">
        <v>9.8699999999999992</v>
      </c>
      <c r="I173" s="185">
        <f t="shared" si="34"/>
        <v>19.739999999999998</v>
      </c>
      <c r="J173" s="189">
        <v>0.08</v>
      </c>
      <c r="K173" s="187">
        <f t="shared" si="35"/>
        <v>10.66</v>
      </c>
      <c r="L173" s="187">
        <f t="shared" si="36"/>
        <v>21.32</v>
      </c>
    </row>
    <row r="174" spans="2:12" ht="36.75" hidden="1" thickBot="1" x14ac:dyDescent="0.3">
      <c r="B174" s="8" t="s">
        <v>147</v>
      </c>
      <c r="C174" s="9" t="s">
        <v>241</v>
      </c>
      <c r="D174" s="9" t="s">
        <v>486</v>
      </c>
      <c r="E174" s="9" t="s">
        <v>242</v>
      </c>
      <c r="F174" s="9" t="s">
        <v>243</v>
      </c>
      <c r="G174" s="10">
        <v>124</v>
      </c>
      <c r="H174" s="73">
        <v>3.03</v>
      </c>
      <c r="I174" s="185">
        <f t="shared" si="34"/>
        <v>375.72</v>
      </c>
      <c r="J174" s="189">
        <v>0.08</v>
      </c>
      <c r="K174" s="187">
        <f t="shared" si="35"/>
        <v>3.27</v>
      </c>
      <c r="L174" s="187">
        <f t="shared" si="36"/>
        <v>405.78</v>
      </c>
    </row>
    <row r="175" spans="2:12" ht="33.75" hidden="1" thickBot="1" x14ac:dyDescent="0.3">
      <c r="B175" s="8" t="s">
        <v>151</v>
      </c>
      <c r="C175" s="9" t="s">
        <v>244</v>
      </c>
      <c r="D175" s="9" t="s">
        <v>487</v>
      </c>
      <c r="E175" s="9" t="s">
        <v>120</v>
      </c>
      <c r="F175" s="9" t="s">
        <v>245</v>
      </c>
      <c r="G175" s="10">
        <v>29</v>
      </c>
      <c r="H175" s="73">
        <v>219.44</v>
      </c>
      <c r="I175" s="185">
        <f t="shared" si="34"/>
        <v>6363.76</v>
      </c>
      <c r="J175" s="189">
        <v>0.08</v>
      </c>
      <c r="K175" s="187">
        <f t="shared" si="35"/>
        <v>237</v>
      </c>
      <c r="L175" s="187">
        <f t="shared" si="36"/>
        <v>6872.86</v>
      </c>
    </row>
    <row r="176" spans="2:12" ht="33.75" hidden="1" thickBot="1" x14ac:dyDescent="0.3">
      <c r="B176" s="8" t="s">
        <v>153</v>
      </c>
      <c r="C176" s="9" t="s">
        <v>244</v>
      </c>
      <c r="D176" s="9" t="s">
        <v>487</v>
      </c>
      <c r="E176" s="9" t="s">
        <v>246</v>
      </c>
      <c r="F176" s="9" t="s">
        <v>245</v>
      </c>
      <c r="G176" s="10">
        <v>4</v>
      </c>
      <c r="H176" s="73">
        <v>219.44</v>
      </c>
      <c r="I176" s="185">
        <f t="shared" si="34"/>
        <v>877.76</v>
      </c>
      <c r="J176" s="189">
        <v>0.08</v>
      </c>
      <c r="K176" s="187">
        <f t="shared" si="35"/>
        <v>237</v>
      </c>
      <c r="L176" s="187">
        <f t="shared" si="36"/>
        <v>947.98</v>
      </c>
    </row>
    <row r="177" spans="2:12" ht="33.75" hidden="1" thickBot="1" x14ac:dyDescent="0.3">
      <c r="B177" s="8" t="s">
        <v>154</v>
      </c>
      <c r="C177" s="9" t="s">
        <v>244</v>
      </c>
      <c r="D177" s="9" t="s">
        <v>488</v>
      </c>
      <c r="E177" s="9" t="s">
        <v>120</v>
      </c>
      <c r="F177" s="9" t="s">
        <v>247</v>
      </c>
      <c r="G177" s="10">
        <v>180</v>
      </c>
      <c r="H177" s="73">
        <v>188.58</v>
      </c>
      <c r="I177" s="185">
        <f t="shared" si="34"/>
        <v>33944.400000000001</v>
      </c>
      <c r="J177" s="189">
        <v>0.08</v>
      </c>
      <c r="K177" s="187">
        <f t="shared" si="35"/>
        <v>203.67</v>
      </c>
      <c r="L177" s="187">
        <f t="shared" si="36"/>
        <v>36659.949999999997</v>
      </c>
    </row>
    <row r="178" spans="2:12" ht="33.75" hidden="1" thickBot="1" x14ac:dyDescent="0.3">
      <c r="B178" s="8" t="s">
        <v>157</v>
      </c>
      <c r="C178" s="9" t="s">
        <v>244</v>
      </c>
      <c r="D178" s="9" t="s">
        <v>488</v>
      </c>
      <c r="E178" s="9" t="s">
        <v>246</v>
      </c>
      <c r="F178" s="9" t="s">
        <v>247</v>
      </c>
      <c r="G178" s="10">
        <v>30</v>
      </c>
      <c r="H178" s="73">
        <v>188.58</v>
      </c>
      <c r="I178" s="185">
        <f t="shared" si="34"/>
        <v>5657.4</v>
      </c>
      <c r="J178" s="189">
        <v>0.08</v>
      </c>
      <c r="K178" s="187">
        <f t="shared" si="35"/>
        <v>203.67</v>
      </c>
      <c r="L178" s="187">
        <f t="shared" si="36"/>
        <v>6109.99</v>
      </c>
    </row>
    <row r="179" spans="2:12" ht="33.75" hidden="1" thickBot="1" x14ac:dyDescent="0.3">
      <c r="B179" s="8" t="s">
        <v>160</v>
      </c>
      <c r="C179" s="9" t="s">
        <v>248</v>
      </c>
      <c r="D179" s="9" t="s">
        <v>489</v>
      </c>
      <c r="E179" s="9" t="s">
        <v>249</v>
      </c>
      <c r="F179" s="9" t="s">
        <v>200</v>
      </c>
      <c r="G179" s="10">
        <v>2</v>
      </c>
      <c r="H179" s="73">
        <v>11.13</v>
      </c>
      <c r="I179" s="185">
        <f t="shared" si="34"/>
        <v>22.26</v>
      </c>
      <c r="J179" s="189">
        <v>0.08</v>
      </c>
      <c r="K179" s="187">
        <f t="shared" si="35"/>
        <v>12.02</v>
      </c>
      <c r="L179" s="187">
        <f t="shared" si="36"/>
        <v>24.04</v>
      </c>
    </row>
    <row r="180" spans="2:12" ht="17.25" hidden="1" thickBot="1" x14ac:dyDescent="0.3">
      <c r="B180" s="8" t="s">
        <v>163</v>
      </c>
      <c r="C180" s="9" t="s">
        <v>250</v>
      </c>
      <c r="D180" s="9" t="s">
        <v>490</v>
      </c>
      <c r="E180" s="9" t="s">
        <v>251</v>
      </c>
      <c r="F180" s="9" t="s">
        <v>204</v>
      </c>
      <c r="G180" s="10">
        <v>16</v>
      </c>
      <c r="H180" s="73">
        <v>8.1999999999999993</v>
      </c>
      <c r="I180" s="185">
        <f t="shared" si="34"/>
        <v>131.19999999999999</v>
      </c>
      <c r="J180" s="189">
        <v>0.08</v>
      </c>
      <c r="K180" s="187">
        <f t="shared" si="35"/>
        <v>8.86</v>
      </c>
      <c r="L180" s="187">
        <f t="shared" si="36"/>
        <v>141.69999999999999</v>
      </c>
    </row>
    <row r="181" spans="2:12" ht="33.75" hidden="1" thickBot="1" x14ac:dyDescent="0.3">
      <c r="B181" s="8" t="s">
        <v>166</v>
      </c>
      <c r="C181" s="9" t="s">
        <v>250</v>
      </c>
      <c r="D181" s="9" t="s">
        <v>491</v>
      </c>
      <c r="E181" s="9" t="s">
        <v>251</v>
      </c>
      <c r="F181" s="9" t="s">
        <v>136</v>
      </c>
      <c r="G181" s="10">
        <v>34</v>
      </c>
      <c r="H181" s="73">
        <v>10.36</v>
      </c>
      <c r="I181" s="185">
        <f t="shared" si="34"/>
        <v>352.24</v>
      </c>
      <c r="J181" s="189">
        <v>0.08</v>
      </c>
      <c r="K181" s="187">
        <f t="shared" si="35"/>
        <v>11.19</v>
      </c>
      <c r="L181" s="187">
        <f t="shared" si="36"/>
        <v>380.42</v>
      </c>
    </row>
    <row r="182" spans="2:12" ht="33.75" hidden="1" thickBot="1" x14ac:dyDescent="0.3">
      <c r="B182" s="8" t="s">
        <v>168</v>
      </c>
      <c r="C182" s="9" t="s">
        <v>252</v>
      </c>
      <c r="D182" s="9" t="s">
        <v>492</v>
      </c>
      <c r="E182" s="9" t="s">
        <v>253</v>
      </c>
      <c r="F182" s="9" t="s">
        <v>126</v>
      </c>
      <c r="G182" s="10">
        <v>2</v>
      </c>
      <c r="H182" s="73">
        <v>86.28</v>
      </c>
      <c r="I182" s="185">
        <f t="shared" si="34"/>
        <v>172.56</v>
      </c>
      <c r="J182" s="189">
        <v>0.08</v>
      </c>
      <c r="K182" s="187">
        <f t="shared" si="35"/>
        <v>93.18</v>
      </c>
      <c r="L182" s="187">
        <f t="shared" si="36"/>
        <v>186.36</v>
      </c>
    </row>
    <row r="183" spans="2:12" ht="33.75" hidden="1" thickBot="1" x14ac:dyDescent="0.3">
      <c r="B183" s="8" t="s">
        <v>170</v>
      </c>
      <c r="C183" s="9" t="s">
        <v>254</v>
      </c>
      <c r="D183" s="9" t="s">
        <v>493</v>
      </c>
      <c r="E183" s="9" t="s">
        <v>255</v>
      </c>
      <c r="F183" s="9" t="s">
        <v>200</v>
      </c>
      <c r="G183" s="10">
        <v>1208</v>
      </c>
      <c r="H183" s="73">
        <v>6.1</v>
      </c>
      <c r="I183" s="185">
        <f t="shared" si="34"/>
        <v>7368.8</v>
      </c>
      <c r="J183" s="189">
        <v>0.08</v>
      </c>
      <c r="K183" s="187">
        <f t="shared" si="35"/>
        <v>6.59</v>
      </c>
      <c r="L183" s="187">
        <f t="shared" si="36"/>
        <v>7958.3</v>
      </c>
    </row>
    <row r="184" spans="2:12" ht="33.75" hidden="1" thickBot="1" x14ac:dyDescent="0.3">
      <c r="B184" s="8" t="s">
        <v>173</v>
      </c>
      <c r="C184" s="9" t="s">
        <v>254</v>
      </c>
      <c r="D184" s="9" t="s">
        <v>494</v>
      </c>
      <c r="E184" s="9" t="s">
        <v>255</v>
      </c>
      <c r="F184" s="9" t="s">
        <v>114</v>
      </c>
      <c r="G184" s="10">
        <v>985</v>
      </c>
      <c r="H184" s="73">
        <v>21</v>
      </c>
      <c r="I184" s="185">
        <f t="shared" si="34"/>
        <v>20685</v>
      </c>
      <c r="J184" s="189">
        <v>0.08</v>
      </c>
      <c r="K184" s="187">
        <f t="shared" si="35"/>
        <v>22.68</v>
      </c>
      <c r="L184" s="187">
        <f t="shared" si="36"/>
        <v>22339.8</v>
      </c>
    </row>
    <row r="185" spans="2:12" ht="33.75" hidden="1" thickBot="1" x14ac:dyDescent="0.3">
      <c r="B185" s="8" t="s">
        <v>176</v>
      </c>
      <c r="C185" s="9" t="s">
        <v>254</v>
      </c>
      <c r="D185" s="9" t="s">
        <v>495</v>
      </c>
      <c r="E185" s="9" t="s">
        <v>227</v>
      </c>
      <c r="F185" s="9" t="s">
        <v>256</v>
      </c>
      <c r="G185" s="10">
        <v>37</v>
      </c>
      <c r="H185" s="73">
        <v>16.350000000000001</v>
      </c>
      <c r="I185" s="185">
        <f t="shared" si="34"/>
        <v>604.95000000000005</v>
      </c>
      <c r="J185" s="189">
        <v>0.08</v>
      </c>
      <c r="K185" s="187">
        <f t="shared" si="35"/>
        <v>17.66</v>
      </c>
      <c r="L185" s="187">
        <f t="shared" si="36"/>
        <v>653.35</v>
      </c>
    </row>
    <row r="186" spans="2:12" ht="33.75" hidden="1" thickBot="1" x14ac:dyDescent="0.3">
      <c r="B186" s="8" t="s">
        <v>178</v>
      </c>
      <c r="C186" s="9" t="s">
        <v>257</v>
      </c>
      <c r="D186" s="9" t="s">
        <v>496</v>
      </c>
      <c r="E186" s="9" t="s">
        <v>258</v>
      </c>
      <c r="F186" s="9" t="s">
        <v>87</v>
      </c>
      <c r="G186" s="10">
        <v>4</v>
      </c>
      <c r="H186" s="73">
        <v>60.7</v>
      </c>
      <c r="I186" s="185">
        <f t="shared" si="34"/>
        <v>242.8</v>
      </c>
      <c r="J186" s="189">
        <v>0.08</v>
      </c>
      <c r="K186" s="187">
        <f t="shared" si="35"/>
        <v>65.56</v>
      </c>
      <c r="L186" s="187">
        <f t="shared" si="36"/>
        <v>262.22000000000003</v>
      </c>
    </row>
    <row r="187" spans="2:12" ht="33.75" hidden="1" thickBot="1" x14ac:dyDescent="0.3">
      <c r="B187" s="8" t="s">
        <v>182</v>
      </c>
      <c r="C187" s="9" t="s">
        <v>259</v>
      </c>
      <c r="D187" s="9" t="s">
        <v>497</v>
      </c>
      <c r="E187" s="9" t="s">
        <v>131</v>
      </c>
      <c r="F187" s="9" t="s">
        <v>260</v>
      </c>
      <c r="G187" s="10">
        <v>480</v>
      </c>
      <c r="H187" s="73">
        <v>14.66</v>
      </c>
      <c r="I187" s="185">
        <f t="shared" si="34"/>
        <v>7036.8</v>
      </c>
      <c r="J187" s="189">
        <v>0.08</v>
      </c>
      <c r="K187" s="187">
        <f t="shared" si="35"/>
        <v>15.83</v>
      </c>
      <c r="L187" s="187">
        <f t="shared" si="36"/>
        <v>7599.74</v>
      </c>
    </row>
    <row r="188" spans="2:12" ht="33.75" hidden="1" customHeight="1" x14ac:dyDescent="0.25">
      <c r="B188" s="34" t="s">
        <v>186</v>
      </c>
      <c r="C188" s="36" t="s">
        <v>261</v>
      </c>
      <c r="D188" s="36" t="s">
        <v>498</v>
      </c>
      <c r="E188" s="36" t="s">
        <v>120</v>
      </c>
      <c r="F188" s="36" t="s">
        <v>262</v>
      </c>
      <c r="G188" s="38">
        <v>575</v>
      </c>
      <c r="H188" s="130">
        <v>21.11</v>
      </c>
      <c r="I188" s="196">
        <f t="shared" si="34"/>
        <v>12138.25</v>
      </c>
      <c r="J188" s="192">
        <v>0.08</v>
      </c>
      <c r="K188" s="196">
        <f t="shared" si="35"/>
        <v>22.8</v>
      </c>
      <c r="L188" s="196">
        <f t="shared" si="36"/>
        <v>13109.31</v>
      </c>
    </row>
    <row r="189" spans="2:12" ht="15.75" hidden="1" customHeight="1" thickBot="1" x14ac:dyDescent="0.3">
      <c r="B189" s="41"/>
      <c r="C189" s="42"/>
      <c r="D189" s="42" t="s">
        <v>499</v>
      </c>
      <c r="E189" s="42"/>
      <c r="F189" s="42"/>
      <c r="G189" s="43"/>
      <c r="H189" s="177">
        <v>14.04</v>
      </c>
      <c r="I189" s="196"/>
      <c r="J189" s="192">
        <v>0.08</v>
      </c>
      <c r="K189" s="196"/>
      <c r="L189" s="196"/>
    </row>
    <row r="190" spans="2:12" ht="33.75" hidden="1" thickBot="1" x14ac:dyDescent="0.3">
      <c r="B190" s="8" t="s">
        <v>189</v>
      </c>
      <c r="C190" s="9" t="s">
        <v>263</v>
      </c>
      <c r="D190" s="33" t="s">
        <v>499</v>
      </c>
      <c r="E190" s="9" t="s">
        <v>264</v>
      </c>
      <c r="F190" s="9" t="s">
        <v>265</v>
      </c>
      <c r="G190" s="10">
        <v>194</v>
      </c>
      <c r="H190" s="73">
        <v>14.04</v>
      </c>
      <c r="I190" s="185">
        <f t="shared" si="34"/>
        <v>2723.76</v>
      </c>
      <c r="J190" s="189">
        <v>0.08</v>
      </c>
      <c r="K190" s="187">
        <f t="shared" si="35"/>
        <v>15.16</v>
      </c>
      <c r="L190" s="187">
        <f t="shared" si="36"/>
        <v>2941.66</v>
      </c>
    </row>
    <row r="191" spans="2:12" ht="33.75" hidden="1" thickBot="1" x14ac:dyDescent="0.3">
      <c r="B191" s="8" t="s">
        <v>191</v>
      </c>
      <c r="C191" s="9" t="s">
        <v>263</v>
      </c>
      <c r="D191" s="90" t="s">
        <v>500</v>
      </c>
      <c r="E191" s="81" t="s">
        <v>266</v>
      </c>
      <c r="F191" s="9" t="s">
        <v>267</v>
      </c>
      <c r="G191" s="10">
        <v>237</v>
      </c>
      <c r="H191" s="73">
        <v>19.18</v>
      </c>
      <c r="I191" s="185">
        <f t="shared" si="34"/>
        <v>4545.66</v>
      </c>
      <c r="J191" s="189">
        <v>0.08</v>
      </c>
      <c r="K191" s="187">
        <f t="shared" si="35"/>
        <v>20.71</v>
      </c>
      <c r="L191" s="187">
        <f t="shared" si="36"/>
        <v>4909.3100000000004</v>
      </c>
    </row>
    <row r="192" spans="2:12" ht="36.75" hidden="1" thickBot="1" x14ac:dyDescent="0.3">
      <c r="B192" s="8" t="s">
        <v>195</v>
      </c>
      <c r="C192" s="9" t="s">
        <v>268</v>
      </c>
      <c r="D192" s="9" t="s">
        <v>501</v>
      </c>
      <c r="E192" s="9" t="s">
        <v>134</v>
      </c>
      <c r="F192" s="9" t="s">
        <v>269</v>
      </c>
      <c r="G192" s="10">
        <v>634</v>
      </c>
      <c r="H192" s="73">
        <v>15.3</v>
      </c>
      <c r="I192" s="185">
        <f t="shared" si="34"/>
        <v>9700.2000000000007</v>
      </c>
      <c r="J192" s="189">
        <v>0.08</v>
      </c>
      <c r="K192" s="187">
        <f t="shared" si="35"/>
        <v>16.52</v>
      </c>
      <c r="L192" s="187">
        <f t="shared" si="36"/>
        <v>10476.219999999999</v>
      </c>
    </row>
    <row r="193" spans="2:15" ht="33.75" hidden="1" thickBot="1" x14ac:dyDescent="0.3">
      <c r="B193" s="8" t="s">
        <v>198</v>
      </c>
      <c r="C193" s="9" t="s">
        <v>270</v>
      </c>
      <c r="D193" s="9" t="s">
        <v>502</v>
      </c>
      <c r="E193" s="9" t="s">
        <v>140</v>
      </c>
      <c r="F193" s="9" t="s">
        <v>200</v>
      </c>
      <c r="G193" s="10">
        <v>89</v>
      </c>
      <c r="H193" s="73">
        <v>2.4300000000000002</v>
      </c>
      <c r="I193" s="185">
        <f t="shared" si="34"/>
        <v>216.27</v>
      </c>
      <c r="J193" s="189">
        <v>0.08</v>
      </c>
      <c r="K193" s="187">
        <f t="shared" si="35"/>
        <v>2.62</v>
      </c>
      <c r="L193" s="187">
        <f t="shared" si="36"/>
        <v>233.57</v>
      </c>
    </row>
    <row r="194" spans="2:15" ht="17.25" hidden="1" thickBot="1" x14ac:dyDescent="0.3">
      <c r="B194" s="8" t="s">
        <v>201</v>
      </c>
      <c r="C194" s="9" t="s">
        <v>271</v>
      </c>
      <c r="D194" s="9" t="s">
        <v>503</v>
      </c>
      <c r="E194" s="9" t="s">
        <v>232</v>
      </c>
      <c r="F194" s="9" t="s">
        <v>272</v>
      </c>
      <c r="G194" s="10">
        <v>55</v>
      </c>
      <c r="H194" s="73">
        <v>3.6</v>
      </c>
      <c r="I194" s="185">
        <f t="shared" si="34"/>
        <v>198</v>
      </c>
      <c r="J194" s="189">
        <v>0.08</v>
      </c>
      <c r="K194" s="187">
        <f t="shared" si="35"/>
        <v>3.89</v>
      </c>
      <c r="L194" s="187">
        <f t="shared" si="36"/>
        <v>213.84</v>
      </c>
    </row>
    <row r="195" spans="2:15" ht="17.25" hidden="1" thickBot="1" x14ac:dyDescent="0.3">
      <c r="B195" s="8" t="s">
        <v>205</v>
      </c>
      <c r="C195" s="9" t="s">
        <v>273</v>
      </c>
      <c r="D195" s="9" t="s">
        <v>504</v>
      </c>
      <c r="E195" s="9" t="s">
        <v>274</v>
      </c>
      <c r="F195" s="9" t="s">
        <v>200</v>
      </c>
      <c r="G195" s="10">
        <v>75</v>
      </c>
      <c r="H195" s="73">
        <v>3.25</v>
      </c>
      <c r="I195" s="185">
        <f t="shared" si="34"/>
        <v>243.75</v>
      </c>
      <c r="J195" s="189">
        <v>0.08</v>
      </c>
      <c r="K195" s="187">
        <f t="shared" si="35"/>
        <v>3.51</v>
      </c>
      <c r="L195" s="187">
        <f t="shared" si="36"/>
        <v>263.25</v>
      </c>
    </row>
    <row r="196" spans="2:15" ht="17.25" hidden="1" thickBot="1" x14ac:dyDescent="0.3">
      <c r="B196" s="8" t="s">
        <v>206</v>
      </c>
      <c r="C196" s="9" t="s">
        <v>273</v>
      </c>
      <c r="D196" s="9" t="s">
        <v>505</v>
      </c>
      <c r="E196" s="9" t="s">
        <v>274</v>
      </c>
      <c r="F196" s="9" t="s">
        <v>114</v>
      </c>
      <c r="G196" s="10">
        <v>65</v>
      </c>
      <c r="H196" s="73">
        <v>4.21</v>
      </c>
      <c r="I196" s="185">
        <f t="shared" si="34"/>
        <v>273.64999999999998</v>
      </c>
      <c r="J196" s="189">
        <v>0.08</v>
      </c>
      <c r="K196" s="187">
        <f t="shared" si="35"/>
        <v>4.55</v>
      </c>
      <c r="L196" s="187">
        <f t="shared" si="36"/>
        <v>295.54000000000002</v>
      </c>
    </row>
    <row r="197" spans="2:15" ht="33.75" hidden="1" thickBot="1" x14ac:dyDescent="0.3">
      <c r="B197" s="11" t="s">
        <v>209</v>
      </c>
      <c r="C197" s="12" t="s">
        <v>273</v>
      </c>
      <c r="D197" s="9" t="s">
        <v>506</v>
      </c>
      <c r="E197" s="12" t="s">
        <v>134</v>
      </c>
      <c r="F197" s="12" t="s">
        <v>217</v>
      </c>
      <c r="G197" s="13">
        <v>8</v>
      </c>
      <c r="H197" s="74">
        <v>7.81</v>
      </c>
      <c r="I197" s="185">
        <f t="shared" si="34"/>
        <v>62.48</v>
      </c>
      <c r="J197" s="189">
        <v>0.08</v>
      </c>
      <c r="K197" s="187">
        <f t="shared" si="35"/>
        <v>8.43</v>
      </c>
      <c r="L197" s="187">
        <f t="shared" si="36"/>
        <v>67.48</v>
      </c>
    </row>
    <row r="198" spans="2:15" ht="60" x14ac:dyDescent="0.25">
      <c r="B198" s="23" t="s">
        <v>23</v>
      </c>
      <c r="I198" s="190">
        <f>SUM(I165:I197)</f>
        <v>122278.92</v>
      </c>
      <c r="J198" s="207" t="str">
        <f>[1]!slownie(I198)</f>
        <v>sto dwadzieścia dwa tysiące dwieście siedemdziesiąt osiem PLN, 92/100</v>
      </c>
      <c r="L198" s="188">
        <f>SUM(L165:L197)</f>
        <v>132061.21</v>
      </c>
      <c r="M198" s="89" t="str">
        <f>[1]!slownie(L198)</f>
        <v>sto trzydzieści dwa tysiące sześćdziesiąt jeden PLN, 21/100</v>
      </c>
      <c r="N198">
        <f>L198-I198</f>
        <v>9782.28999999999</v>
      </c>
      <c r="O198" s="89" t="str">
        <f>[1]!slownie(N198)</f>
        <v>dziewięć tysięcy siedemset osiemdziesiąt dwa PLN, 29/100</v>
      </c>
    </row>
    <row r="199" spans="2:15" ht="23.25" x14ac:dyDescent="0.25">
      <c r="B199" s="1" t="s">
        <v>276</v>
      </c>
    </row>
    <row r="200" spans="2:15" ht="22.5" hidden="1" x14ac:dyDescent="0.25">
      <c r="B200" s="2" t="s">
        <v>1</v>
      </c>
    </row>
    <row r="201" spans="2:15" ht="15.75" hidden="1" thickTop="1" x14ac:dyDescent="0.25">
      <c r="B201" s="16" t="s">
        <v>2</v>
      </c>
      <c r="C201" s="19" t="s">
        <v>3</v>
      </c>
      <c r="D201" s="19" t="s">
        <v>4</v>
      </c>
      <c r="E201" s="19" t="s">
        <v>5</v>
      </c>
      <c r="F201" s="5" t="s">
        <v>25</v>
      </c>
      <c r="G201" s="19" t="s">
        <v>8</v>
      </c>
      <c r="H201" s="18" t="s">
        <v>9</v>
      </c>
      <c r="I201" s="181" t="s">
        <v>10</v>
      </c>
      <c r="J201" s="181" t="s">
        <v>27</v>
      </c>
      <c r="K201" s="181" t="s">
        <v>13</v>
      </c>
      <c r="L201" s="181" t="s">
        <v>14</v>
      </c>
    </row>
    <row r="202" spans="2:15" ht="15.75" hidden="1" thickBot="1" x14ac:dyDescent="0.3">
      <c r="B202" s="17"/>
      <c r="C202" s="20"/>
      <c r="D202" s="20"/>
      <c r="E202" s="20"/>
      <c r="F202" s="6" t="s">
        <v>26</v>
      </c>
      <c r="G202" s="20"/>
      <c r="H202" s="176"/>
      <c r="I202" s="181"/>
      <c r="J202" s="181"/>
      <c r="K202" s="181"/>
      <c r="L202" s="181"/>
    </row>
    <row r="203" spans="2:15" ht="17.25" hidden="1" thickBot="1" x14ac:dyDescent="0.3">
      <c r="B203" s="8" t="s">
        <v>15</v>
      </c>
      <c r="C203" s="9" t="s">
        <v>277</v>
      </c>
      <c r="D203" s="9" t="s">
        <v>507</v>
      </c>
      <c r="E203" s="9" t="s">
        <v>278</v>
      </c>
      <c r="F203" s="9" t="s">
        <v>126</v>
      </c>
      <c r="G203" s="10">
        <v>2</v>
      </c>
      <c r="H203" s="73">
        <v>2.75</v>
      </c>
      <c r="I203" s="185">
        <f t="shared" ref="I203:I224" si="37">ROUND(H203*G203,2)</f>
        <v>5.5</v>
      </c>
      <c r="J203" s="189">
        <v>0.08</v>
      </c>
      <c r="K203" s="187">
        <f t="shared" ref="K203:K224" si="38">H203*(1+J203)</f>
        <v>2.97</v>
      </c>
      <c r="L203" s="187">
        <f t="shared" ref="L203:L224" si="39">ROUND(I203*J203+I203,2)</f>
        <v>5.94</v>
      </c>
    </row>
    <row r="204" spans="2:15" ht="33.75" hidden="1" thickBot="1" x14ac:dyDescent="0.3">
      <c r="B204" s="8" t="s">
        <v>19</v>
      </c>
      <c r="C204" s="9" t="s">
        <v>277</v>
      </c>
      <c r="D204" s="9" t="s">
        <v>508</v>
      </c>
      <c r="E204" s="9" t="s">
        <v>279</v>
      </c>
      <c r="F204" s="9" t="s">
        <v>87</v>
      </c>
      <c r="G204" s="10">
        <v>11</v>
      </c>
      <c r="H204" s="73">
        <v>7.24</v>
      </c>
      <c r="I204" s="185">
        <f t="shared" si="37"/>
        <v>79.64</v>
      </c>
      <c r="J204" s="189">
        <v>0.08</v>
      </c>
      <c r="K204" s="187">
        <f t="shared" si="38"/>
        <v>7.82</v>
      </c>
      <c r="L204" s="187">
        <f t="shared" si="39"/>
        <v>86.01</v>
      </c>
    </row>
    <row r="205" spans="2:15" ht="17.25" hidden="1" thickBot="1" x14ac:dyDescent="0.3">
      <c r="B205" s="8" t="s">
        <v>21</v>
      </c>
      <c r="C205" s="9" t="s">
        <v>277</v>
      </c>
      <c r="D205" s="9" t="s">
        <v>509</v>
      </c>
      <c r="E205" s="9" t="s">
        <v>155</v>
      </c>
      <c r="F205" s="9" t="s">
        <v>76</v>
      </c>
      <c r="G205" s="10">
        <v>93</v>
      </c>
      <c r="H205" s="73">
        <v>12.15</v>
      </c>
      <c r="I205" s="185">
        <f t="shared" si="37"/>
        <v>1129.95</v>
      </c>
      <c r="J205" s="189">
        <v>0.08</v>
      </c>
      <c r="K205" s="187">
        <f t="shared" si="38"/>
        <v>13.12</v>
      </c>
      <c r="L205" s="187">
        <f t="shared" si="39"/>
        <v>1220.3499999999999</v>
      </c>
    </row>
    <row r="206" spans="2:15" ht="33.75" hidden="1" thickBot="1" x14ac:dyDescent="0.3">
      <c r="B206" s="8" t="s">
        <v>35</v>
      </c>
      <c r="C206" s="9" t="s">
        <v>277</v>
      </c>
      <c r="D206" s="9" t="s">
        <v>526</v>
      </c>
      <c r="E206" s="9" t="s">
        <v>280</v>
      </c>
      <c r="F206" s="9" t="s">
        <v>281</v>
      </c>
      <c r="G206" s="10">
        <v>2</v>
      </c>
      <c r="H206" s="73">
        <v>3.71</v>
      </c>
      <c r="I206" s="185">
        <f t="shared" si="37"/>
        <v>7.42</v>
      </c>
      <c r="J206" s="189">
        <v>0.08</v>
      </c>
      <c r="K206" s="187">
        <f t="shared" si="38"/>
        <v>4.01</v>
      </c>
      <c r="L206" s="187">
        <f t="shared" si="39"/>
        <v>8.01</v>
      </c>
    </row>
    <row r="207" spans="2:15" ht="33.75" hidden="1" thickBot="1" x14ac:dyDescent="0.3">
      <c r="B207" s="8" t="s">
        <v>37</v>
      </c>
      <c r="C207" s="9" t="s">
        <v>277</v>
      </c>
      <c r="D207" s="9" t="s">
        <v>510</v>
      </c>
      <c r="E207" s="9" t="s">
        <v>280</v>
      </c>
      <c r="F207" s="9" t="s">
        <v>282</v>
      </c>
      <c r="G207" s="10">
        <v>5</v>
      </c>
      <c r="H207" s="73">
        <v>8.1199999999999992</v>
      </c>
      <c r="I207" s="185">
        <f t="shared" si="37"/>
        <v>40.6</v>
      </c>
      <c r="J207" s="189">
        <v>0.08</v>
      </c>
      <c r="K207" s="187">
        <f t="shared" si="38"/>
        <v>8.77</v>
      </c>
      <c r="L207" s="187">
        <f t="shared" si="39"/>
        <v>43.85</v>
      </c>
    </row>
    <row r="208" spans="2:15" ht="33.75" hidden="1" thickBot="1" x14ac:dyDescent="0.3">
      <c r="B208" s="8" t="s">
        <v>107</v>
      </c>
      <c r="C208" s="9" t="s">
        <v>283</v>
      </c>
      <c r="D208" s="9" t="s">
        <v>511</v>
      </c>
      <c r="E208" s="9" t="s">
        <v>120</v>
      </c>
      <c r="F208" s="9" t="s">
        <v>284</v>
      </c>
      <c r="G208" s="10">
        <v>351</v>
      </c>
      <c r="H208" s="73">
        <v>34.51</v>
      </c>
      <c r="I208" s="185">
        <f t="shared" si="37"/>
        <v>12113.01</v>
      </c>
      <c r="J208" s="189">
        <v>0.08</v>
      </c>
      <c r="K208" s="187">
        <f t="shared" si="38"/>
        <v>37.270000000000003</v>
      </c>
      <c r="L208" s="187">
        <f t="shared" si="39"/>
        <v>13082.05</v>
      </c>
    </row>
    <row r="209" spans="2:12" ht="33.75" hidden="1" thickBot="1" x14ac:dyDescent="0.3">
      <c r="B209" s="8" t="s">
        <v>108</v>
      </c>
      <c r="C209" s="9" t="s">
        <v>283</v>
      </c>
      <c r="D209" s="9" t="s">
        <v>512</v>
      </c>
      <c r="E209" s="9" t="s">
        <v>285</v>
      </c>
      <c r="F209" s="9" t="s">
        <v>286</v>
      </c>
      <c r="G209" s="10">
        <v>841</v>
      </c>
      <c r="H209" s="73">
        <v>3.86</v>
      </c>
      <c r="I209" s="185">
        <f t="shared" si="37"/>
        <v>3246.26</v>
      </c>
      <c r="J209" s="189">
        <v>0.08</v>
      </c>
      <c r="K209" s="187">
        <f t="shared" si="38"/>
        <v>4.17</v>
      </c>
      <c r="L209" s="187">
        <f t="shared" si="39"/>
        <v>3505.96</v>
      </c>
    </row>
    <row r="210" spans="2:12" ht="33.75" hidden="1" thickBot="1" x14ac:dyDescent="0.3">
      <c r="B210" s="8" t="s">
        <v>111</v>
      </c>
      <c r="C210" s="9" t="s">
        <v>283</v>
      </c>
      <c r="D210" s="9" t="s">
        <v>513</v>
      </c>
      <c r="E210" s="9" t="s">
        <v>285</v>
      </c>
      <c r="F210" s="9" t="s">
        <v>287</v>
      </c>
      <c r="G210" s="10">
        <v>315</v>
      </c>
      <c r="H210" s="73">
        <v>7.61</v>
      </c>
      <c r="I210" s="185">
        <f t="shared" si="37"/>
        <v>2397.15</v>
      </c>
      <c r="J210" s="189">
        <v>0.08</v>
      </c>
      <c r="K210" s="187">
        <f t="shared" si="38"/>
        <v>8.2200000000000006</v>
      </c>
      <c r="L210" s="187">
        <f t="shared" si="39"/>
        <v>2588.92</v>
      </c>
    </row>
    <row r="211" spans="2:12" ht="33.75" hidden="1" thickBot="1" x14ac:dyDescent="0.3">
      <c r="B211" s="8" t="s">
        <v>115</v>
      </c>
      <c r="C211" s="9" t="s">
        <v>288</v>
      </c>
      <c r="D211" s="9" t="s">
        <v>527</v>
      </c>
      <c r="E211" s="9" t="s">
        <v>106</v>
      </c>
      <c r="F211" s="9" t="s">
        <v>217</v>
      </c>
      <c r="G211" s="10">
        <v>2</v>
      </c>
      <c r="H211" s="73">
        <v>19.29</v>
      </c>
      <c r="I211" s="185">
        <f t="shared" si="37"/>
        <v>38.58</v>
      </c>
      <c r="J211" s="189">
        <v>0.08</v>
      </c>
      <c r="K211" s="187">
        <f t="shared" si="38"/>
        <v>20.83</v>
      </c>
      <c r="L211" s="187">
        <f t="shared" si="39"/>
        <v>41.67</v>
      </c>
    </row>
    <row r="212" spans="2:12" ht="33.75" hidden="1" thickBot="1" x14ac:dyDescent="0.3">
      <c r="B212" s="8" t="s">
        <v>147</v>
      </c>
      <c r="C212" s="9" t="s">
        <v>289</v>
      </c>
      <c r="D212" s="9" t="s">
        <v>514</v>
      </c>
      <c r="E212" s="9" t="s">
        <v>106</v>
      </c>
      <c r="F212" s="9" t="s">
        <v>126</v>
      </c>
      <c r="G212" s="10">
        <v>3</v>
      </c>
      <c r="H212" s="73">
        <v>16.239999999999998</v>
      </c>
      <c r="I212" s="185">
        <f t="shared" si="37"/>
        <v>48.72</v>
      </c>
      <c r="J212" s="189">
        <v>0.08</v>
      </c>
      <c r="K212" s="187">
        <f t="shared" si="38"/>
        <v>17.54</v>
      </c>
      <c r="L212" s="187">
        <f t="shared" si="39"/>
        <v>52.62</v>
      </c>
    </row>
    <row r="213" spans="2:12" ht="33.75" hidden="1" thickBot="1" x14ac:dyDescent="0.3">
      <c r="B213" s="8" t="s">
        <v>151</v>
      </c>
      <c r="C213" s="9" t="s">
        <v>290</v>
      </c>
      <c r="D213" s="9" t="s">
        <v>515</v>
      </c>
      <c r="E213" s="9" t="s">
        <v>155</v>
      </c>
      <c r="F213" s="9" t="s">
        <v>291</v>
      </c>
      <c r="G213" s="10">
        <v>41</v>
      </c>
      <c r="H213" s="73">
        <v>5.16</v>
      </c>
      <c r="I213" s="185">
        <f t="shared" si="37"/>
        <v>211.56</v>
      </c>
      <c r="J213" s="189">
        <v>0.08</v>
      </c>
      <c r="K213" s="187">
        <f t="shared" si="38"/>
        <v>5.57</v>
      </c>
      <c r="L213" s="187">
        <f t="shared" si="39"/>
        <v>228.48</v>
      </c>
    </row>
    <row r="214" spans="2:12" ht="33.75" hidden="1" thickBot="1" x14ac:dyDescent="0.3">
      <c r="B214" s="8" t="s">
        <v>153</v>
      </c>
      <c r="C214" s="9" t="s">
        <v>292</v>
      </c>
      <c r="D214" s="9" t="s">
        <v>516</v>
      </c>
      <c r="E214" s="9" t="s">
        <v>293</v>
      </c>
      <c r="F214" s="9" t="s">
        <v>67</v>
      </c>
      <c r="G214" s="10">
        <v>198</v>
      </c>
      <c r="H214" s="73">
        <v>14.41</v>
      </c>
      <c r="I214" s="185">
        <f t="shared" si="37"/>
        <v>2853.18</v>
      </c>
      <c r="J214" s="189">
        <v>0.08</v>
      </c>
      <c r="K214" s="187">
        <f t="shared" si="38"/>
        <v>15.56</v>
      </c>
      <c r="L214" s="187">
        <f t="shared" si="39"/>
        <v>3081.43</v>
      </c>
    </row>
    <row r="215" spans="2:12" ht="33.75" hidden="1" thickBot="1" x14ac:dyDescent="0.3">
      <c r="B215" s="8" t="s">
        <v>154</v>
      </c>
      <c r="C215" s="9" t="s">
        <v>292</v>
      </c>
      <c r="D215" s="9" t="s">
        <v>517</v>
      </c>
      <c r="E215" s="9" t="s">
        <v>293</v>
      </c>
      <c r="F215" s="9" t="s">
        <v>294</v>
      </c>
      <c r="G215" s="10">
        <v>64</v>
      </c>
      <c r="H215" s="73">
        <v>14.41</v>
      </c>
      <c r="I215" s="185">
        <f t="shared" si="37"/>
        <v>922.24</v>
      </c>
      <c r="J215" s="189">
        <v>0.08</v>
      </c>
      <c r="K215" s="187">
        <f t="shared" si="38"/>
        <v>15.56</v>
      </c>
      <c r="L215" s="187">
        <f t="shared" si="39"/>
        <v>996.02</v>
      </c>
    </row>
    <row r="216" spans="2:12" ht="33.75" hidden="1" thickBot="1" x14ac:dyDescent="0.3">
      <c r="B216" s="8" t="s">
        <v>157</v>
      </c>
      <c r="C216" s="9" t="s">
        <v>177</v>
      </c>
      <c r="D216" s="9" t="s">
        <v>518</v>
      </c>
      <c r="E216" s="9" t="s">
        <v>295</v>
      </c>
      <c r="F216" s="9" t="s">
        <v>296</v>
      </c>
      <c r="G216" s="10">
        <v>39</v>
      </c>
      <c r="H216" s="73">
        <v>19.010000000000002</v>
      </c>
      <c r="I216" s="185">
        <f t="shared" si="37"/>
        <v>741.39</v>
      </c>
      <c r="J216" s="189">
        <v>0.08</v>
      </c>
      <c r="K216" s="187">
        <f t="shared" si="38"/>
        <v>20.53</v>
      </c>
      <c r="L216" s="187">
        <f t="shared" si="39"/>
        <v>800.7</v>
      </c>
    </row>
    <row r="217" spans="2:12" ht="33.75" hidden="1" thickBot="1" x14ac:dyDescent="0.3">
      <c r="B217" s="8" t="s">
        <v>160</v>
      </c>
      <c r="C217" s="9" t="s">
        <v>177</v>
      </c>
      <c r="D217" s="9" t="s">
        <v>519</v>
      </c>
      <c r="E217" s="9" t="s">
        <v>106</v>
      </c>
      <c r="F217" s="9" t="s">
        <v>297</v>
      </c>
      <c r="G217" s="10">
        <v>155</v>
      </c>
      <c r="H217" s="73">
        <v>14.21</v>
      </c>
      <c r="I217" s="185">
        <f t="shared" si="37"/>
        <v>2202.5500000000002</v>
      </c>
      <c r="J217" s="189">
        <v>0.08</v>
      </c>
      <c r="K217" s="187">
        <f t="shared" si="38"/>
        <v>15.35</v>
      </c>
      <c r="L217" s="187">
        <f t="shared" si="39"/>
        <v>2378.75</v>
      </c>
    </row>
    <row r="218" spans="2:12" ht="33.75" hidden="1" thickBot="1" x14ac:dyDescent="0.3">
      <c r="B218" s="8" t="s">
        <v>163</v>
      </c>
      <c r="C218" s="9" t="s">
        <v>298</v>
      </c>
      <c r="D218" s="9" t="s">
        <v>520</v>
      </c>
      <c r="E218" s="9" t="s">
        <v>299</v>
      </c>
      <c r="F218" s="9"/>
      <c r="G218" s="10">
        <v>7</v>
      </c>
      <c r="H218" s="73">
        <v>19.66</v>
      </c>
      <c r="I218" s="185">
        <f t="shared" si="37"/>
        <v>137.62</v>
      </c>
      <c r="J218" s="189">
        <v>0.08</v>
      </c>
      <c r="K218" s="187">
        <f t="shared" si="38"/>
        <v>21.23</v>
      </c>
      <c r="L218" s="187">
        <f t="shared" si="39"/>
        <v>148.63</v>
      </c>
    </row>
    <row r="219" spans="2:12" ht="33.75" hidden="1" thickBot="1" x14ac:dyDescent="0.3">
      <c r="B219" s="8" t="s">
        <v>166</v>
      </c>
      <c r="C219" s="9" t="s">
        <v>300</v>
      </c>
      <c r="D219" s="9" t="s">
        <v>521</v>
      </c>
      <c r="E219" s="9" t="s">
        <v>301</v>
      </c>
      <c r="F219" s="9" t="s">
        <v>302</v>
      </c>
      <c r="G219" s="10">
        <v>2</v>
      </c>
      <c r="H219" s="73">
        <v>70.540000000000006</v>
      </c>
      <c r="I219" s="185">
        <f t="shared" si="37"/>
        <v>141.08000000000001</v>
      </c>
      <c r="J219" s="189">
        <v>0.08</v>
      </c>
      <c r="K219" s="187">
        <f t="shared" si="38"/>
        <v>76.180000000000007</v>
      </c>
      <c r="L219" s="187">
        <f t="shared" si="39"/>
        <v>152.37</v>
      </c>
    </row>
    <row r="220" spans="2:12" ht="33.75" hidden="1" thickBot="1" x14ac:dyDescent="0.3">
      <c r="B220" s="8" t="s">
        <v>168</v>
      </c>
      <c r="C220" s="9" t="s">
        <v>300</v>
      </c>
      <c r="D220" s="9" t="s">
        <v>522</v>
      </c>
      <c r="E220" s="9" t="s">
        <v>301</v>
      </c>
      <c r="F220" s="9" t="s">
        <v>303</v>
      </c>
      <c r="G220" s="10">
        <v>4</v>
      </c>
      <c r="H220" s="73">
        <v>125.35</v>
      </c>
      <c r="I220" s="185">
        <f t="shared" si="37"/>
        <v>501.4</v>
      </c>
      <c r="J220" s="189">
        <v>0.08</v>
      </c>
      <c r="K220" s="187">
        <f t="shared" si="38"/>
        <v>135.38</v>
      </c>
      <c r="L220" s="187">
        <f t="shared" si="39"/>
        <v>541.51</v>
      </c>
    </row>
    <row r="221" spans="2:12" ht="33.75" hidden="1" thickBot="1" x14ac:dyDescent="0.3">
      <c r="B221" s="8" t="s">
        <v>170</v>
      </c>
      <c r="C221" s="9" t="s">
        <v>304</v>
      </c>
      <c r="D221" s="9" t="s">
        <v>523</v>
      </c>
      <c r="E221" s="9" t="s">
        <v>301</v>
      </c>
      <c r="F221" s="9" t="s">
        <v>269</v>
      </c>
      <c r="G221" s="10">
        <v>1</v>
      </c>
      <c r="H221" s="73">
        <v>58.36</v>
      </c>
      <c r="I221" s="185">
        <f t="shared" si="37"/>
        <v>58.36</v>
      </c>
      <c r="J221" s="189">
        <v>0.08</v>
      </c>
      <c r="K221" s="187">
        <f t="shared" si="38"/>
        <v>63.03</v>
      </c>
      <c r="L221" s="187">
        <f t="shared" si="39"/>
        <v>63.03</v>
      </c>
    </row>
    <row r="222" spans="2:12" ht="33.75" hidden="1" thickBot="1" x14ac:dyDescent="0.3">
      <c r="B222" s="8" t="s">
        <v>173</v>
      </c>
      <c r="C222" s="9" t="s">
        <v>304</v>
      </c>
      <c r="D222" s="9" t="s">
        <v>524</v>
      </c>
      <c r="E222" s="9" t="s">
        <v>301</v>
      </c>
      <c r="F222" s="9" t="s">
        <v>117</v>
      </c>
      <c r="G222" s="10">
        <v>2</v>
      </c>
      <c r="H222" s="73">
        <v>97.44</v>
      </c>
      <c r="I222" s="185">
        <f t="shared" si="37"/>
        <v>194.88</v>
      </c>
      <c r="J222" s="189">
        <v>0.08</v>
      </c>
      <c r="K222" s="187">
        <f t="shared" si="38"/>
        <v>105.24</v>
      </c>
      <c r="L222" s="187">
        <f t="shared" si="39"/>
        <v>210.47</v>
      </c>
    </row>
    <row r="223" spans="2:12" ht="33.75" hidden="1" thickBot="1" x14ac:dyDescent="0.3">
      <c r="B223" s="8" t="s">
        <v>176</v>
      </c>
      <c r="C223" s="9" t="s">
        <v>305</v>
      </c>
      <c r="D223" s="9" t="s">
        <v>528</v>
      </c>
      <c r="E223" s="9" t="s">
        <v>306</v>
      </c>
      <c r="F223" s="9" t="s">
        <v>76</v>
      </c>
      <c r="G223" s="10">
        <v>20</v>
      </c>
      <c r="H223" s="73">
        <v>11.33</v>
      </c>
      <c r="I223" s="185">
        <f t="shared" si="37"/>
        <v>226.6</v>
      </c>
      <c r="J223" s="189">
        <v>0.08</v>
      </c>
      <c r="K223" s="187">
        <f t="shared" si="38"/>
        <v>12.24</v>
      </c>
      <c r="L223" s="187">
        <f t="shared" si="39"/>
        <v>244.73</v>
      </c>
    </row>
    <row r="224" spans="2:12" ht="33.75" hidden="1" thickBot="1" x14ac:dyDescent="0.3">
      <c r="B224" s="11" t="s">
        <v>178</v>
      </c>
      <c r="C224" s="12" t="s">
        <v>307</v>
      </c>
      <c r="D224" s="12" t="s">
        <v>525</v>
      </c>
      <c r="E224" s="12" t="s">
        <v>155</v>
      </c>
      <c r="F224" s="12" t="s">
        <v>204</v>
      </c>
      <c r="G224" s="13">
        <v>25</v>
      </c>
      <c r="H224" s="74">
        <v>13.33</v>
      </c>
      <c r="I224" s="185">
        <f t="shared" si="37"/>
        <v>333.25</v>
      </c>
      <c r="J224" s="189">
        <v>0.08</v>
      </c>
      <c r="K224" s="187">
        <f t="shared" si="38"/>
        <v>14.4</v>
      </c>
      <c r="L224" s="187">
        <f t="shared" si="39"/>
        <v>359.91</v>
      </c>
    </row>
    <row r="225" spans="2:15" ht="60" x14ac:dyDescent="0.25">
      <c r="B225" s="23" t="s">
        <v>23</v>
      </c>
      <c r="D225" s="91"/>
      <c r="I225" s="190">
        <f>SUM(I203:I224)</f>
        <v>27630.94</v>
      </c>
      <c r="J225" s="207" t="str">
        <f>[1]!slownie(I225)</f>
        <v>dwadzieścia siedem tysięcy sześćset trzydzieści PLN, 94/100</v>
      </c>
      <c r="L225" s="191">
        <f>SUM(L203:L224)</f>
        <v>29841.41</v>
      </c>
      <c r="M225" s="89" t="str">
        <f>[1]!slownie(L225)</f>
        <v>dwadzieścia dziewięć tysięcy osiemset czterdzieści jeden PLN, 41/100</v>
      </c>
      <c r="N225">
        <f>L225-I225</f>
        <v>2210.4699999999998</v>
      </c>
      <c r="O225" s="89" t="str">
        <f>[1]!slownie(N225)</f>
        <v>dwa tysiące dwieście dziesięć PLN, 47/100</v>
      </c>
    </row>
    <row r="226" spans="2:15" ht="26.25" x14ac:dyDescent="0.25">
      <c r="B226" s="30" t="s">
        <v>308</v>
      </c>
    </row>
    <row r="227" spans="2:15" ht="22.5" hidden="1" x14ac:dyDescent="0.25">
      <c r="B227" s="2" t="s">
        <v>1</v>
      </c>
    </row>
    <row r="228" spans="2:15" ht="23.25" hidden="1" x14ac:dyDescent="0.25">
      <c r="B228" s="31"/>
    </row>
    <row r="229" spans="2:15" ht="15.75" hidden="1" thickTop="1" x14ac:dyDescent="0.25">
      <c r="B229" s="16" t="s">
        <v>2</v>
      </c>
      <c r="C229" s="19" t="s">
        <v>3</v>
      </c>
      <c r="D229" s="19" t="s">
        <v>4</v>
      </c>
      <c r="E229" s="19" t="s">
        <v>5</v>
      </c>
      <c r="F229" s="5" t="s">
        <v>25</v>
      </c>
      <c r="G229" s="19" t="s">
        <v>8</v>
      </c>
      <c r="H229" s="18" t="s">
        <v>9</v>
      </c>
      <c r="I229" s="181" t="s">
        <v>10</v>
      </c>
      <c r="J229" s="181" t="s">
        <v>27</v>
      </c>
      <c r="K229" s="181" t="s">
        <v>13</v>
      </c>
      <c r="L229" s="181" t="s">
        <v>14</v>
      </c>
    </row>
    <row r="230" spans="2:15" ht="15.75" hidden="1" thickBot="1" x14ac:dyDescent="0.3">
      <c r="B230" s="17"/>
      <c r="C230" s="20"/>
      <c r="D230" s="20"/>
      <c r="E230" s="20"/>
      <c r="F230" s="6" t="s">
        <v>26</v>
      </c>
      <c r="G230" s="20"/>
      <c r="H230" s="176"/>
      <c r="I230" s="181"/>
      <c r="J230" s="181"/>
      <c r="K230" s="181"/>
      <c r="L230" s="181"/>
    </row>
    <row r="231" spans="2:15" ht="50.25" hidden="1" thickBot="1" x14ac:dyDescent="0.3">
      <c r="B231" s="8" t="s">
        <v>15</v>
      </c>
      <c r="C231" s="9" t="s">
        <v>309</v>
      </c>
      <c r="D231" s="9" t="s">
        <v>530</v>
      </c>
      <c r="E231" s="9" t="s">
        <v>120</v>
      </c>
      <c r="F231" s="9" t="s">
        <v>310</v>
      </c>
      <c r="G231" s="10">
        <v>575</v>
      </c>
      <c r="H231" s="73">
        <v>17.510000000000002</v>
      </c>
      <c r="I231" s="185">
        <f t="shared" ref="I231:I234" si="40">ROUND(H231*G231,2)</f>
        <v>10068.25</v>
      </c>
      <c r="J231" s="189">
        <v>0.08</v>
      </c>
      <c r="K231" s="187">
        <f t="shared" ref="K231:K234" si="41">H231*(1+J231)</f>
        <v>18.91</v>
      </c>
      <c r="L231" s="187">
        <f t="shared" ref="L231:L234" si="42">ROUND(I231*J231+I231,2)</f>
        <v>10873.71</v>
      </c>
    </row>
    <row r="232" spans="2:15" ht="33.75" hidden="1" thickBot="1" x14ac:dyDescent="0.3">
      <c r="B232" s="8" t="s">
        <v>19</v>
      </c>
      <c r="C232" s="9" t="s">
        <v>311</v>
      </c>
      <c r="D232" s="9" t="s">
        <v>531</v>
      </c>
      <c r="E232" s="9" t="s">
        <v>120</v>
      </c>
      <c r="F232" s="9" t="s">
        <v>312</v>
      </c>
      <c r="G232" s="10">
        <v>19</v>
      </c>
      <c r="H232" s="73">
        <v>41.73</v>
      </c>
      <c r="I232" s="185">
        <f t="shared" si="40"/>
        <v>792.87</v>
      </c>
      <c r="J232" s="189">
        <v>0.08</v>
      </c>
      <c r="K232" s="187">
        <f t="shared" si="41"/>
        <v>45.07</v>
      </c>
      <c r="L232" s="187">
        <f t="shared" si="42"/>
        <v>856.3</v>
      </c>
    </row>
    <row r="233" spans="2:15" ht="33.75" hidden="1" thickBot="1" x14ac:dyDescent="0.3">
      <c r="B233" s="8" t="s">
        <v>21</v>
      </c>
      <c r="C233" s="9" t="s">
        <v>311</v>
      </c>
      <c r="D233" s="9" t="s">
        <v>532</v>
      </c>
      <c r="E233" s="9" t="s">
        <v>120</v>
      </c>
      <c r="F233" s="9" t="s">
        <v>313</v>
      </c>
      <c r="G233" s="10">
        <v>19</v>
      </c>
      <c r="H233" s="73">
        <v>74.69</v>
      </c>
      <c r="I233" s="185">
        <f t="shared" si="40"/>
        <v>1419.11</v>
      </c>
      <c r="J233" s="189">
        <v>0.08</v>
      </c>
      <c r="K233" s="187">
        <f t="shared" si="41"/>
        <v>80.67</v>
      </c>
      <c r="L233" s="187">
        <f t="shared" si="42"/>
        <v>1532.64</v>
      </c>
    </row>
    <row r="234" spans="2:15" ht="33.75" hidden="1" thickBot="1" x14ac:dyDescent="0.3">
      <c r="B234" s="11" t="s">
        <v>35</v>
      </c>
      <c r="C234" s="12" t="s">
        <v>314</v>
      </c>
      <c r="D234" s="12" t="s">
        <v>533</v>
      </c>
      <c r="E234" s="12" t="s">
        <v>120</v>
      </c>
      <c r="F234" s="12"/>
      <c r="G234" s="13">
        <v>42</v>
      </c>
      <c r="H234" s="74">
        <v>24.31</v>
      </c>
      <c r="I234" s="185">
        <f t="shared" si="40"/>
        <v>1021.02</v>
      </c>
      <c r="J234" s="189">
        <v>0.08</v>
      </c>
      <c r="K234" s="187">
        <f t="shared" si="41"/>
        <v>26.25</v>
      </c>
      <c r="L234" s="187">
        <f t="shared" si="42"/>
        <v>1102.7</v>
      </c>
    </row>
    <row r="235" spans="2:15" ht="45" x14ac:dyDescent="0.25">
      <c r="B235" s="23" t="s">
        <v>23</v>
      </c>
      <c r="I235" s="190">
        <f>SUM(I231:I234)</f>
        <v>13301.25</v>
      </c>
      <c r="J235" s="207" t="str">
        <f>[1]!slownie(I235)</f>
        <v>trzynaście tysiące trzysta jeden PLN, 25/100</v>
      </c>
      <c r="L235" s="191">
        <f>SUM(L231:L234)</f>
        <v>14365.35</v>
      </c>
      <c r="M235" s="89" t="str">
        <f>[1]!slownie(L235)</f>
        <v>czternaście tysiące trzysta sześćdziesiąt pięć PLN, 35/100</v>
      </c>
      <c r="N235">
        <f>L235-I235</f>
        <v>1064.0999999999999</v>
      </c>
      <c r="O235" s="89" t="str">
        <f>[1]!slownie(N235)</f>
        <v>jeden tysiąc sześćdziesiąt cztery PLN, 10/100</v>
      </c>
    </row>
    <row r="236" spans="2:15" ht="26.25" x14ac:dyDescent="0.25">
      <c r="B236" s="30" t="s">
        <v>316</v>
      </c>
    </row>
    <row r="237" spans="2:15" ht="22.5" hidden="1" x14ac:dyDescent="0.25">
      <c r="B237" s="2" t="s">
        <v>317</v>
      </c>
    </row>
    <row r="238" spans="2:15" ht="23.25" hidden="1" x14ac:dyDescent="0.25">
      <c r="B238" s="31"/>
    </row>
    <row r="239" spans="2:15" ht="15.75" hidden="1" thickTop="1" x14ac:dyDescent="0.25">
      <c r="B239" s="16" t="s">
        <v>2</v>
      </c>
      <c r="C239" s="19" t="s">
        <v>3</v>
      </c>
      <c r="D239" s="19" t="s">
        <v>4</v>
      </c>
      <c r="E239" s="19" t="s">
        <v>5</v>
      </c>
      <c r="F239" s="19" t="s">
        <v>318</v>
      </c>
      <c r="G239" s="19" t="s">
        <v>8</v>
      </c>
      <c r="H239" s="18" t="s">
        <v>9</v>
      </c>
      <c r="I239" s="181" t="s">
        <v>10</v>
      </c>
      <c r="J239" s="181" t="s">
        <v>27</v>
      </c>
      <c r="K239" s="181" t="s">
        <v>13</v>
      </c>
      <c r="L239" s="181" t="s">
        <v>14</v>
      </c>
    </row>
    <row r="240" spans="2:15" ht="15.75" hidden="1" thickBot="1" x14ac:dyDescent="0.3">
      <c r="B240" s="17"/>
      <c r="C240" s="20"/>
      <c r="D240" s="20"/>
      <c r="E240" s="20"/>
      <c r="F240" s="20"/>
      <c r="G240" s="20"/>
      <c r="H240" s="176"/>
      <c r="I240" s="181"/>
      <c r="J240" s="181"/>
      <c r="K240" s="181"/>
      <c r="L240" s="181"/>
    </row>
    <row r="241" spans="2:15" ht="53.25" hidden="1" thickBot="1" x14ac:dyDescent="0.3">
      <c r="B241" s="11" t="s">
        <v>15</v>
      </c>
      <c r="C241" s="12" t="s">
        <v>319</v>
      </c>
      <c r="D241" s="12" t="s">
        <v>534</v>
      </c>
      <c r="E241" s="12" t="s">
        <v>320</v>
      </c>
      <c r="F241" s="12" t="s">
        <v>321</v>
      </c>
      <c r="G241" s="13">
        <v>450</v>
      </c>
      <c r="H241" s="74">
        <v>14.37</v>
      </c>
      <c r="I241" s="185">
        <f t="shared" ref="I241" si="43">ROUND(H241*G241,2)</f>
        <v>6466.5</v>
      </c>
      <c r="J241" s="189">
        <v>0.08</v>
      </c>
      <c r="K241" s="187">
        <f t="shared" ref="K241" si="44">H241*(1+J241)</f>
        <v>15.52</v>
      </c>
      <c r="L241" s="187">
        <f t="shared" ref="L241" si="45">ROUND(I241*J241+I241,2)</f>
        <v>6983.82</v>
      </c>
    </row>
    <row r="242" spans="2:15" ht="45" x14ac:dyDescent="0.25">
      <c r="B242" s="40" t="s">
        <v>84</v>
      </c>
      <c r="I242" s="184">
        <v>6466.5</v>
      </c>
      <c r="J242" s="207" t="str">
        <f>[1]!slownie(I242)</f>
        <v>sześć tysięcy czterysta sześćdziesiąt sześć PLN, 50/100</v>
      </c>
      <c r="L242" s="184">
        <v>6983.82</v>
      </c>
      <c r="M242" s="89" t="str">
        <f>[1]!slownie(L242)</f>
        <v>sześć tysięcy dziewięćset osiemdziesiąt trzy PLN, 82/100</v>
      </c>
      <c r="N242">
        <f>L242-I242</f>
        <v>517.32000000000005</v>
      </c>
      <c r="O242" s="89" t="str">
        <f>[1]!slownie(N242)</f>
        <v>pięćset siedemnaście PLN, 32/100</v>
      </c>
    </row>
    <row r="243" spans="2:15" ht="26.25" x14ac:dyDescent="0.25">
      <c r="B243" s="30" t="s">
        <v>322</v>
      </c>
    </row>
    <row r="244" spans="2:15" ht="22.5" hidden="1" x14ac:dyDescent="0.25">
      <c r="B244" s="2" t="s">
        <v>323</v>
      </c>
    </row>
    <row r="245" spans="2:15" ht="23.25" hidden="1" x14ac:dyDescent="0.25">
      <c r="B245" s="31"/>
    </row>
    <row r="246" spans="2:15" ht="15.75" hidden="1" thickTop="1" x14ac:dyDescent="0.25">
      <c r="B246" s="16" t="s">
        <v>2</v>
      </c>
      <c r="C246" s="19" t="s">
        <v>3</v>
      </c>
      <c r="D246" s="19" t="s">
        <v>4</v>
      </c>
      <c r="E246" s="19" t="s">
        <v>5</v>
      </c>
      <c r="F246" s="19" t="s">
        <v>318</v>
      </c>
      <c r="G246" s="19" t="s">
        <v>8</v>
      </c>
      <c r="H246" s="18" t="s">
        <v>9</v>
      </c>
      <c r="I246" s="181" t="s">
        <v>10</v>
      </c>
      <c r="J246" s="181" t="s">
        <v>27</v>
      </c>
      <c r="K246" s="181" t="s">
        <v>13</v>
      </c>
      <c r="L246" s="181" t="s">
        <v>14</v>
      </c>
    </row>
    <row r="247" spans="2:15" ht="15.75" hidden="1" thickBot="1" x14ac:dyDescent="0.3">
      <c r="B247" s="17"/>
      <c r="C247" s="20"/>
      <c r="D247" s="20"/>
      <c r="E247" s="20"/>
      <c r="F247" s="20"/>
      <c r="G247" s="20"/>
      <c r="H247" s="176"/>
      <c r="I247" s="181"/>
      <c r="J247" s="181"/>
      <c r="K247" s="181"/>
      <c r="L247" s="181"/>
    </row>
    <row r="248" spans="2:15" ht="33.75" hidden="1" thickBot="1" x14ac:dyDescent="0.3">
      <c r="B248" s="11" t="s">
        <v>15</v>
      </c>
      <c r="C248" s="12" t="s">
        <v>324</v>
      </c>
      <c r="D248" s="12" t="s">
        <v>535</v>
      </c>
      <c r="E248" s="12" t="s">
        <v>320</v>
      </c>
      <c r="F248" s="12" t="s">
        <v>321</v>
      </c>
      <c r="G248" s="13">
        <v>60</v>
      </c>
      <c r="H248" s="74">
        <v>251.25</v>
      </c>
      <c r="I248" s="185">
        <f t="shared" ref="I248" si="46">ROUND(H248*G248,2)</f>
        <v>15075</v>
      </c>
      <c r="J248" s="189">
        <v>0.23</v>
      </c>
      <c r="K248" s="187">
        <f t="shared" ref="K248" si="47">H248*(1+J248)</f>
        <v>309.04000000000002</v>
      </c>
      <c r="L248" s="187">
        <f t="shared" ref="L248" si="48">ROUND(I248*J248+I248,2)</f>
        <v>18542.25</v>
      </c>
    </row>
    <row r="249" spans="2:15" ht="45" x14ac:dyDescent="0.25">
      <c r="B249" s="23" t="s">
        <v>23</v>
      </c>
      <c r="I249" s="185">
        <v>15075</v>
      </c>
      <c r="J249" s="207" t="str">
        <f>[1]!slownie(I249)</f>
        <v>piętnaście tysięcy siedemdziesiąt pięć PLN</v>
      </c>
      <c r="L249" s="187">
        <v>18542.25</v>
      </c>
      <c r="M249" s="89" t="str">
        <f>[1]!slownie(L249)</f>
        <v>osiemnaście tysięcy pięćset czterdzieści dwa PLN, 25/100</v>
      </c>
      <c r="N249">
        <f>L249-I249</f>
        <v>3467.25</v>
      </c>
      <c r="O249" s="89" t="str">
        <f>[1]!slownie(N249)</f>
        <v>trzy tysiące czterysta sześćdziesiąt siedem PLN, 25/100</v>
      </c>
    </row>
    <row r="250" spans="2:15" ht="23.25" x14ac:dyDescent="0.25">
      <c r="B250" s="1" t="s">
        <v>325</v>
      </c>
    </row>
    <row r="251" spans="2:15" ht="22.5" hidden="1" x14ac:dyDescent="0.25">
      <c r="B251" s="2" t="s">
        <v>1</v>
      </c>
    </row>
    <row r="252" spans="2:15" ht="23.25" hidden="1" x14ac:dyDescent="0.25">
      <c r="B252" s="31"/>
    </row>
    <row r="253" spans="2:15" ht="15.75" hidden="1" thickTop="1" x14ac:dyDescent="0.25">
      <c r="B253" s="16" t="s">
        <v>2</v>
      </c>
      <c r="C253" s="19" t="s">
        <v>3</v>
      </c>
      <c r="D253" s="5" t="s">
        <v>4</v>
      </c>
      <c r="E253" s="19" t="s">
        <v>5</v>
      </c>
      <c r="F253" s="19" t="s">
        <v>25</v>
      </c>
      <c r="G253" s="19" t="s">
        <v>64</v>
      </c>
      <c r="H253" s="18" t="s">
        <v>9</v>
      </c>
      <c r="I253" s="181" t="s">
        <v>10</v>
      </c>
      <c r="J253" s="181" t="s">
        <v>27</v>
      </c>
      <c r="K253" s="181" t="s">
        <v>13</v>
      </c>
      <c r="L253" s="181" t="s">
        <v>14</v>
      </c>
    </row>
    <row r="254" spans="2:15" ht="15.75" hidden="1" thickBot="1" x14ac:dyDescent="0.3">
      <c r="B254" s="17"/>
      <c r="C254" s="20"/>
      <c r="D254" s="6" t="s">
        <v>50</v>
      </c>
      <c r="E254" s="20"/>
      <c r="F254" s="20"/>
      <c r="G254" s="20"/>
      <c r="H254" s="176"/>
      <c r="I254" s="181"/>
      <c r="J254" s="181"/>
      <c r="K254" s="181"/>
      <c r="L254" s="181"/>
    </row>
    <row r="255" spans="2:15" ht="33.75" hidden="1" thickBot="1" x14ac:dyDescent="0.3">
      <c r="B255" s="11" t="s">
        <v>326</v>
      </c>
      <c r="C255" s="12" t="s">
        <v>327</v>
      </c>
      <c r="D255" s="12" t="s">
        <v>536</v>
      </c>
      <c r="E255" s="12" t="s">
        <v>328</v>
      </c>
      <c r="F255" s="12" t="s">
        <v>126</v>
      </c>
      <c r="G255" s="13">
        <v>83</v>
      </c>
      <c r="H255" s="74">
        <v>1422.9</v>
      </c>
      <c r="I255" s="185">
        <f t="shared" ref="I255" si="49">ROUND(H255*G255,2)</f>
        <v>118100.7</v>
      </c>
      <c r="J255" s="189">
        <v>0.08</v>
      </c>
      <c r="K255" s="187">
        <f t="shared" ref="K255" si="50">H255*(1+J255)</f>
        <v>1536.73</v>
      </c>
      <c r="L255" s="187">
        <f t="shared" ref="L255" si="51">ROUND(I255*J255+I255,2)</f>
        <v>127548.76</v>
      </c>
    </row>
    <row r="256" spans="2:15" ht="45" x14ac:dyDescent="0.25">
      <c r="B256" s="23" t="s">
        <v>23</v>
      </c>
      <c r="I256" s="185">
        <v>118100.7</v>
      </c>
      <c r="J256" s="207" t="str">
        <f>[1]!slownie(I256)</f>
        <v>sto osiemnaście tysięcy sto PLN, 70/100</v>
      </c>
      <c r="L256" s="187">
        <v>127548.76</v>
      </c>
      <c r="M256" s="89" t="str">
        <f>[1]!slownie(L256)</f>
        <v>sto dwadzieścia siedem tysięcy pięćset czterdzieści osiem PLN, 76/100</v>
      </c>
      <c r="N256">
        <f>L256-I256</f>
        <v>9448.06</v>
      </c>
      <c r="O256" s="89" t="str">
        <f>[1]!slownie(N256)</f>
        <v>dziewięć tysięcy czterysta czterdzieści osiem PLN, 06/100</v>
      </c>
    </row>
    <row r="257" spans="2:15" ht="23.25" x14ac:dyDescent="0.25">
      <c r="B257" s="1" t="s">
        <v>329</v>
      </c>
    </row>
    <row r="258" spans="2:15" ht="22.5" hidden="1" x14ac:dyDescent="0.25">
      <c r="B258" s="2" t="s">
        <v>330</v>
      </c>
    </row>
    <row r="259" spans="2:15" ht="23.25" hidden="1" x14ac:dyDescent="0.25">
      <c r="B259" s="4"/>
    </row>
    <row r="260" spans="2:15" ht="15.75" hidden="1" customHeight="1" thickTop="1" x14ac:dyDescent="0.25">
      <c r="B260" s="49" t="s">
        <v>2</v>
      </c>
      <c r="C260" s="19" t="s">
        <v>331</v>
      </c>
      <c r="D260" s="19" t="s">
        <v>5</v>
      </c>
      <c r="E260" s="19" t="s">
        <v>8</v>
      </c>
      <c r="F260" s="19" t="s">
        <v>9</v>
      </c>
      <c r="G260" s="19" t="s">
        <v>10</v>
      </c>
      <c r="H260" s="5" t="s">
        <v>11</v>
      </c>
      <c r="I260" s="181" t="s">
        <v>13</v>
      </c>
      <c r="J260" s="182" t="s">
        <v>332</v>
      </c>
    </row>
    <row r="261" spans="2:15" ht="15.75" hidden="1" thickBot="1" x14ac:dyDescent="0.3">
      <c r="B261" s="50"/>
      <c r="C261" s="20"/>
      <c r="D261" s="20"/>
      <c r="E261" s="20"/>
      <c r="F261" s="20"/>
      <c r="G261" s="20"/>
      <c r="H261" s="6" t="s">
        <v>12</v>
      </c>
      <c r="I261" s="181"/>
      <c r="J261" s="182" t="s">
        <v>58</v>
      </c>
    </row>
    <row r="262" spans="2:15" ht="50.25" hidden="1" thickBot="1" x14ac:dyDescent="0.3">
      <c r="B262" s="47" t="s">
        <v>15</v>
      </c>
      <c r="C262" s="9" t="s">
        <v>333</v>
      </c>
      <c r="D262" s="10" t="s">
        <v>334</v>
      </c>
      <c r="E262" s="10">
        <v>161</v>
      </c>
      <c r="F262" s="73">
        <v>420.7</v>
      </c>
      <c r="G262" s="136">
        <f t="shared" ref="G262:G265" si="52">ROUND(F262*E262,2)</f>
        <v>67732.7</v>
      </c>
      <c r="H262" s="75">
        <v>0.08</v>
      </c>
      <c r="I262" s="187">
        <f t="shared" ref="I262:I265" si="53">F262*(1+H262)</f>
        <v>454.36</v>
      </c>
      <c r="J262" s="187">
        <f t="shared" ref="J262:J265" si="54">ROUND(G262*H262+G262,2)</f>
        <v>73151.320000000007</v>
      </c>
    </row>
    <row r="263" spans="2:15" ht="50.25" hidden="1" thickBot="1" x14ac:dyDescent="0.3">
      <c r="B263" s="47" t="s">
        <v>19</v>
      </c>
      <c r="C263" s="9" t="s">
        <v>333</v>
      </c>
      <c r="D263" s="10" t="s">
        <v>335</v>
      </c>
      <c r="E263" s="10">
        <v>44</v>
      </c>
      <c r="F263" s="73">
        <v>1282.8</v>
      </c>
      <c r="G263" s="136">
        <f t="shared" si="52"/>
        <v>56443.199999999997</v>
      </c>
      <c r="H263" s="75">
        <v>0.08</v>
      </c>
      <c r="I263" s="187">
        <f t="shared" si="53"/>
        <v>1385.42</v>
      </c>
      <c r="J263" s="187">
        <f t="shared" si="54"/>
        <v>60958.66</v>
      </c>
    </row>
    <row r="264" spans="2:15" ht="50.25" hidden="1" thickBot="1" x14ac:dyDescent="0.3">
      <c r="B264" s="47" t="s">
        <v>21</v>
      </c>
      <c r="C264" s="9" t="s">
        <v>333</v>
      </c>
      <c r="D264" s="10" t="s">
        <v>336</v>
      </c>
      <c r="E264" s="10">
        <v>12</v>
      </c>
      <c r="F264" s="73">
        <v>692.9</v>
      </c>
      <c r="G264" s="136">
        <f t="shared" si="52"/>
        <v>8314.7999999999993</v>
      </c>
      <c r="H264" s="75">
        <v>0.08</v>
      </c>
      <c r="I264" s="187">
        <f t="shared" si="53"/>
        <v>748.33</v>
      </c>
      <c r="J264" s="187">
        <f t="shared" si="54"/>
        <v>8979.98</v>
      </c>
    </row>
    <row r="265" spans="2:15" ht="50.25" hidden="1" thickBot="1" x14ac:dyDescent="0.3">
      <c r="B265" s="48" t="s">
        <v>35</v>
      </c>
      <c r="C265" s="12" t="s">
        <v>333</v>
      </c>
      <c r="D265" s="13" t="s">
        <v>337</v>
      </c>
      <c r="E265" s="13">
        <v>156</v>
      </c>
      <c r="F265" s="74">
        <v>1090.9000000000001</v>
      </c>
      <c r="G265" s="143">
        <f t="shared" si="52"/>
        <v>170180.4</v>
      </c>
      <c r="H265" s="76">
        <v>0.08</v>
      </c>
      <c r="I265" s="187">
        <f t="shared" si="53"/>
        <v>1178.17</v>
      </c>
      <c r="J265" s="187">
        <f t="shared" si="54"/>
        <v>183794.83</v>
      </c>
    </row>
    <row r="266" spans="2:15" ht="60" x14ac:dyDescent="0.25">
      <c r="B266" s="51" t="s">
        <v>23</v>
      </c>
      <c r="I266" s="198">
        <f>SUM(G262:G265)</f>
        <v>302671.09999999998</v>
      </c>
      <c r="J266" s="207" t="str">
        <f>[1]!slownie(I266)</f>
        <v>trzysta dwa tysiące sześćset siedemdziesiąt jeden PLN, 10/100</v>
      </c>
      <c r="L266" s="191">
        <f>SUM(J262:J265)</f>
        <v>326884.78999999998</v>
      </c>
      <c r="M266" s="89" t="str">
        <f>[1]!slownie(L266)</f>
        <v>trzysta dwadzieścia sześć tysięcy osiemset osiemdziesiąt cztery PLN, 79/100</v>
      </c>
      <c r="N266">
        <f>L266-I266</f>
        <v>24213.69</v>
      </c>
      <c r="O266" s="89" t="str">
        <f>[1]!slownie(N266)</f>
        <v>dwadzieścia cztery tysiące dwieście trzynaście PLN, 69/100</v>
      </c>
    </row>
    <row r="267" spans="2:15" ht="23.25" x14ac:dyDescent="0.25">
      <c r="B267" s="1" t="s">
        <v>345</v>
      </c>
    </row>
    <row r="268" spans="2:15" ht="23.25" hidden="1" x14ac:dyDescent="0.25">
      <c r="B268" s="4"/>
    </row>
    <row r="269" spans="2:15" ht="15.75" hidden="1" thickTop="1" x14ac:dyDescent="0.25">
      <c r="B269" s="16" t="s">
        <v>2</v>
      </c>
      <c r="C269" s="19" t="s">
        <v>3</v>
      </c>
      <c r="D269" s="19" t="s">
        <v>4</v>
      </c>
      <c r="E269" s="19" t="s">
        <v>5</v>
      </c>
      <c r="F269" s="5" t="s">
        <v>25</v>
      </c>
      <c r="G269" s="19" t="s">
        <v>8</v>
      </c>
      <c r="H269" s="18" t="s">
        <v>9</v>
      </c>
      <c r="I269" s="181" t="s">
        <v>10</v>
      </c>
      <c r="J269" s="181" t="s">
        <v>27</v>
      </c>
      <c r="K269" s="181" t="s">
        <v>13</v>
      </c>
      <c r="L269" s="181" t="s">
        <v>14</v>
      </c>
    </row>
    <row r="270" spans="2:15" ht="15.75" hidden="1" thickBot="1" x14ac:dyDescent="0.3">
      <c r="B270" s="17"/>
      <c r="C270" s="20"/>
      <c r="D270" s="20"/>
      <c r="E270" s="20"/>
      <c r="F270" s="6" t="s">
        <v>26</v>
      </c>
      <c r="G270" s="20"/>
      <c r="H270" s="176"/>
      <c r="I270" s="181"/>
      <c r="J270" s="181"/>
      <c r="K270" s="181"/>
      <c r="L270" s="181"/>
    </row>
    <row r="271" spans="2:15" ht="33.75" hidden="1" thickBot="1" x14ac:dyDescent="0.3">
      <c r="B271" s="8" t="s">
        <v>15</v>
      </c>
      <c r="C271" s="9" t="s">
        <v>346</v>
      </c>
      <c r="D271" s="9" t="s">
        <v>539</v>
      </c>
      <c r="E271" s="9" t="s">
        <v>82</v>
      </c>
      <c r="F271" s="9" t="s">
        <v>200</v>
      </c>
      <c r="G271" s="10">
        <v>82</v>
      </c>
      <c r="H271" s="73">
        <v>200.02</v>
      </c>
      <c r="I271" s="185">
        <f t="shared" ref="I271:I272" si="55">ROUND(H271*G271,2)</f>
        <v>16401.64</v>
      </c>
      <c r="J271" s="189">
        <v>0.08</v>
      </c>
      <c r="K271" s="187">
        <f t="shared" ref="K271:K272" si="56">H271*(1+J271)</f>
        <v>216.02</v>
      </c>
      <c r="L271" s="187">
        <f t="shared" ref="L271:L272" si="57">ROUND(I271*J271+I271,2)</f>
        <v>17713.77</v>
      </c>
    </row>
    <row r="272" spans="2:15" ht="33.75" hidden="1" thickBot="1" x14ac:dyDescent="0.3">
      <c r="B272" s="11" t="s">
        <v>19</v>
      </c>
      <c r="C272" s="12" t="s">
        <v>346</v>
      </c>
      <c r="D272" s="12" t="s">
        <v>540</v>
      </c>
      <c r="E272" s="12" t="s">
        <v>82</v>
      </c>
      <c r="F272" s="12" t="s">
        <v>347</v>
      </c>
      <c r="G272" s="13">
        <v>25</v>
      </c>
      <c r="H272" s="74">
        <v>200.02</v>
      </c>
      <c r="I272" s="185">
        <f t="shared" si="55"/>
        <v>5000.5</v>
      </c>
      <c r="J272" s="189">
        <v>0.08</v>
      </c>
      <c r="K272" s="187">
        <f t="shared" si="56"/>
        <v>216.02</v>
      </c>
      <c r="L272" s="187">
        <f t="shared" si="57"/>
        <v>5400.54</v>
      </c>
    </row>
    <row r="273" spans="2:15" ht="45" x14ac:dyDescent="0.25">
      <c r="B273" s="23" t="s">
        <v>23</v>
      </c>
      <c r="I273" s="188">
        <f>SUM(I271:I272)</f>
        <v>21402.14</v>
      </c>
      <c r="J273" s="207" t="str">
        <f>[1]!slownie(I273)</f>
        <v>dwadzieścia jeden tysięcy czterysta dwa PLN, 14/100</v>
      </c>
      <c r="L273" s="188">
        <f>SUM(L271:L272)</f>
        <v>23114.31</v>
      </c>
      <c r="M273" s="89" t="str">
        <f>[1]!slownie(L273)</f>
        <v>dwadzieścia trzy tysiące sto czternaście PLN, 31/100</v>
      </c>
      <c r="N273">
        <f>L273-I273</f>
        <v>1712.17</v>
      </c>
      <c r="O273" s="89" t="str">
        <f>[1]!slownie(N273)</f>
        <v>jeden tysiąc siedemset dwanaście PLN, 17/100</v>
      </c>
    </row>
    <row r="274" spans="2:15" ht="23.25" x14ac:dyDescent="0.25">
      <c r="B274" s="1" t="s">
        <v>348</v>
      </c>
    </row>
    <row r="275" spans="2:15" ht="22.5" hidden="1" x14ac:dyDescent="0.25">
      <c r="B275" s="2" t="s">
        <v>1</v>
      </c>
    </row>
    <row r="276" spans="2:15" ht="23.25" hidden="1" x14ac:dyDescent="0.25">
      <c r="B276" s="4"/>
    </row>
    <row r="277" spans="2:15" ht="15.75" hidden="1" thickTop="1" x14ac:dyDescent="0.25">
      <c r="B277" s="16" t="s">
        <v>2</v>
      </c>
      <c r="C277" s="19" t="s">
        <v>3</v>
      </c>
      <c r="D277" s="5" t="s">
        <v>4</v>
      </c>
      <c r="E277" s="19" t="s">
        <v>5</v>
      </c>
      <c r="F277" s="19" t="s">
        <v>349</v>
      </c>
      <c r="G277" s="19" t="s">
        <v>350</v>
      </c>
      <c r="H277" s="18" t="s">
        <v>9</v>
      </c>
      <c r="I277" s="181" t="s">
        <v>10</v>
      </c>
      <c r="J277" s="181" t="s">
        <v>27</v>
      </c>
      <c r="K277" s="181" t="s">
        <v>13</v>
      </c>
      <c r="L277" s="181" t="s">
        <v>14</v>
      </c>
    </row>
    <row r="278" spans="2:15" ht="15.75" hidden="1" thickBot="1" x14ac:dyDescent="0.3">
      <c r="B278" s="17"/>
      <c r="C278" s="20"/>
      <c r="D278" s="6" t="s">
        <v>50</v>
      </c>
      <c r="E278" s="20"/>
      <c r="F278" s="20"/>
      <c r="G278" s="20"/>
      <c r="H278" s="176"/>
      <c r="I278" s="181"/>
      <c r="J278" s="181"/>
      <c r="K278" s="181"/>
      <c r="L278" s="181"/>
    </row>
    <row r="279" spans="2:15" ht="50.25" hidden="1" thickBot="1" x14ac:dyDescent="0.3">
      <c r="B279" s="56" t="s">
        <v>351</v>
      </c>
      <c r="C279" s="12" t="s">
        <v>352</v>
      </c>
      <c r="D279" s="13" t="s">
        <v>541</v>
      </c>
      <c r="E279" s="13" t="s">
        <v>134</v>
      </c>
      <c r="F279" s="13" t="s">
        <v>353</v>
      </c>
      <c r="G279" s="13">
        <v>254</v>
      </c>
      <c r="H279" s="74">
        <v>49.88</v>
      </c>
      <c r="I279" s="185">
        <f t="shared" ref="I279" si="58">ROUND(H279*G279,2)</f>
        <v>12669.52</v>
      </c>
      <c r="J279" s="186">
        <v>0.08</v>
      </c>
      <c r="K279" s="187">
        <f t="shared" ref="K279" si="59">H279*(1+J279)</f>
        <v>53.87</v>
      </c>
      <c r="L279" s="187">
        <f t="shared" ref="L279" si="60">ROUND(I279*J279+I279,2)</f>
        <v>13683.08</v>
      </c>
    </row>
    <row r="280" spans="2:15" ht="45" x14ac:dyDescent="0.25">
      <c r="B280" s="23" t="s">
        <v>23</v>
      </c>
      <c r="I280" s="185">
        <v>12669.52</v>
      </c>
      <c r="J280" s="207" t="str">
        <f>[1]!slownie(I280)</f>
        <v>dwanaście tysiące sześćset sześćdziesiąt dziewięć PLN, 52/100</v>
      </c>
      <c r="L280" s="187">
        <v>13683.08</v>
      </c>
      <c r="M280" s="89" t="str">
        <f>[1]!slownie(L280)</f>
        <v>trzynaście tysiące sześćset osiemdziesiąt trzy PLN, 08/100</v>
      </c>
      <c r="N280">
        <f>L280-I280</f>
        <v>1013.56</v>
      </c>
      <c r="O280" s="89" t="str">
        <f>[1]!slownie(N280)</f>
        <v>jeden tysiąc trzynaście PLN, 56/100</v>
      </c>
    </row>
    <row r="281" spans="2:15" ht="26.25" x14ac:dyDescent="0.25">
      <c r="B281" s="30" t="s">
        <v>355</v>
      </c>
    </row>
    <row r="282" spans="2:15" x14ac:dyDescent="0.25">
      <c r="B282" s="3"/>
    </row>
    <row r="283" spans="2:15" ht="22.5" hidden="1" x14ac:dyDescent="0.25">
      <c r="B283" s="2" t="s">
        <v>1</v>
      </c>
    </row>
    <row r="284" spans="2:15" ht="15.75" hidden="1" x14ac:dyDescent="0.25">
      <c r="B284" s="57" t="s">
        <v>315</v>
      </c>
    </row>
    <row r="285" spans="2:15" ht="15.75" hidden="1" thickTop="1" x14ac:dyDescent="0.25">
      <c r="B285" s="16" t="s">
        <v>2</v>
      </c>
      <c r="C285" s="19" t="s">
        <v>3</v>
      </c>
      <c r="D285" s="19" t="s">
        <v>4</v>
      </c>
      <c r="E285" s="19" t="s">
        <v>5</v>
      </c>
      <c r="F285" s="5" t="s">
        <v>25</v>
      </c>
      <c r="G285" s="19" t="s">
        <v>8</v>
      </c>
      <c r="H285" s="18" t="s">
        <v>9</v>
      </c>
      <c r="I285" s="181" t="s">
        <v>10</v>
      </c>
      <c r="J285" s="181" t="s">
        <v>27</v>
      </c>
      <c r="K285" s="181" t="s">
        <v>13</v>
      </c>
      <c r="L285" s="181" t="s">
        <v>14</v>
      </c>
    </row>
    <row r="286" spans="2:15" ht="15.75" hidden="1" thickBot="1" x14ac:dyDescent="0.3">
      <c r="B286" s="17"/>
      <c r="C286" s="20"/>
      <c r="D286" s="20"/>
      <c r="E286" s="20"/>
      <c r="F286" s="6" t="s">
        <v>26</v>
      </c>
      <c r="G286" s="20"/>
      <c r="H286" s="176"/>
      <c r="I286" s="181"/>
      <c r="J286" s="181"/>
      <c r="K286" s="181"/>
      <c r="L286" s="181"/>
    </row>
    <row r="287" spans="2:15" ht="264.75" hidden="1" thickBot="1" x14ac:dyDescent="0.3">
      <c r="B287" s="56" t="s">
        <v>351</v>
      </c>
      <c r="C287" s="12" t="s">
        <v>356</v>
      </c>
      <c r="D287" s="12" t="s">
        <v>542</v>
      </c>
      <c r="E287" s="12" t="s">
        <v>357</v>
      </c>
      <c r="F287" s="12" t="s">
        <v>358</v>
      </c>
      <c r="G287" s="13">
        <v>88</v>
      </c>
      <c r="H287" s="74">
        <v>320.2</v>
      </c>
      <c r="I287" s="185">
        <f t="shared" ref="I287" si="61">ROUND(H287*G287,2)</f>
        <v>28177.599999999999</v>
      </c>
      <c r="J287" s="189">
        <v>0.08</v>
      </c>
      <c r="K287" s="187">
        <f t="shared" ref="K287" si="62">H287*(1+J287)</f>
        <v>345.82</v>
      </c>
      <c r="L287" s="187">
        <f t="shared" ref="L287" si="63">ROUND(I287*J287+I287,2)</f>
        <v>30431.81</v>
      </c>
    </row>
    <row r="288" spans="2:15" ht="45" x14ac:dyDescent="0.25">
      <c r="B288" s="23" t="s">
        <v>23</v>
      </c>
      <c r="I288" s="185">
        <v>28177.599999999999</v>
      </c>
      <c r="J288" s="207" t="str">
        <f>[1]!slownie(I288)</f>
        <v>dwadzieścia osiem tysięcy sto siedemdziesiąt siedem PLN, 60/100</v>
      </c>
      <c r="L288" s="187">
        <v>30431.81</v>
      </c>
      <c r="M288" s="89" t="str">
        <f>[1]!slownie(L288)</f>
        <v>trzydzieści czterysta trzydzieści jeden PLN, 81/100</v>
      </c>
      <c r="N288">
        <f>L288-I288</f>
        <v>2254.21</v>
      </c>
      <c r="O288" s="89" t="str">
        <f>[1]!slownie(N288)</f>
        <v>dwa tysiące dwieście pięćdziesiąt cztery PLN, 21/100</v>
      </c>
    </row>
    <row r="289" spans="2:15" ht="23.25" x14ac:dyDescent="0.25">
      <c r="B289" s="1" t="s">
        <v>359</v>
      </c>
    </row>
    <row r="290" spans="2:15" ht="22.5" hidden="1" x14ac:dyDescent="0.25">
      <c r="B290" s="2" t="s">
        <v>1</v>
      </c>
    </row>
    <row r="291" spans="2:15" ht="23.25" hidden="1" x14ac:dyDescent="0.25">
      <c r="B291" s="31"/>
    </row>
    <row r="292" spans="2:15" ht="29.25" hidden="1" customHeight="1" thickTop="1" x14ac:dyDescent="0.25">
      <c r="B292" s="16" t="s">
        <v>2</v>
      </c>
      <c r="C292" s="19" t="s">
        <v>3</v>
      </c>
      <c r="D292" s="19" t="s">
        <v>360</v>
      </c>
      <c r="E292" s="19" t="s">
        <v>5</v>
      </c>
      <c r="F292" s="19" t="s">
        <v>25</v>
      </c>
      <c r="G292" s="19" t="s">
        <v>361</v>
      </c>
      <c r="H292" s="18" t="s">
        <v>9</v>
      </c>
      <c r="I292" s="181" t="s">
        <v>10</v>
      </c>
      <c r="J292" s="181" t="s">
        <v>27</v>
      </c>
      <c r="K292" s="181" t="s">
        <v>13</v>
      </c>
      <c r="L292" s="181" t="s">
        <v>14</v>
      </c>
    </row>
    <row r="293" spans="2:15" ht="15.75" hidden="1" thickBot="1" x14ac:dyDescent="0.3">
      <c r="B293" s="17"/>
      <c r="C293" s="20"/>
      <c r="D293" s="20"/>
      <c r="E293" s="20"/>
      <c r="F293" s="20"/>
      <c r="G293" s="20"/>
      <c r="H293" s="176"/>
      <c r="I293" s="181"/>
      <c r="J293" s="181"/>
      <c r="K293" s="181"/>
      <c r="L293" s="181"/>
    </row>
    <row r="294" spans="2:15" ht="16.5" hidden="1" x14ac:dyDescent="0.25">
      <c r="B294" s="34" t="s">
        <v>15</v>
      </c>
      <c r="C294" s="60" t="s">
        <v>362</v>
      </c>
      <c r="D294" s="36" t="s">
        <v>543</v>
      </c>
      <c r="E294" s="36" t="s">
        <v>131</v>
      </c>
      <c r="F294" s="36" t="s">
        <v>121</v>
      </c>
      <c r="G294" s="38">
        <v>30</v>
      </c>
      <c r="H294" s="130">
        <v>18.18</v>
      </c>
      <c r="I294" s="199">
        <f t="shared" ref="I294:I295" si="64">ROUND(H294*G294,2)</f>
        <v>545.4</v>
      </c>
      <c r="J294" s="192">
        <v>0.08</v>
      </c>
      <c r="K294" s="193">
        <f t="shared" ref="K294:K295" si="65">H294*(1+J294)</f>
        <v>19.63</v>
      </c>
      <c r="L294" s="193">
        <f t="shared" ref="L294:L295" si="66">ROUND(I294*J294+I294,2)</f>
        <v>589.03</v>
      </c>
    </row>
    <row r="295" spans="2:15" ht="17.25" hidden="1" thickBot="1" x14ac:dyDescent="0.3">
      <c r="B295" s="35"/>
      <c r="C295" s="61" t="s">
        <v>363</v>
      </c>
      <c r="D295" s="37" t="s">
        <v>543</v>
      </c>
      <c r="E295" s="37"/>
      <c r="F295" s="37"/>
      <c r="G295" s="39"/>
      <c r="H295" s="131">
        <v>18.18</v>
      </c>
      <c r="I295" s="199">
        <f t="shared" si="64"/>
        <v>0</v>
      </c>
      <c r="J295" s="194"/>
      <c r="K295" s="193">
        <f t="shared" si="65"/>
        <v>18.18</v>
      </c>
      <c r="L295" s="193">
        <f t="shared" si="66"/>
        <v>0</v>
      </c>
    </row>
    <row r="296" spans="2:15" ht="30" x14ac:dyDescent="0.25">
      <c r="B296" s="23" t="s">
        <v>23</v>
      </c>
      <c r="I296" s="185">
        <v>545.4</v>
      </c>
      <c r="J296" s="207" t="str">
        <f>[1]!slownie(I296)</f>
        <v>pięćset czterdzieści pięć PLN, 40/100</v>
      </c>
      <c r="L296" s="185">
        <v>589.03</v>
      </c>
      <c r="M296" s="89" t="str">
        <f>[1]!slownie(L296)</f>
        <v>pięćset osiemdziesiąt dziewięć PLN, 03/100</v>
      </c>
      <c r="N296">
        <f>L296-I296</f>
        <v>43.63</v>
      </c>
      <c r="O296" s="89" t="str">
        <f>[1]!slownie(N296)</f>
        <v>czterdzieści trzy PLN, 63/100</v>
      </c>
    </row>
    <row r="297" spans="2:15" ht="23.25" x14ac:dyDescent="0.25">
      <c r="B297" s="1" t="s">
        <v>364</v>
      </c>
    </row>
    <row r="298" spans="2:15" ht="22.5" hidden="1" x14ac:dyDescent="0.25">
      <c r="B298" s="2" t="s">
        <v>1</v>
      </c>
    </row>
    <row r="299" spans="2:15" ht="23.25" hidden="1" x14ac:dyDescent="0.25">
      <c r="B299" s="31"/>
    </row>
    <row r="300" spans="2:15" ht="15.75" hidden="1" thickTop="1" x14ac:dyDescent="0.25">
      <c r="B300" s="16" t="s">
        <v>2</v>
      </c>
      <c r="C300" s="19" t="s">
        <v>3</v>
      </c>
      <c r="D300" s="19" t="s">
        <v>4</v>
      </c>
      <c r="E300" s="19" t="s">
        <v>5</v>
      </c>
      <c r="F300" s="19" t="s">
        <v>25</v>
      </c>
      <c r="G300" s="19" t="s">
        <v>365</v>
      </c>
      <c r="H300" s="18" t="s">
        <v>9</v>
      </c>
      <c r="I300" s="181" t="s">
        <v>10</v>
      </c>
      <c r="J300" s="181" t="s">
        <v>27</v>
      </c>
      <c r="K300" s="181" t="s">
        <v>13</v>
      </c>
      <c r="L300" s="181" t="s">
        <v>14</v>
      </c>
    </row>
    <row r="301" spans="2:15" ht="15.75" hidden="1" thickBot="1" x14ac:dyDescent="0.3">
      <c r="B301" s="17"/>
      <c r="C301" s="20"/>
      <c r="D301" s="20"/>
      <c r="E301" s="20"/>
      <c r="F301" s="20"/>
      <c r="G301" s="20"/>
      <c r="H301" s="176"/>
      <c r="I301" s="181"/>
      <c r="J301" s="181"/>
      <c r="K301" s="181"/>
      <c r="L301" s="181"/>
    </row>
    <row r="302" spans="2:15" ht="33" hidden="1" x14ac:dyDescent="0.25">
      <c r="B302" s="34" t="s">
        <v>326</v>
      </c>
      <c r="C302" s="33" t="s">
        <v>366</v>
      </c>
      <c r="D302" s="36" t="s">
        <v>544</v>
      </c>
      <c r="E302" s="36" t="s">
        <v>368</v>
      </c>
      <c r="F302" s="36" t="s">
        <v>369</v>
      </c>
      <c r="G302" s="38">
        <v>1352</v>
      </c>
      <c r="H302" s="130">
        <v>37.82</v>
      </c>
      <c r="I302" s="199">
        <f t="shared" ref="I302:I303" si="67">ROUND(H302*G302,2)</f>
        <v>51132.639999999999</v>
      </c>
      <c r="J302" s="192">
        <v>0.08</v>
      </c>
      <c r="K302" s="193">
        <f t="shared" ref="K302:K303" si="68">H302*(1+J302)</f>
        <v>40.85</v>
      </c>
      <c r="L302" s="193">
        <f t="shared" ref="L302:L303" si="69">ROUND(I302*J302+I302,2)</f>
        <v>55223.25</v>
      </c>
    </row>
    <row r="303" spans="2:15" ht="33.75" hidden="1" thickBot="1" x14ac:dyDescent="0.3">
      <c r="B303" s="35"/>
      <c r="C303" s="12" t="s">
        <v>367</v>
      </c>
      <c r="D303" s="37" t="s">
        <v>544</v>
      </c>
      <c r="E303" s="37"/>
      <c r="F303" s="37"/>
      <c r="G303" s="39"/>
      <c r="H303" s="131">
        <v>37.82</v>
      </c>
      <c r="I303" s="199">
        <f t="shared" si="67"/>
        <v>0</v>
      </c>
      <c r="J303" s="194"/>
      <c r="K303" s="193">
        <f t="shared" si="68"/>
        <v>37.82</v>
      </c>
      <c r="L303" s="193">
        <f t="shared" si="69"/>
        <v>0</v>
      </c>
    </row>
    <row r="304" spans="2:15" ht="45" x14ac:dyDescent="0.25">
      <c r="B304" s="23" t="s">
        <v>23</v>
      </c>
      <c r="I304" s="185">
        <v>51132.639999999999</v>
      </c>
      <c r="J304" s="207" t="str">
        <f>[1]!slownie(I304)</f>
        <v>pięćdziesiąt jeden tysięcy sto trzydzieści dwa PLN, 64/100</v>
      </c>
      <c r="L304" s="185">
        <v>55223.25</v>
      </c>
      <c r="M304" s="89" t="str">
        <f>[1]!slownie(L304)</f>
        <v>pięćdziesiąt pięć tysięcy dwieście dwadzieścia trzy PLN, 25/100</v>
      </c>
      <c r="N304">
        <f>L304-I304</f>
        <v>4090.61</v>
      </c>
      <c r="O304" s="89" t="str">
        <f>[1]!slownie(N304)</f>
        <v>cztery tysiące dziewięćdziesiąt PLN, 61/100</v>
      </c>
    </row>
    <row r="305" spans="2:15" ht="23.25" x14ac:dyDescent="0.25">
      <c r="B305" s="1" t="s">
        <v>370</v>
      </c>
    </row>
    <row r="306" spans="2:15" ht="22.5" hidden="1" x14ac:dyDescent="0.25">
      <c r="B306" s="2" t="s">
        <v>1</v>
      </c>
    </row>
    <row r="307" spans="2:15" ht="23.25" hidden="1" x14ac:dyDescent="0.25">
      <c r="B307" s="31"/>
    </row>
    <row r="308" spans="2:15" ht="15.75" hidden="1" thickTop="1" x14ac:dyDescent="0.25">
      <c r="B308" s="16" t="s">
        <v>2</v>
      </c>
      <c r="C308" s="19" t="s">
        <v>3</v>
      </c>
      <c r="D308" s="19" t="s">
        <v>4</v>
      </c>
      <c r="E308" s="19" t="s">
        <v>5</v>
      </c>
      <c r="F308" s="58" t="s">
        <v>25</v>
      </c>
      <c r="G308" s="58" t="s">
        <v>371</v>
      </c>
      <c r="H308" s="18" t="s">
        <v>9</v>
      </c>
      <c r="I308" s="181" t="s">
        <v>10</v>
      </c>
      <c r="J308" s="181" t="s">
        <v>27</v>
      </c>
      <c r="K308" s="181" t="s">
        <v>13</v>
      </c>
      <c r="L308" s="181" t="s">
        <v>14</v>
      </c>
    </row>
    <row r="309" spans="2:15" ht="15.75" hidden="1" thickBot="1" x14ac:dyDescent="0.3">
      <c r="B309" s="17"/>
      <c r="C309" s="20"/>
      <c r="D309" s="20"/>
      <c r="E309" s="20"/>
      <c r="F309" s="59" t="s">
        <v>26</v>
      </c>
      <c r="G309" s="59" t="s">
        <v>372</v>
      </c>
      <c r="H309" s="176"/>
      <c r="I309" s="181"/>
      <c r="J309" s="181"/>
      <c r="K309" s="181"/>
      <c r="L309" s="181"/>
    </row>
    <row r="310" spans="2:15" ht="17.25" hidden="1" thickBot="1" x14ac:dyDescent="0.3">
      <c r="B310" s="67" t="s">
        <v>15</v>
      </c>
      <c r="C310" s="68" t="s">
        <v>373</v>
      </c>
      <c r="D310" s="68" t="s">
        <v>545</v>
      </c>
      <c r="E310" s="68" t="s">
        <v>374</v>
      </c>
      <c r="F310" s="68" t="s">
        <v>204</v>
      </c>
      <c r="G310" s="69">
        <v>9</v>
      </c>
      <c r="H310" s="119">
        <v>25.25</v>
      </c>
      <c r="I310" s="200">
        <f t="shared" ref="I310:I314" si="70">ROUND(H310*G310,2)</f>
        <v>227.25</v>
      </c>
      <c r="J310" s="189">
        <v>0.08</v>
      </c>
      <c r="K310" s="187">
        <f t="shared" ref="K310:K314" si="71">H310*(1+J310)</f>
        <v>27.27</v>
      </c>
      <c r="L310" s="187">
        <f t="shared" ref="L310:L314" si="72">ROUND(I310*J310+I310,2)</f>
        <v>245.43</v>
      </c>
    </row>
    <row r="311" spans="2:15" ht="17.25" hidden="1" thickBot="1" x14ac:dyDescent="0.3">
      <c r="B311" s="67" t="s">
        <v>19</v>
      </c>
      <c r="C311" s="68" t="s">
        <v>373</v>
      </c>
      <c r="D311" s="68" t="s">
        <v>546</v>
      </c>
      <c r="E311" s="68" t="s">
        <v>374</v>
      </c>
      <c r="F311" s="68" t="s">
        <v>375</v>
      </c>
      <c r="G311" s="69">
        <v>250</v>
      </c>
      <c r="H311" s="119">
        <v>1.05</v>
      </c>
      <c r="I311" s="200">
        <f t="shared" si="70"/>
        <v>262.5</v>
      </c>
      <c r="J311" s="189">
        <v>0.08</v>
      </c>
      <c r="K311" s="187">
        <f t="shared" si="71"/>
        <v>1.1299999999999999</v>
      </c>
      <c r="L311" s="187">
        <f t="shared" si="72"/>
        <v>283.5</v>
      </c>
    </row>
    <row r="312" spans="2:15" ht="83.25" hidden="1" thickBot="1" x14ac:dyDescent="0.3">
      <c r="B312" s="67" t="s">
        <v>21</v>
      </c>
      <c r="C312" s="68" t="s">
        <v>373</v>
      </c>
      <c r="D312" s="68" t="s">
        <v>547</v>
      </c>
      <c r="E312" s="68" t="s">
        <v>376</v>
      </c>
      <c r="F312" s="68" t="s">
        <v>204</v>
      </c>
      <c r="G312" s="69">
        <v>5</v>
      </c>
      <c r="H312" s="119">
        <v>60.6</v>
      </c>
      <c r="I312" s="200">
        <f t="shared" si="70"/>
        <v>303</v>
      </c>
      <c r="J312" s="189">
        <v>0.08</v>
      </c>
      <c r="K312" s="187">
        <f t="shared" si="71"/>
        <v>65.45</v>
      </c>
      <c r="L312" s="187">
        <f t="shared" si="72"/>
        <v>327.24</v>
      </c>
    </row>
    <row r="313" spans="2:15" ht="83.25" hidden="1" thickBot="1" x14ac:dyDescent="0.3">
      <c r="B313" s="67" t="s">
        <v>35</v>
      </c>
      <c r="C313" s="68" t="s">
        <v>373</v>
      </c>
      <c r="D313" s="68" t="s">
        <v>548</v>
      </c>
      <c r="E313" s="68" t="s">
        <v>376</v>
      </c>
      <c r="F313" s="68" t="s">
        <v>375</v>
      </c>
      <c r="G313" s="69">
        <v>12</v>
      </c>
      <c r="H313" s="119">
        <v>70.7</v>
      </c>
      <c r="I313" s="200">
        <f t="shared" si="70"/>
        <v>848.4</v>
      </c>
      <c r="J313" s="189">
        <v>0.08</v>
      </c>
      <c r="K313" s="187">
        <f t="shared" si="71"/>
        <v>76.36</v>
      </c>
      <c r="L313" s="187">
        <f t="shared" si="72"/>
        <v>916.27</v>
      </c>
    </row>
    <row r="314" spans="2:15" ht="33.75" hidden="1" thickBot="1" x14ac:dyDescent="0.3">
      <c r="B314" s="65" t="s">
        <v>37</v>
      </c>
      <c r="C314" s="61" t="s">
        <v>373</v>
      </c>
      <c r="D314" s="61" t="s">
        <v>549</v>
      </c>
      <c r="E314" s="61" t="s">
        <v>377</v>
      </c>
      <c r="F314" s="61" t="s">
        <v>378</v>
      </c>
      <c r="G314" s="66">
        <v>100</v>
      </c>
      <c r="H314" s="168">
        <v>11.79</v>
      </c>
      <c r="I314" s="200">
        <f t="shared" si="70"/>
        <v>1179</v>
      </c>
      <c r="J314" s="189">
        <v>0.08</v>
      </c>
      <c r="K314" s="187">
        <f t="shared" si="71"/>
        <v>12.73</v>
      </c>
      <c r="L314" s="187">
        <f t="shared" si="72"/>
        <v>1273.32</v>
      </c>
    </row>
    <row r="315" spans="2:15" ht="30" x14ac:dyDescent="0.25">
      <c r="B315" s="23" t="s">
        <v>23</v>
      </c>
      <c r="I315" s="201">
        <f>SUM(I310:I314)</f>
        <v>2820.15</v>
      </c>
      <c r="J315" s="207" t="str">
        <f>[1]!slownie(I315)</f>
        <v>dwa tysiące osiemset dwadzieścia PLN, 15/100</v>
      </c>
      <c r="L315" s="191">
        <f>SUM(L310:L314)</f>
        <v>3045.76</v>
      </c>
      <c r="M315" s="89" t="str">
        <f>[1]!slownie(L315)</f>
        <v>trzy tysiące czterdzieści pięć PLN, 76/100</v>
      </c>
      <c r="N315">
        <f>L315-I315</f>
        <v>225.61</v>
      </c>
      <c r="O315" s="89" t="str">
        <f>[1]!slownie(N315)</f>
        <v>dwieście dwadzieścia pięć PLN, 61/100</v>
      </c>
    </row>
    <row r="316" spans="2:15" ht="23.25" x14ac:dyDescent="0.25">
      <c r="B316" s="1" t="s">
        <v>379</v>
      </c>
    </row>
    <row r="317" spans="2:15" ht="22.5" hidden="1" x14ac:dyDescent="0.25">
      <c r="B317" s="2" t="s">
        <v>1</v>
      </c>
    </row>
    <row r="318" spans="2:15" ht="23.25" hidden="1" x14ac:dyDescent="0.25">
      <c r="B318" s="4"/>
    </row>
    <row r="319" spans="2:15" ht="15.75" hidden="1" thickTop="1" x14ac:dyDescent="0.25">
      <c r="B319" s="16" t="s">
        <v>2</v>
      </c>
      <c r="C319" s="19" t="s">
        <v>380</v>
      </c>
      <c r="D319" s="19" t="s">
        <v>5</v>
      </c>
      <c r="E319" s="19" t="s">
        <v>381</v>
      </c>
      <c r="F319" s="19" t="s">
        <v>9</v>
      </c>
      <c r="G319" s="19" t="s">
        <v>10</v>
      </c>
      <c r="H319" s="18" t="s">
        <v>27</v>
      </c>
      <c r="I319" s="181" t="s">
        <v>13</v>
      </c>
      <c r="J319" s="181" t="s">
        <v>14</v>
      </c>
    </row>
    <row r="320" spans="2:15" ht="15.75" hidden="1" thickBot="1" x14ac:dyDescent="0.3">
      <c r="B320" s="17"/>
      <c r="C320" s="20"/>
      <c r="D320" s="20"/>
      <c r="E320" s="20"/>
      <c r="F320" s="20"/>
      <c r="G320" s="20"/>
      <c r="H320" s="176"/>
      <c r="I320" s="181"/>
      <c r="J320" s="181"/>
    </row>
    <row r="321" spans="2:15" ht="16.5" hidden="1" x14ac:dyDescent="0.25">
      <c r="B321" s="34" t="s">
        <v>15</v>
      </c>
      <c r="C321" s="36" t="s">
        <v>382</v>
      </c>
      <c r="D321" s="60" t="s">
        <v>383</v>
      </c>
      <c r="E321" s="38">
        <v>50</v>
      </c>
      <c r="F321" s="78">
        <v>549.57000000000005</v>
      </c>
      <c r="G321" s="162">
        <f t="shared" ref="G321:G323" si="73">ROUND(F321*E321,2)</f>
        <v>27478.5</v>
      </c>
      <c r="H321" s="178">
        <v>0.08</v>
      </c>
      <c r="I321" s="202">
        <f t="shared" ref="I321:I323" si="74">F321*(1+H321)</f>
        <v>593.54</v>
      </c>
      <c r="J321" s="202">
        <f t="shared" ref="J321:J323" si="75">ROUND(G321*H321+G321,2)</f>
        <v>29676.78</v>
      </c>
    </row>
    <row r="322" spans="2:15" ht="16.5" hidden="1" x14ac:dyDescent="0.25">
      <c r="B322" s="62"/>
      <c r="C322" s="71"/>
      <c r="D322" s="60" t="s">
        <v>384</v>
      </c>
      <c r="E322" s="72"/>
      <c r="F322" s="96">
        <v>549.57000000000005</v>
      </c>
      <c r="G322" s="163">
        <f t="shared" si="73"/>
        <v>0</v>
      </c>
      <c r="H322" s="179"/>
      <c r="I322" s="202">
        <f t="shared" si="74"/>
        <v>549.57000000000005</v>
      </c>
      <c r="J322" s="202">
        <f t="shared" si="75"/>
        <v>0</v>
      </c>
    </row>
    <row r="323" spans="2:15" ht="17.25" hidden="1" thickBot="1" x14ac:dyDescent="0.3">
      <c r="B323" s="35"/>
      <c r="C323" s="37"/>
      <c r="D323" s="61" t="s">
        <v>385</v>
      </c>
      <c r="E323" s="39"/>
      <c r="F323" s="79">
        <v>549.57000000000005</v>
      </c>
      <c r="G323" s="164">
        <f t="shared" si="73"/>
        <v>0</v>
      </c>
      <c r="H323" s="180"/>
      <c r="I323" s="202">
        <f t="shared" si="74"/>
        <v>549.57000000000005</v>
      </c>
      <c r="J323" s="202">
        <f t="shared" si="75"/>
        <v>0</v>
      </c>
    </row>
    <row r="324" spans="2:15" ht="60" x14ac:dyDescent="0.25">
      <c r="B324" s="51" t="s">
        <v>23</v>
      </c>
      <c r="I324" s="203">
        <v>27478.5</v>
      </c>
      <c r="J324" s="207" t="str">
        <f>[1]!slownie(I324)</f>
        <v>dwadzieścia siedem tysięcy czterysta siedemdziesiąt osiem PLN, 50/100</v>
      </c>
      <c r="L324" s="203">
        <v>29676.78</v>
      </c>
      <c r="M324" s="89" t="str">
        <f>[1]!slownie(L324)</f>
        <v>dwadzieścia dziewięć tysięcy sześćset siedemdziesiąt sześć PLN, 78/100</v>
      </c>
      <c r="N324">
        <f>L324-I324</f>
        <v>2198.2800000000002</v>
      </c>
      <c r="O324" s="89" t="str">
        <f>[1]!slownie(N324)</f>
        <v>dwa tysiące sto dziewięćdziesiąt osiem PLN, 28/100</v>
      </c>
    </row>
    <row r="325" spans="2:15" ht="23.25" x14ac:dyDescent="0.25">
      <c r="B325" s="1" t="s">
        <v>387</v>
      </c>
      <c r="L325" s="203"/>
    </row>
    <row r="326" spans="2:15" ht="22.5" hidden="1" x14ac:dyDescent="0.25">
      <c r="B326" s="2" t="s">
        <v>1</v>
      </c>
    </row>
    <row r="327" spans="2:15" ht="23.25" hidden="1" x14ac:dyDescent="0.25">
      <c r="B327" s="31"/>
    </row>
    <row r="328" spans="2:15" ht="29.25" hidden="1" customHeight="1" thickTop="1" x14ac:dyDescent="0.25">
      <c r="B328" s="16" t="s">
        <v>2</v>
      </c>
      <c r="C328" s="19" t="s">
        <v>3</v>
      </c>
      <c r="D328" s="19" t="s">
        <v>360</v>
      </c>
      <c r="E328" s="19" t="s">
        <v>5</v>
      </c>
      <c r="F328" s="19" t="s">
        <v>25</v>
      </c>
      <c r="G328" s="19" t="s">
        <v>365</v>
      </c>
      <c r="H328" s="18" t="s">
        <v>9</v>
      </c>
      <c r="I328" s="181" t="s">
        <v>10</v>
      </c>
      <c r="J328" s="181" t="s">
        <v>27</v>
      </c>
      <c r="K328" s="181" t="s">
        <v>13</v>
      </c>
      <c r="L328" s="181" t="s">
        <v>14</v>
      </c>
    </row>
    <row r="329" spans="2:15" ht="15.75" hidden="1" thickBot="1" x14ac:dyDescent="0.3">
      <c r="B329" s="17"/>
      <c r="C329" s="20"/>
      <c r="D329" s="20"/>
      <c r="E329" s="20"/>
      <c r="F329" s="20"/>
      <c r="G329" s="20"/>
      <c r="H329" s="176"/>
      <c r="I329" s="181"/>
      <c r="J329" s="181"/>
      <c r="K329" s="181"/>
      <c r="L329" s="181"/>
    </row>
    <row r="330" spans="2:15" ht="33.75" hidden="1" thickBot="1" x14ac:dyDescent="0.3">
      <c r="B330" s="67" t="s">
        <v>15</v>
      </c>
      <c r="C330" s="68" t="s">
        <v>388</v>
      </c>
      <c r="D330" s="68" t="s">
        <v>550</v>
      </c>
      <c r="E330" s="68" t="s">
        <v>389</v>
      </c>
      <c r="F330" s="68" t="s">
        <v>114</v>
      </c>
      <c r="G330" s="69">
        <v>30</v>
      </c>
      <c r="H330" s="119">
        <v>120.04</v>
      </c>
      <c r="I330" s="200">
        <f t="shared" ref="I330:I331" si="76">ROUND(H330*G330,2)</f>
        <v>3601.2</v>
      </c>
      <c r="J330" s="189">
        <v>0.08</v>
      </c>
      <c r="K330" s="187">
        <f t="shared" ref="K330:K331" si="77">H330*(1+J330)</f>
        <v>129.63999999999999</v>
      </c>
      <c r="L330" s="187">
        <f t="shared" ref="L330:L332" si="78">ROUND(I330*J330+I330,2)</f>
        <v>3889.3</v>
      </c>
    </row>
    <row r="331" spans="2:15" ht="33.75" hidden="1" thickBot="1" x14ac:dyDescent="0.3">
      <c r="B331" s="65" t="s">
        <v>19</v>
      </c>
      <c r="C331" s="61" t="s">
        <v>388</v>
      </c>
      <c r="D331" s="61" t="s">
        <v>551</v>
      </c>
      <c r="E331" s="61" t="s">
        <v>390</v>
      </c>
      <c r="F331" s="61" t="s">
        <v>391</v>
      </c>
      <c r="G331" s="66">
        <v>102</v>
      </c>
      <c r="H331" s="168">
        <v>200.03</v>
      </c>
      <c r="I331" s="200">
        <f t="shared" si="76"/>
        <v>20403.060000000001</v>
      </c>
      <c r="J331" s="189">
        <v>0.08</v>
      </c>
      <c r="K331" s="187">
        <f t="shared" si="77"/>
        <v>216.03</v>
      </c>
      <c r="L331" s="187">
        <f t="shared" si="78"/>
        <v>22035.3</v>
      </c>
    </row>
    <row r="332" spans="2:15" ht="60" x14ac:dyDescent="0.25">
      <c r="B332" s="23" t="s">
        <v>23</v>
      </c>
      <c r="I332" s="201">
        <f>SUM(I330:I331)</f>
        <v>24004.26</v>
      </c>
      <c r="J332" s="207" t="str">
        <f>[1]!slownie(I332)</f>
        <v>dwadzieścia cztery tysiące cztery PLN, 26/100</v>
      </c>
      <c r="L332" s="188">
        <f>SUM(L330:L331)</f>
        <v>25924.6</v>
      </c>
      <c r="M332" s="89" t="str">
        <f>[1]!slownie(L332)</f>
        <v>dwadzieścia pięć tysięcy dziewięćset dwadzieścia cztery PLN, 60/100</v>
      </c>
      <c r="N332">
        <f>L332-I332</f>
        <v>1920.34</v>
      </c>
      <c r="O332" s="89" t="str">
        <f>[1]!slownie(N332)</f>
        <v>jeden tysiąc dziewięćset dwadzieścia PLN, 34/100</v>
      </c>
    </row>
    <row r="333" spans="2:15" ht="16.5" x14ac:dyDescent="0.25">
      <c r="B333" s="32"/>
    </row>
    <row r="334" spans="2:15" ht="16.5" x14ac:dyDescent="0.25">
      <c r="B334" s="32"/>
    </row>
    <row r="335" spans="2:15" ht="16.5" x14ac:dyDescent="0.25">
      <c r="B335" s="32"/>
    </row>
    <row r="337" spans="2:12" ht="23.25" x14ac:dyDescent="0.25">
      <c r="B337" s="1" t="s">
        <v>394</v>
      </c>
    </row>
    <row r="338" spans="2:12" ht="22.5" hidden="1" x14ac:dyDescent="0.25">
      <c r="B338" s="2" t="s">
        <v>1</v>
      </c>
    </row>
    <row r="339" spans="2:12" ht="23.25" hidden="1" x14ac:dyDescent="0.25">
      <c r="B339" s="4"/>
    </row>
    <row r="340" spans="2:12" ht="29.25" hidden="1" customHeight="1" thickTop="1" x14ac:dyDescent="0.25">
      <c r="B340" s="16" t="s">
        <v>2</v>
      </c>
      <c r="C340" s="19" t="s">
        <v>3</v>
      </c>
      <c r="D340" s="19" t="s">
        <v>395</v>
      </c>
      <c r="E340" s="19" t="s">
        <v>5</v>
      </c>
      <c r="F340" s="19" t="s">
        <v>25</v>
      </c>
      <c r="G340" s="19" t="s">
        <v>8</v>
      </c>
      <c r="H340" s="18" t="s">
        <v>9</v>
      </c>
      <c r="I340" s="181" t="s">
        <v>10</v>
      </c>
      <c r="J340" s="181" t="s">
        <v>27</v>
      </c>
      <c r="K340" s="181" t="s">
        <v>13</v>
      </c>
      <c r="L340" s="181" t="s">
        <v>14</v>
      </c>
    </row>
    <row r="341" spans="2:12" ht="15.75" hidden="1" thickBot="1" x14ac:dyDescent="0.3">
      <c r="B341" s="17"/>
      <c r="C341" s="20"/>
      <c r="D341" s="20"/>
      <c r="E341" s="20"/>
      <c r="F341" s="20"/>
      <c r="G341" s="20"/>
      <c r="H341" s="176"/>
      <c r="I341" s="181"/>
      <c r="J341" s="181"/>
      <c r="K341" s="181"/>
      <c r="L341" s="181"/>
    </row>
    <row r="342" spans="2:12" ht="33.75" hidden="1" thickBot="1" x14ac:dyDescent="0.3">
      <c r="B342" s="65" t="s">
        <v>15</v>
      </c>
      <c r="C342" s="61" t="s">
        <v>396</v>
      </c>
      <c r="D342" s="61" t="s">
        <v>552</v>
      </c>
      <c r="E342" s="61" t="s">
        <v>134</v>
      </c>
      <c r="F342" s="61" t="s">
        <v>126</v>
      </c>
      <c r="G342" s="66">
        <v>6</v>
      </c>
      <c r="H342" s="168">
        <v>409</v>
      </c>
      <c r="I342" s="185">
        <f t="shared" ref="I342" si="79">ROUND(H342*G342,2)</f>
        <v>2454</v>
      </c>
      <c r="J342" s="189">
        <v>0.08</v>
      </c>
      <c r="K342" s="195">
        <f t="shared" ref="K342" si="80">H342*(1+J342)</f>
        <v>441.72</v>
      </c>
      <c r="L342" s="187">
        <f t="shared" ref="L342" si="81">ROUND(I342*J342+I342,2)</f>
        <v>2650.32</v>
      </c>
    </row>
    <row r="343" spans="2:12" ht="16.5" x14ac:dyDescent="0.25">
      <c r="B343" s="23" t="s">
        <v>23</v>
      </c>
      <c r="I343" s="185">
        <v>2454</v>
      </c>
      <c r="L343" s="184">
        <v>2650.32</v>
      </c>
    </row>
    <row r="344" spans="2:12" ht="16.5" x14ac:dyDescent="0.25">
      <c r="B344" s="32"/>
    </row>
    <row r="345" spans="2:12" ht="16.5" x14ac:dyDescent="0.25">
      <c r="B345" s="32"/>
    </row>
    <row r="347" spans="2:12" ht="23.25" x14ac:dyDescent="0.25">
      <c r="B347" s="1" t="s">
        <v>397</v>
      </c>
    </row>
    <row r="348" spans="2:12" ht="22.5" hidden="1" x14ac:dyDescent="0.25">
      <c r="B348" s="2" t="s">
        <v>398</v>
      </c>
    </row>
    <row r="349" spans="2:12" ht="23.25" hidden="1" x14ac:dyDescent="0.25">
      <c r="B349" s="31"/>
    </row>
    <row r="350" spans="2:12" ht="15.75" hidden="1" thickTop="1" x14ac:dyDescent="0.25">
      <c r="B350" s="16" t="s">
        <v>2</v>
      </c>
      <c r="C350" s="19" t="s">
        <v>3</v>
      </c>
      <c r="D350" s="19" t="s">
        <v>4</v>
      </c>
      <c r="E350" s="19" t="s">
        <v>5</v>
      </c>
      <c r="F350" s="5" t="s">
        <v>25</v>
      </c>
      <c r="G350" s="19" t="s">
        <v>72</v>
      </c>
      <c r="H350" s="18" t="s">
        <v>9</v>
      </c>
      <c r="I350" s="181" t="s">
        <v>10</v>
      </c>
      <c r="J350" s="181" t="s">
        <v>27</v>
      </c>
      <c r="K350" s="181" t="s">
        <v>13</v>
      </c>
      <c r="L350" s="181" t="s">
        <v>14</v>
      </c>
    </row>
    <row r="351" spans="2:12" ht="15.75" hidden="1" thickBot="1" x14ac:dyDescent="0.3">
      <c r="B351" s="17"/>
      <c r="C351" s="20"/>
      <c r="D351" s="20"/>
      <c r="E351" s="20"/>
      <c r="F351" s="6" t="s">
        <v>26</v>
      </c>
      <c r="G351" s="20"/>
      <c r="H351" s="176"/>
      <c r="I351" s="181"/>
      <c r="J351" s="181"/>
      <c r="K351" s="181"/>
      <c r="L351" s="181"/>
    </row>
    <row r="352" spans="2:12" ht="66.75" hidden="1" thickBot="1" x14ac:dyDescent="0.3">
      <c r="B352" s="8" t="s">
        <v>15</v>
      </c>
      <c r="C352" s="9" t="s">
        <v>399</v>
      </c>
      <c r="D352" s="9" t="s">
        <v>553</v>
      </c>
      <c r="E352" s="9" t="s">
        <v>400</v>
      </c>
      <c r="F352" s="9" t="s">
        <v>401</v>
      </c>
      <c r="G352" s="10">
        <v>20</v>
      </c>
      <c r="H352" s="73">
        <v>43.26</v>
      </c>
      <c r="I352" s="185">
        <f t="shared" ref="I352:I357" si="82">ROUND(H352*G352,2)</f>
        <v>865.2</v>
      </c>
      <c r="J352" s="189">
        <v>0.08</v>
      </c>
      <c r="K352" s="187">
        <f t="shared" ref="K352:K357" si="83">H352*(1+J352)</f>
        <v>46.72</v>
      </c>
      <c r="L352" s="187">
        <f t="shared" ref="L352:L357" si="84">ROUND(I352*J352+I352,2)</f>
        <v>934.42</v>
      </c>
    </row>
    <row r="353" spans="2:12" ht="66.75" hidden="1" thickBot="1" x14ac:dyDescent="0.3">
      <c r="B353" s="8" t="s">
        <v>19</v>
      </c>
      <c r="C353" s="9" t="s">
        <v>399</v>
      </c>
      <c r="D353" s="9" t="s">
        <v>554</v>
      </c>
      <c r="E353" s="9" t="s">
        <v>402</v>
      </c>
      <c r="F353" s="9" t="s">
        <v>401</v>
      </c>
      <c r="G353" s="10">
        <v>20</v>
      </c>
      <c r="H353" s="73">
        <v>84.46</v>
      </c>
      <c r="I353" s="185">
        <f t="shared" si="82"/>
        <v>1689.2</v>
      </c>
      <c r="J353" s="189">
        <v>0.08</v>
      </c>
      <c r="K353" s="187">
        <f t="shared" si="83"/>
        <v>91.22</v>
      </c>
      <c r="L353" s="187">
        <f t="shared" si="84"/>
        <v>1824.34</v>
      </c>
    </row>
    <row r="354" spans="2:12" ht="66.75" hidden="1" thickBot="1" x14ac:dyDescent="0.3">
      <c r="B354" s="8" t="s">
        <v>21</v>
      </c>
      <c r="C354" s="9" t="s">
        <v>399</v>
      </c>
      <c r="D354" s="9" t="s">
        <v>555</v>
      </c>
      <c r="E354" s="9" t="s">
        <v>403</v>
      </c>
      <c r="F354" s="9" t="s">
        <v>401</v>
      </c>
      <c r="G354" s="10">
        <v>300</v>
      </c>
      <c r="H354" s="73">
        <v>154.5</v>
      </c>
      <c r="I354" s="185">
        <f t="shared" si="82"/>
        <v>46350</v>
      </c>
      <c r="J354" s="189">
        <v>0.08</v>
      </c>
      <c r="K354" s="187">
        <f t="shared" si="83"/>
        <v>166.86</v>
      </c>
      <c r="L354" s="187">
        <f t="shared" si="84"/>
        <v>50058</v>
      </c>
    </row>
    <row r="355" spans="2:12" ht="66.75" hidden="1" thickBot="1" x14ac:dyDescent="0.3">
      <c r="B355" s="8" t="s">
        <v>35</v>
      </c>
      <c r="C355" s="9" t="s">
        <v>399</v>
      </c>
      <c r="D355" s="9" t="s">
        <v>556</v>
      </c>
      <c r="E355" s="9" t="s">
        <v>404</v>
      </c>
      <c r="F355" s="9" t="s">
        <v>401</v>
      </c>
      <c r="G355" s="10">
        <v>150</v>
      </c>
      <c r="H355" s="73">
        <v>339.9</v>
      </c>
      <c r="I355" s="185">
        <f t="shared" si="82"/>
        <v>50985</v>
      </c>
      <c r="J355" s="189">
        <v>0.08</v>
      </c>
      <c r="K355" s="187">
        <f t="shared" si="83"/>
        <v>367.09</v>
      </c>
      <c r="L355" s="187">
        <f t="shared" si="84"/>
        <v>55063.8</v>
      </c>
    </row>
    <row r="356" spans="2:12" ht="66.75" hidden="1" thickBot="1" x14ac:dyDescent="0.3">
      <c r="B356" s="8" t="s">
        <v>37</v>
      </c>
      <c r="C356" s="9" t="s">
        <v>399</v>
      </c>
      <c r="D356" s="9" t="s">
        <v>557</v>
      </c>
      <c r="E356" s="9" t="s">
        <v>400</v>
      </c>
      <c r="F356" s="9" t="s">
        <v>405</v>
      </c>
      <c r="G356" s="10">
        <v>120</v>
      </c>
      <c r="H356" s="73">
        <v>53.56</v>
      </c>
      <c r="I356" s="185">
        <f t="shared" si="82"/>
        <v>6427.2</v>
      </c>
      <c r="J356" s="189">
        <v>0.08</v>
      </c>
      <c r="K356" s="187">
        <f t="shared" si="83"/>
        <v>57.84</v>
      </c>
      <c r="L356" s="187">
        <f t="shared" si="84"/>
        <v>6941.38</v>
      </c>
    </row>
    <row r="357" spans="2:12" ht="66.75" hidden="1" thickBot="1" x14ac:dyDescent="0.3">
      <c r="B357" s="11" t="s">
        <v>107</v>
      </c>
      <c r="C357" s="12" t="s">
        <v>399</v>
      </c>
      <c r="D357" s="12" t="s">
        <v>558</v>
      </c>
      <c r="E357" s="12" t="s">
        <v>402</v>
      </c>
      <c r="F357" s="12" t="s">
        <v>405</v>
      </c>
      <c r="G357" s="13">
        <v>150</v>
      </c>
      <c r="H357" s="74">
        <v>105.06</v>
      </c>
      <c r="I357" s="185">
        <f t="shared" si="82"/>
        <v>15759</v>
      </c>
      <c r="J357" s="189">
        <v>0.08</v>
      </c>
      <c r="K357" s="187">
        <f t="shared" si="83"/>
        <v>113.46</v>
      </c>
      <c r="L357" s="187">
        <f t="shared" si="84"/>
        <v>17019.72</v>
      </c>
    </row>
    <row r="358" spans="2:12" ht="16.5" hidden="1" x14ac:dyDescent="0.25">
      <c r="B358" s="23" t="s">
        <v>23</v>
      </c>
      <c r="I358" s="190">
        <f>SUM(I352:I357)</f>
        <v>122075.6</v>
      </c>
      <c r="L358" s="191">
        <f>SUM(L352:L357)</f>
        <v>131841.66</v>
      </c>
    </row>
    <row r="359" spans="2:12" ht="23.25" hidden="1" x14ac:dyDescent="0.25">
      <c r="B359" s="1" t="s">
        <v>339</v>
      </c>
    </row>
    <row r="360" spans="2:12" ht="22.5" hidden="1" x14ac:dyDescent="0.25">
      <c r="B360" s="2" t="s">
        <v>1</v>
      </c>
    </row>
    <row r="361" spans="2:12" ht="23.25" hidden="1" x14ac:dyDescent="0.25">
      <c r="B361" s="4"/>
    </row>
    <row r="362" spans="2:12" ht="31.5" hidden="1" thickTop="1" thickBot="1" x14ac:dyDescent="0.3">
      <c r="B362" s="53" t="s">
        <v>2</v>
      </c>
      <c r="C362" s="54" t="s">
        <v>3</v>
      </c>
      <c r="D362" s="54" t="s">
        <v>4</v>
      </c>
      <c r="E362" s="54" t="s">
        <v>5</v>
      </c>
      <c r="F362" s="54" t="s">
        <v>340</v>
      </c>
      <c r="G362" s="54" t="s">
        <v>8</v>
      </c>
      <c r="H362" s="54" t="s">
        <v>9</v>
      </c>
      <c r="I362" s="182" t="s">
        <v>10</v>
      </c>
      <c r="J362" s="182" t="s">
        <v>27</v>
      </c>
      <c r="K362" s="182" t="s">
        <v>13</v>
      </c>
      <c r="L362" s="182"/>
    </row>
    <row r="363" spans="2:12" ht="33.75" hidden="1" thickBot="1" x14ac:dyDescent="0.3">
      <c r="B363" s="8" t="s">
        <v>15</v>
      </c>
      <c r="C363" s="9" t="s">
        <v>341</v>
      </c>
      <c r="D363" s="9" t="s">
        <v>537</v>
      </c>
      <c r="E363" s="9" t="s">
        <v>342</v>
      </c>
      <c r="F363" s="9" t="s">
        <v>343</v>
      </c>
      <c r="G363" s="10">
        <v>187</v>
      </c>
      <c r="H363" s="73">
        <v>92.4</v>
      </c>
      <c r="I363" s="185">
        <f t="shared" ref="I363:I364" si="85">ROUND(H363*G363,2)</f>
        <v>17278.8</v>
      </c>
      <c r="J363" s="189">
        <v>0.08</v>
      </c>
      <c r="K363" s="187">
        <f t="shared" ref="K363:K364" si="86">H363*(1+J363)</f>
        <v>99.79</v>
      </c>
      <c r="L363" s="187">
        <f t="shared" ref="L363:L364" si="87">ROUND(I363*J363+I363,2)</f>
        <v>18661.099999999999</v>
      </c>
    </row>
    <row r="364" spans="2:12" ht="33.75" hidden="1" thickBot="1" x14ac:dyDescent="0.3">
      <c r="B364" s="11" t="s">
        <v>19</v>
      </c>
      <c r="C364" s="12" t="s">
        <v>341</v>
      </c>
      <c r="D364" s="12" t="s">
        <v>538</v>
      </c>
      <c r="E364" s="12" t="s">
        <v>344</v>
      </c>
      <c r="F364" s="12" t="s">
        <v>343</v>
      </c>
      <c r="G364" s="13">
        <v>4</v>
      </c>
      <c r="H364" s="74">
        <v>178.5</v>
      </c>
      <c r="I364" s="185">
        <f t="shared" si="85"/>
        <v>714</v>
      </c>
      <c r="J364" s="189">
        <v>0.08</v>
      </c>
      <c r="K364" s="187">
        <f t="shared" si="86"/>
        <v>192.78</v>
      </c>
      <c r="L364" s="187">
        <f t="shared" si="87"/>
        <v>771.12</v>
      </c>
    </row>
    <row r="365" spans="2:12" ht="16.5" x14ac:dyDescent="0.25">
      <c r="B365" s="23" t="s">
        <v>23</v>
      </c>
      <c r="I365" s="188">
        <f>SUM(I363:I364)</f>
        <v>17992.8</v>
      </c>
      <c r="L365" s="188">
        <f>SUM(L363:L364)</f>
        <v>19432.22</v>
      </c>
    </row>
    <row r="366" spans="2:12" ht="16.5" x14ac:dyDescent="0.25">
      <c r="B366" s="26"/>
    </row>
    <row r="367" spans="2:12" ht="16.5" x14ac:dyDescent="0.25">
      <c r="B367" s="32"/>
    </row>
    <row r="368" spans="2:12" ht="16.5" x14ac:dyDescent="0.25">
      <c r="B368" s="26"/>
    </row>
  </sheetData>
  <mergeCells count="373">
    <mergeCell ref="J350:J351"/>
    <mergeCell ref="K350:K351"/>
    <mergeCell ref="L350:L351"/>
    <mergeCell ref="J340:J341"/>
    <mergeCell ref="K340:K341"/>
    <mergeCell ref="L340:L341"/>
    <mergeCell ref="B350:B351"/>
    <mergeCell ref="C350:C351"/>
    <mergeCell ref="D350:D351"/>
    <mergeCell ref="E350:E351"/>
    <mergeCell ref="G350:G351"/>
    <mergeCell ref="H350:H351"/>
    <mergeCell ref="I350:I351"/>
    <mergeCell ref="K328:K329"/>
    <mergeCell ref="L328:L329"/>
    <mergeCell ref="B340:B341"/>
    <mergeCell ref="C340:C341"/>
    <mergeCell ref="D340:D341"/>
    <mergeCell ref="E340:E341"/>
    <mergeCell ref="F340:F341"/>
    <mergeCell ref="G340:G341"/>
    <mergeCell ref="H340:H341"/>
    <mergeCell ref="I340:I341"/>
    <mergeCell ref="J321:J323"/>
    <mergeCell ref="B328:B329"/>
    <mergeCell ref="C328:C329"/>
    <mergeCell ref="D328:D329"/>
    <mergeCell ref="E328:E329"/>
    <mergeCell ref="F328:F329"/>
    <mergeCell ref="G328:G329"/>
    <mergeCell ref="H328:H329"/>
    <mergeCell ref="I328:I329"/>
    <mergeCell ref="J328:J329"/>
    <mergeCell ref="H319:H320"/>
    <mergeCell ref="I319:I320"/>
    <mergeCell ref="J319:J320"/>
    <mergeCell ref="B321:B323"/>
    <mergeCell ref="C321:C323"/>
    <mergeCell ref="E321:E323"/>
    <mergeCell ref="F321:F323"/>
    <mergeCell ref="G321:G323"/>
    <mergeCell ref="H321:H323"/>
    <mergeCell ref="I321:I323"/>
    <mergeCell ref="I308:I309"/>
    <mergeCell ref="J308:J309"/>
    <mergeCell ref="K308:K309"/>
    <mergeCell ref="L308:L309"/>
    <mergeCell ref="B319:B320"/>
    <mergeCell ref="C319:C320"/>
    <mergeCell ref="D319:D320"/>
    <mergeCell ref="E319:E320"/>
    <mergeCell ref="F319:F320"/>
    <mergeCell ref="G319:G320"/>
    <mergeCell ref="H302:H303"/>
    <mergeCell ref="I302:I303"/>
    <mergeCell ref="J302:J303"/>
    <mergeCell ref="K302:K303"/>
    <mergeCell ref="L302:L303"/>
    <mergeCell ref="B308:B309"/>
    <mergeCell ref="C308:C309"/>
    <mergeCell ref="D308:D309"/>
    <mergeCell ref="E308:E309"/>
    <mergeCell ref="H308:H309"/>
    <mergeCell ref="H300:H301"/>
    <mergeCell ref="I300:I301"/>
    <mergeCell ref="J300:J301"/>
    <mergeCell ref="K300:K301"/>
    <mergeCell ref="L300:L301"/>
    <mergeCell ref="B302:B303"/>
    <mergeCell ref="D302:D303"/>
    <mergeCell ref="E302:E303"/>
    <mergeCell ref="F302:F303"/>
    <mergeCell ref="G302:G303"/>
    <mergeCell ref="I294:I295"/>
    <mergeCell ref="J294:J295"/>
    <mergeCell ref="K294:K295"/>
    <mergeCell ref="L294:L295"/>
    <mergeCell ref="B300:B301"/>
    <mergeCell ref="C300:C301"/>
    <mergeCell ref="D300:D301"/>
    <mergeCell ref="E300:E301"/>
    <mergeCell ref="F300:F301"/>
    <mergeCell ref="G300:G301"/>
    <mergeCell ref="I292:I293"/>
    <mergeCell ref="J292:J293"/>
    <mergeCell ref="K292:K293"/>
    <mergeCell ref="L292:L293"/>
    <mergeCell ref="B294:B295"/>
    <mergeCell ref="D294:D295"/>
    <mergeCell ref="E294:E295"/>
    <mergeCell ref="F294:F295"/>
    <mergeCell ref="G294:G295"/>
    <mergeCell ref="H294:H295"/>
    <mergeCell ref="J285:J286"/>
    <mergeCell ref="K285:K286"/>
    <mergeCell ref="L285:L286"/>
    <mergeCell ref="B292:B293"/>
    <mergeCell ref="C292:C293"/>
    <mergeCell ref="D292:D293"/>
    <mergeCell ref="E292:E293"/>
    <mergeCell ref="F292:F293"/>
    <mergeCell ref="G292:G293"/>
    <mergeCell ref="H292:H293"/>
    <mergeCell ref="J277:J278"/>
    <mergeCell ref="K277:K278"/>
    <mergeCell ref="L277:L278"/>
    <mergeCell ref="B285:B286"/>
    <mergeCell ref="C285:C286"/>
    <mergeCell ref="D285:D286"/>
    <mergeCell ref="E285:E286"/>
    <mergeCell ref="G285:G286"/>
    <mergeCell ref="H285:H286"/>
    <mergeCell ref="I285:I286"/>
    <mergeCell ref="J269:J270"/>
    <mergeCell ref="K269:K270"/>
    <mergeCell ref="L269:L270"/>
    <mergeCell ref="B277:B278"/>
    <mergeCell ref="C277:C278"/>
    <mergeCell ref="E277:E278"/>
    <mergeCell ref="F277:F278"/>
    <mergeCell ref="G277:G278"/>
    <mergeCell ref="H277:H278"/>
    <mergeCell ref="I277:I278"/>
    <mergeCell ref="I260:I261"/>
    <mergeCell ref="B269:B270"/>
    <mergeCell ref="C269:C270"/>
    <mergeCell ref="D269:D270"/>
    <mergeCell ref="E269:E270"/>
    <mergeCell ref="G269:G270"/>
    <mergeCell ref="H269:H270"/>
    <mergeCell ref="I269:I270"/>
    <mergeCell ref="I253:I254"/>
    <mergeCell ref="J253:J254"/>
    <mergeCell ref="K253:K254"/>
    <mergeCell ref="L253:L254"/>
    <mergeCell ref="B260:B261"/>
    <mergeCell ref="C260:C261"/>
    <mergeCell ref="D260:D261"/>
    <mergeCell ref="E260:E261"/>
    <mergeCell ref="F260:F261"/>
    <mergeCell ref="G260:G261"/>
    <mergeCell ref="I246:I247"/>
    <mergeCell ref="J246:J247"/>
    <mergeCell ref="K246:K247"/>
    <mergeCell ref="L246:L247"/>
    <mergeCell ref="B253:B254"/>
    <mergeCell ref="C253:C254"/>
    <mergeCell ref="E253:E254"/>
    <mergeCell ref="F253:F254"/>
    <mergeCell ref="G253:G254"/>
    <mergeCell ref="H253:H254"/>
    <mergeCell ref="J239:J240"/>
    <mergeCell ref="K239:K240"/>
    <mergeCell ref="L239:L240"/>
    <mergeCell ref="B246:B247"/>
    <mergeCell ref="C246:C247"/>
    <mergeCell ref="D246:D247"/>
    <mergeCell ref="E246:E247"/>
    <mergeCell ref="F246:F247"/>
    <mergeCell ref="G246:G247"/>
    <mergeCell ref="H246:H247"/>
    <mergeCell ref="K229:K230"/>
    <mergeCell ref="L229:L230"/>
    <mergeCell ref="B239:B240"/>
    <mergeCell ref="C239:C240"/>
    <mergeCell ref="D239:D240"/>
    <mergeCell ref="E239:E240"/>
    <mergeCell ref="F239:F240"/>
    <mergeCell ref="G239:G240"/>
    <mergeCell ref="H239:H240"/>
    <mergeCell ref="I239:I240"/>
    <mergeCell ref="K201:K202"/>
    <mergeCell ref="L201:L202"/>
    <mergeCell ref="B229:B230"/>
    <mergeCell ref="C229:C230"/>
    <mergeCell ref="D229:D230"/>
    <mergeCell ref="E229:E230"/>
    <mergeCell ref="G229:G230"/>
    <mergeCell ref="H229:H230"/>
    <mergeCell ref="I229:I230"/>
    <mergeCell ref="J229:J230"/>
    <mergeCell ref="K188:K189"/>
    <mergeCell ref="L188:L189"/>
    <mergeCell ref="B201:B202"/>
    <mergeCell ref="C201:C202"/>
    <mergeCell ref="D201:D202"/>
    <mergeCell ref="E201:E202"/>
    <mergeCell ref="G201:G202"/>
    <mergeCell ref="H201:H202"/>
    <mergeCell ref="I201:I202"/>
    <mergeCell ref="J201:J202"/>
    <mergeCell ref="L163:L164"/>
    <mergeCell ref="B188:B189"/>
    <mergeCell ref="C188:C189"/>
    <mergeCell ref="D188:D189"/>
    <mergeCell ref="E188:E189"/>
    <mergeCell ref="F188:F189"/>
    <mergeCell ref="G188:G189"/>
    <mergeCell ref="H188:H189"/>
    <mergeCell ref="I188:I189"/>
    <mergeCell ref="J188:J189"/>
    <mergeCell ref="L157:L158"/>
    <mergeCell ref="B163:B164"/>
    <mergeCell ref="C163:C164"/>
    <mergeCell ref="D163:D164"/>
    <mergeCell ref="E163:E164"/>
    <mergeCell ref="G163:G164"/>
    <mergeCell ref="H163:H164"/>
    <mergeCell ref="I163:I164"/>
    <mergeCell ref="J163:J164"/>
    <mergeCell ref="K163:K164"/>
    <mergeCell ref="K121:K122"/>
    <mergeCell ref="L121:L122"/>
    <mergeCell ref="B157:B158"/>
    <mergeCell ref="C157:C158"/>
    <mergeCell ref="F157:F158"/>
    <mergeCell ref="G157:G158"/>
    <mergeCell ref="H157:H158"/>
    <mergeCell ref="I157:I158"/>
    <mergeCell ref="J157:J158"/>
    <mergeCell ref="K157:K158"/>
    <mergeCell ref="K113:K114"/>
    <mergeCell ref="L113:L114"/>
    <mergeCell ref="B121:B122"/>
    <mergeCell ref="C121:C122"/>
    <mergeCell ref="D121:D122"/>
    <mergeCell ref="E121:E122"/>
    <mergeCell ref="G121:G122"/>
    <mergeCell ref="H121:H122"/>
    <mergeCell ref="I121:I122"/>
    <mergeCell ref="J121:J122"/>
    <mergeCell ref="K102:K103"/>
    <mergeCell ref="L102:L103"/>
    <mergeCell ref="B113:B114"/>
    <mergeCell ref="C113:C114"/>
    <mergeCell ref="D113:D114"/>
    <mergeCell ref="E113:E114"/>
    <mergeCell ref="G113:G114"/>
    <mergeCell ref="H113:H114"/>
    <mergeCell ref="I113:I114"/>
    <mergeCell ref="J113:J114"/>
    <mergeCell ref="K97:K98"/>
    <mergeCell ref="L97:L98"/>
    <mergeCell ref="B102:B103"/>
    <mergeCell ref="D102:D103"/>
    <mergeCell ref="E102:E103"/>
    <mergeCell ref="F102:F103"/>
    <mergeCell ref="G102:G103"/>
    <mergeCell ref="H102:H103"/>
    <mergeCell ref="I102:I103"/>
    <mergeCell ref="J102:J103"/>
    <mergeCell ref="K88:K89"/>
    <mergeCell ref="L88:L89"/>
    <mergeCell ref="B97:B98"/>
    <mergeCell ref="C97:C98"/>
    <mergeCell ref="D97:D98"/>
    <mergeCell ref="E97:E98"/>
    <mergeCell ref="G97:G98"/>
    <mergeCell ref="H97:H98"/>
    <mergeCell ref="I97:I98"/>
    <mergeCell ref="J97:J98"/>
    <mergeCell ref="K80:K81"/>
    <mergeCell ref="L80:L81"/>
    <mergeCell ref="B88:B89"/>
    <mergeCell ref="C88:C89"/>
    <mergeCell ref="D88:D89"/>
    <mergeCell ref="E88:E89"/>
    <mergeCell ref="G88:G89"/>
    <mergeCell ref="H88:H89"/>
    <mergeCell ref="I88:I89"/>
    <mergeCell ref="J88:J89"/>
    <mergeCell ref="K73:K74"/>
    <mergeCell ref="L73:L74"/>
    <mergeCell ref="B80:B81"/>
    <mergeCell ref="C80:C81"/>
    <mergeCell ref="D80:D81"/>
    <mergeCell ref="E80:E81"/>
    <mergeCell ref="G80:G81"/>
    <mergeCell ref="H80:H81"/>
    <mergeCell ref="I80:I81"/>
    <mergeCell ref="J80:J81"/>
    <mergeCell ref="J67:J68"/>
    <mergeCell ref="K67:K68"/>
    <mergeCell ref="B73:B74"/>
    <mergeCell ref="C73:C74"/>
    <mergeCell ref="D73:D74"/>
    <mergeCell ref="E73:E74"/>
    <mergeCell ref="G73:G74"/>
    <mergeCell ref="H73:H74"/>
    <mergeCell ref="I73:I74"/>
    <mergeCell ref="J73:J74"/>
    <mergeCell ref="I65:I66"/>
    <mergeCell ref="J65:J66"/>
    <mergeCell ref="K65:K66"/>
    <mergeCell ref="L65:L66"/>
    <mergeCell ref="B67:B68"/>
    <mergeCell ref="D67:D68"/>
    <mergeCell ref="E67:E68"/>
    <mergeCell ref="F67:F68"/>
    <mergeCell ref="G67:G68"/>
    <mergeCell ref="H67:H68"/>
    <mergeCell ref="I58:I59"/>
    <mergeCell ref="J58:J59"/>
    <mergeCell ref="K58:K59"/>
    <mergeCell ref="L58:L59"/>
    <mergeCell ref="B65:B66"/>
    <mergeCell ref="C65:C66"/>
    <mergeCell ref="D65:D66"/>
    <mergeCell ref="E65:E66"/>
    <mergeCell ref="G65:G66"/>
    <mergeCell ref="H65:H66"/>
    <mergeCell ref="I50:I51"/>
    <mergeCell ref="J50:J51"/>
    <mergeCell ref="K50:K51"/>
    <mergeCell ref="L50:L51"/>
    <mergeCell ref="B58:B59"/>
    <mergeCell ref="C58:C59"/>
    <mergeCell ref="D58:D59"/>
    <mergeCell ref="E58:E59"/>
    <mergeCell ref="G58:G59"/>
    <mergeCell ref="H58:H59"/>
    <mergeCell ref="I42:I43"/>
    <mergeCell ref="J42:J43"/>
    <mergeCell ref="K42:K43"/>
    <mergeCell ref="L42:L43"/>
    <mergeCell ref="B50:B51"/>
    <mergeCell ref="C50:C51"/>
    <mergeCell ref="D50:D51"/>
    <mergeCell ref="E50:E51"/>
    <mergeCell ref="G50:G51"/>
    <mergeCell ref="H50:H51"/>
    <mergeCell ref="B42:B43"/>
    <mergeCell ref="C42:C43"/>
    <mergeCell ref="E42:E43"/>
    <mergeCell ref="F42:F43"/>
    <mergeCell ref="G42:G43"/>
    <mergeCell ref="H42:H43"/>
    <mergeCell ref="J24:J25"/>
    <mergeCell ref="K24:K25"/>
    <mergeCell ref="L24:L25"/>
    <mergeCell ref="B34:B35"/>
    <mergeCell ref="C34:C35"/>
    <mergeCell ref="E34:E35"/>
    <mergeCell ref="F34:F35"/>
    <mergeCell ref="G34:G35"/>
    <mergeCell ref="I34:I35"/>
    <mergeCell ref="K34:K35"/>
    <mergeCell ref="J13:J14"/>
    <mergeCell ref="K13:K14"/>
    <mergeCell ref="L13:L14"/>
    <mergeCell ref="B24:B25"/>
    <mergeCell ref="C24:C25"/>
    <mergeCell ref="D24:D25"/>
    <mergeCell ref="E24:E25"/>
    <mergeCell ref="G24:G25"/>
    <mergeCell ref="H24:H25"/>
    <mergeCell ref="I24:I25"/>
    <mergeCell ref="I4:I5"/>
    <mergeCell ref="K4:K5"/>
    <mergeCell ref="L4:L5"/>
    <mergeCell ref="B13:B14"/>
    <mergeCell ref="C13:C14"/>
    <mergeCell ref="D13:D14"/>
    <mergeCell ref="E13:E14"/>
    <mergeCell ref="G13:G14"/>
    <mergeCell ref="H13:H14"/>
    <mergeCell ref="I13:I14"/>
    <mergeCell ref="B4:B5"/>
    <mergeCell ref="C4:C5"/>
    <mergeCell ref="D4:D5"/>
    <mergeCell ref="E4:E5"/>
    <mergeCell ref="G4:G5"/>
    <mergeCell ref="H4:H5"/>
  </mergeCells>
  <conditionalFormatting sqref="J44:J45">
    <cfRule type="expression" dxfId="0" priority="1">
      <formula>$T44="brak indeksu"</formula>
    </cfRule>
  </conditionalFormatting>
  <pageMargins left="0.7" right="0.7" top="0.75" bottom="0.75" header="0.3" footer="0.3"/>
  <pageSetup paperSize="9" scale="87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Arkusz1</vt:lpstr>
      <vt:lpstr>Arkusz2</vt:lpstr>
      <vt:lpstr>Arkusz1!Obszar_wydruku</vt:lpstr>
      <vt:lpstr>Arkusz2!Obszar_wydruku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Ineta Młynarska</dc:creator>
  <cp:lastModifiedBy>Ineta Młynarska</cp:lastModifiedBy>
  <cp:lastPrinted>2020-07-14T14:20:18Z</cp:lastPrinted>
  <dcterms:created xsi:type="dcterms:W3CDTF">2020-07-14T10:28:23Z</dcterms:created>
  <dcterms:modified xsi:type="dcterms:W3CDTF">2020-07-14T14:20:25Z</dcterms:modified>
</cp:coreProperties>
</file>