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liki\DZIAL_ZP\_Maria\2024\110_2024 strzykawki NaCl\110_2024 strona SWZ\"/>
    </mc:Choice>
  </mc:AlternateContent>
  <bookViews>
    <workbookView xWindow="0" yWindow="0" windowWidth="28800" windowHeight="12210"/>
  </bookViews>
  <sheets>
    <sheet name="FAC NOWY" sheetId="4" r:id="rId1"/>
  </sheets>
  <calcPr calcId="152511"/>
</workbook>
</file>

<file path=xl/calcChain.xml><?xml version="1.0" encoding="utf-8"?>
<calcChain xmlns="http://schemas.openxmlformats.org/spreadsheetml/2006/main">
  <c r="X5" i="4" l="1"/>
  <c r="T42" i="4" l="1"/>
  <c r="T57" i="4"/>
  <c r="AF53" i="4"/>
  <c r="AF54" i="4" s="1"/>
  <c r="AA60" i="4" s="1"/>
  <c r="AA72" i="4" s="1"/>
  <c r="AB53" i="4"/>
  <c r="AC53" i="4" s="1"/>
  <c r="AC54" i="4" s="1"/>
  <c r="Y60" i="4" s="1"/>
  <c r="Y72" i="4" s="1"/>
  <c r="Z53" i="4"/>
  <c r="AA53" i="4" s="1"/>
  <c r="AA54" i="4" s="1"/>
  <c r="X60" i="4" s="1"/>
  <c r="X72" i="4" s="1"/>
  <c r="X53" i="4"/>
  <c r="Y53" i="4" s="1"/>
  <c r="Y54" i="4" s="1"/>
  <c r="W60" i="4" s="1"/>
  <c r="W72" i="4" s="1"/>
  <c r="AH53" i="4"/>
  <c r="AI53" i="4" s="1"/>
  <c r="AI54" i="4" s="1"/>
  <c r="AE60" i="4" s="1"/>
  <c r="AE72" i="4" s="1"/>
  <c r="AD53" i="4"/>
  <c r="D53" i="4"/>
  <c r="G6" i="4"/>
  <c r="AH38" i="4"/>
  <c r="AI38" i="4" s="1"/>
  <c r="AB38" i="4"/>
  <c r="AC38" i="4" s="1"/>
  <c r="Z38" i="4"/>
  <c r="AA38" i="4" s="1"/>
  <c r="X38" i="4"/>
  <c r="Y38" i="4" s="1"/>
  <c r="AF38" i="4"/>
  <c r="AG38" i="4" s="1"/>
  <c r="AD38" i="4"/>
  <c r="AE38" i="4" s="1"/>
  <c r="L38" i="4"/>
  <c r="J38" i="4"/>
  <c r="G38" i="4"/>
  <c r="F38" i="4"/>
  <c r="D38" i="4"/>
  <c r="AB37" i="4"/>
  <c r="AC37" i="4" s="1"/>
  <c r="Z37" i="4"/>
  <c r="AA37" i="4" s="1"/>
  <c r="AA39" i="4" s="1"/>
  <c r="X45" i="4" s="1"/>
  <c r="X37" i="4"/>
  <c r="Y37" i="4" s="1"/>
  <c r="Y39" i="4" s="1"/>
  <c r="W45" i="4" s="1"/>
  <c r="W71" i="4" s="1"/>
  <c r="AH37" i="4"/>
  <c r="AI37" i="4" s="1"/>
  <c r="AF37" i="4"/>
  <c r="AG37" i="4" s="1"/>
  <c r="AG39" i="4" s="1"/>
  <c r="AD45" i="4" s="1"/>
  <c r="AD71" i="4" s="1"/>
  <c r="AD37" i="4"/>
  <c r="AE37" i="4" s="1"/>
  <c r="J37" i="4"/>
  <c r="G37" i="4"/>
  <c r="D37" i="4"/>
  <c r="T26" i="4"/>
  <c r="AF22" i="4"/>
  <c r="AG22" i="4" s="1"/>
  <c r="AG23" i="4" s="1"/>
  <c r="AD29" i="4" s="1"/>
  <c r="AD22" i="4"/>
  <c r="AE22" i="4" s="1"/>
  <c r="AE23" i="4" s="1"/>
  <c r="AC29" i="4" s="1"/>
  <c r="AC70" i="4" s="1"/>
  <c r="L22" i="4"/>
  <c r="F22" i="4"/>
  <c r="AB22" i="4"/>
  <c r="AC22" i="4" s="1"/>
  <c r="AC23" i="4" s="1"/>
  <c r="Y29" i="4" s="1"/>
  <c r="Z22" i="4"/>
  <c r="AA22" i="4" s="1"/>
  <c r="AA23" i="4" s="1"/>
  <c r="X29" i="4" s="1"/>
  <c r="X70" i="4" s="1"/>
  <c r="X22" i="4"/>
  <c r="Y22" i="4" s="1"/>
  <c r="Y23" i="4" s="1"/>
  <c r="W29" i="4" s="1"/>
  <c r="AH22" i="4"/>
  <c r="AI22" i="4" s="1"/>
  <c r="AI23" i="4" s="1"/>
  <c r="AE29" i="4" s="1"/>
  <c r="AE70" i="4" s="1"/>
  <c r="J22" i="4"/>
  <c r="G22" i="4"/>
  <c r="D22" i="4"/>
  <c r="T11" i="4"/>
  <c r="AE39" i="4" l="1"/>
  <c r="AC45" i="4" s="1"/>
  <c r="AC71" i="4" s="1"/>
  <c r="AC39" i="4"/>
  <c r="Y45" i="4" s="1"/>
  <c r="AI39" i="4"/>
  <c r="AE45" i="4" s="1"/>
  <c r="AE71" i="4" s="1"/>
  <c r="AD23" i="4"/>
  <c r="Z29" i="4" s="1"/>
  <c r="Z70" i="4" s="1"/>
  <c r="AJ45" i="4"/>
  <c r="AJ71" i="4" s="1"/>
  <c r="X71" i="4"/>
  <c r="AK29" i="4"/>
  <c r="AK70" i="4" s="1"/>
  <c r="Y70" i="4"/>
  <c r="AK45" i="4"/>
  <c r="AK71" i="4" s="1"/>
  <c r="Y71" i="4"/>
  <c r="W30" i="4"/>
  <c r="W70" i="4"/>
  <c r="AF39" i="4"/>
  <c r="AA45" i="4" s="1"/>
  <c r="AA71" i="4" s="1"/>
  <c r="AB23" i="4"/>
  <c r="V29" i="4" s="1"/>
  <c r="AD39" i="4"/>
  <c r="Z45" i="4" s="1"/>
  <c r="Z71" i="4" s="1"/>
  <c r="Z23" i="4"/>
  <c r="U29" i="4" s="1"/>
  <c r="U70" i="4" s="1"/>
  <c r="AB39" i="4"/>
  <c r="V45" i="4" s="1"/>
  <c r="Z39" i="4"/>
  <c r="U45" i="4" s="1"/>
  <c r="AC30" i="4"/>
  <c r="X23" i="4"/>
  <c r="T29" i="4" s="1"/>
  <c r="X39" i="4"/>
  <c r="T45" i="4" s="1"/>
  <c r="T71" i="4" s="1"/>
  <c r="AD70" i="4"/>
  <c r="AH23" i="4"/>
  <c r="AB29" i="4" s="1"/>
  <c r="AB70" i="4" s="1"/>
  <c r="AH39" i="4"/>
  <c r="AB45" i="4" s="1"/>
  <c r="AB71" i="4" s="1"/>
  <c r="AK60" i="4"/>
  <c r="AK72" i="4" s="1"/>
  <c r="AE53" i="4"/>
  <c r="AE54" i="4" s="1"/>
  <c r="AC60" i="4" s="1"/>
  <c r="AD54" i="4"/>
  <c r="Z60" i="4" s="1"/>
  <c r="Z72" i="4" s="1"/>
  <c r="W61" i="4"/>
  <c r="AG53" i="4"/>
  <c r="AG54" i="4" s="1"/>
  <c r="AD60" i="4" s="1"/>
  <c r="AH54" i="4"/>
  <c r="AB60" i="4" s="1"/>
  <c r="AB72" i="4" s="1"/>
  <c r="X54" i="4"/>
  <c r="T60" i="4" s="1"/>
  <c r="T72" i="4" s="1"/>
  <c r="Z54" i="4"/>
  <c r="U60" i="4" s="1"/>
  <c r="AB54" i="4"/>
  <c r="V60" i="4" s="1"/>
  <c r="W46" i="4"/>
  <c r="AF23" i="4"/>
  <c r="AA29" i="4" s="1"/>
  <c r="AA70" i="4" s="1"/>
  <c r="AJ29" i="4"/>
  <c r="AJ70" i="4" s="1"/>
  <c r="AI29" i="4"/>
  <c r="AI45" i="4" l="1"/>
  <c r="AI71" i="4" s="1"/>
  <c r="AC46" i="4"/>
  <c r="AF29" i="4"/>
  <c r="AF70" i="4" s="1"/>
  <c r="AG29" i="4"/>
  <c r="AG70" i="4" s="1"/>
  <c r="Z30" i="4"/>
  <c r="T30" i="4"/>
  <c r="T70" i="4"/>
  <c r="AG45" i="4"/>
  <c r="AG71" i="4" s="1"/>
  <c r="U71" i="4"/>
  <c r="AH45" i="4"/>
  <c r="AH71" i="4" s="1"/>
  <c r="V71" i="4"/>
  <c r="Z46" i="4"/>
  <c r="AI30" i="4"/>
  <c r="AI70" i="4"/>
  <c r="AI60" i="4"/>
  <c r="AI72" i="4" s="1"/>
  <c r="AC72" i="4"/>
  <c r="AH29" i="4"/>
  <c r="AH70" i="4" s="1"/>
  <c r="V70" i="4"/>
  <c r="AF45" i="4"/>
  <c r="AH60" i="4"/>
  <c r="AH72" i="4" s="1"/>
  <c r="V72" i="4"/>
  <c r="AG60" i="4"/>
  <c r="AG72" i="4" s="1"/>
  <c r="U72" i="4"/>
  <c r="AJ60" i="4"/>
  <c r="AJ72" i="4" s="1"/>
  <c r="AD72" i="4"/>
  <c r="T46" i="4"/>
  <c r="T61" i="4"/>
  <c r="AF60" i="4"/>
  <c r="AI61" i="4"/>
  <c r="Z61" i="4"/>
  <c r="AC61" i="4"/>
  <c r="AB7" i="4"/>
  <c r="AC7" i="4" s="1"/>
  <c r="AB6" i="4"/>
  <c r="AC6" i="4" s="1"/>
  <c r="AB5" i="4"/>
  <c r="Z6" i="4"/>
  <c r="AA6" i="4" s="1"/>
  <c r="Z7" i="4"/>
  <c r="AA7" i="4" s="1"/>
  <c r="Z5" i="4"/>
  <c r="AA5" i="4" s="1"/>
  <c r="X6" i="4"/>
  <c r="Y6" i="4" s="1"/>
  <c r="X7" i="4"/>
  <c r="Y7" i="4" s="1"/>
  <c r="AH7" i="4"/>
  <c r="AI7" i="4" s="1"/>
  <c r="AH6" i="4"/>
  <c r="AI6" i="4" s="1"/>
  <c r="AH5" i="4"/>
  <c r="AF7" i="4"/>
  <c r="AG7" i="4" s="1"/>
  <c r="AF6" i="4"/>
  <c r="AG6" i="4" s="1"/>
  <c r="AF5" i="4"/>
  <c r="AD7" i="4"/>
  <c r="AE7" i="4" s="1"/>
  <c r="AD6" i="4"/>
  <c r="AE6" i="4" s="1"/>
  <c r="AD5" i="4"/>
  <c r="L6" i="4"/>
  <c r="L7" i="4"/>
  <c r="L5" i="4"/>
  <c r="J6" i="4"/>
  <c r="J7" i="4"/>
  <c r="J5" i="4"/>
  <c r="I6" i="4"/>
  <c r="I7" i="4"/>
  <c r="I5" i="4"/>
  <c r="G7" i="4"/>
  <c r="G5" i="4"/>
  <c r="D6" i="4"/>
  <c r="D7" i="4"/>
  <c r="F6" i="4"/>
  <c r="F7" i="4"/>
  <c r="F5" i="4"/>
  <c r="AI46" i="4" l="1"/>
  <c r="AB8" i="4"/>
  <c r="V14" i="4" s="1"/>
  <c r="AH14" i="4" s="1"/>
  <c r="AH69" i="4" s="1"/>
  <c r="AH73" i="4" s="1"/>
  <c r="AF61" i="4"/>
  <c r="AF72" i="4"/>
  <c r="AF30" i="4"/>
  <c r="V69" i="4"/>
  <c r="V73" i="4" s="1"/>
  <c r="AF46" i="4"/>
  <c r="AF71" i="4"/>
  <c r="AA8" i="4"/>
  <c r="X14" i="4" s="1"/>
  <c r="AI5" i="4"/>
  <c r="AI8" i="4" s="1"/>
  <c r="AE14" i="4" s="1"/>
  <c r="AE69" i="4" s="1"/>
  <c r="AE73" i="4" s="1"/>
  <c r="AH8" i="4"/>
  <c r="AB14" i="4" s="1"/>
  <c r="AB69" i="4" s="1"/>
  <c r="AB73" i="4" s="1"/>
  <c r="X8" i="4"/>
  <c r="T14" i="4" s="1"/>
  <c r="Y5" i="4"/>
  <c r="Y8" i="4" s="1"/>
  <c r="W14" i="4" s="1"/>
  <c r="AD8" i="4"/>
  <c r="Z14" i="4" s="1"/>
  <c r="AE5" i="4"/>
  <c r="AE8" i="4" s="1"/>
  <c r="AC14" i="4" s="1"/>
  <c r="AC5" i="4"/>
  <c r="AC8" i="4" s="1"/>
  <c r="Y14" i="4" s="1"/>
  <c r="AF8" i="4"/>
  <c r="AA14" i="4" s="1"/>
  <c r="AA69" i="4" s="1"/>
  <c r="AA73" i="4" s="1"/>
  <c r="AG5" i="4"/>
  <c r="AG8" i="4" s="1"/>
  <c r="AD14" i="4" s="1"/>
  <c r="AD69" i="4" s="1"/>
  <c r="AD73" i="4" s="1"/>
  <c r="Z8" i="4"/>
  <c r="U14" i="4" s="1"/>
  <c r="W69" i="4" l="1"/>
  <c r="W73" i="4" s="1"/>
  <c r="W15" i="4"/>
  <c r="AI14" i="4"/>
  <c r="AF14" i="4"/>
  <c r="T15" i="4"/>
  <c r="T69" i="4"/>
  <c r="T73" i="4" s="1"/>
  <c r="AC69" i="4"/>
  <c r="AC73" i="4" s="1"/>
  <c r="AC74" i="4" s="1"/>
  <c r="AC15" i="4"/>
  <c r="Z15" i="4"/>
  <c r="Z69" i="4"/>
  <c r="Z73" i="4" s="1"/>
  <c r="Z74" i="4" s="1"/>
  <c r="X69" i="4"/>
  <c r="X73" i="4" s="1"/>
  <c r="AJ14" i="4"/>
  <c r="AJ69" i="4" s="1"/>
  <c r="AJ73" i="4" s="1"/>
  <c r="U69" i="4"/>
  <c r="U73" i="4" s="1"/>
  <c r="AG14" i="4"/>
  <c r="AG69" i="4" s="1"/>
  <c r="AG73" i="4" s="1"/>
  <c r="Y69" i="4"/>
  <c r="Y73" i="4" s="1"/>
  <c r="AK14" i="4"/>
  <c r="AK69" i="4" s="1"/>
  <c r="AK73" i="4" s="1"/>
  <c r="T74" i="4" l="1"/>
  <c r="W74" i="4"/>
  <c r="AF15" i="4"/>
  <c r="AF69" i="4"/>
  <c r="AF73" i="4" s="1"/>
  <c r="AF74" i="4" s="1"/>
  <c r="AI69" i="4"/>
  <c r="AI73" i="4" s="1"/>
  <c r="AI74" i="4" s="1"/>
  <c r="AI15" i="4"/>
</calcChain>
</file>

<file path=xl/sharedStrings.xml><?xml version="1.0" encoding="utf-8"?>
<sst xmlns="http://schemas.openxmlformats.org/spreadsheetml/2006/main" count="315" uniqueCount="71">
  <si>
    <t>Lp.</t>
  </si>
  <si>
    <t>Nazwa asortymentu</t>
  </si>
  <si>
    <t>Klasa wyrobu medycznego</t>
  </si>
  <si>
    <t>Wartość całkowita zamówienia netto (zł)</t>
  </si>
  <si>
    <t>Wartość całkowita zamówienia brutto (zł)</t>
  </si>
  <si>
    <t>PAKIET 3</t>
  </si>
  <si>
    <t>PAKIET 2</t>
  </si>
  <si>
    <t>PAKIET 1</t>
  </si>
  <si>
    <t>Nr Deklaracji Zgodności</t>
  </si>
  <si>
    <t>j.m.</t>
  </si>
  <si>
    <t>1.</t>
  </si>
  <si>
    <t>szt.</t>
  </si>
  <si>
    <t>BARLICKI
Min. wykorzystanie (j.m.)</t>
  </si>
  <si>
    <t>BARLICKI
Ilość podstawowa (j.m.)</t>
  </si>
  <si>
    <t>BARLICKI
Prawo opcji (j.m.)</t>
  </si>
  <si>
    <t>WAM
Min. wykorzystanie (j.m.)</t>
  </si>
  <si>
    <t>WAM
Ilość podstawowa (j.m.)</t>
  </si>
  <si>
    <t>WAM
Prawo opcji (j.m.)</t>
  </si>
  <si>
    <t>CSK
Min. wykorzystanie (j.m.)</t>
  </si>
  <si>
    <t>CSK
Ilość podstawowa (j.m.)</t>
  </si>
  <si>
    <t>CSK
Prawo opcji (j.m.)</t>
  </si>
  <si>
    <t>Nazwa handlowa, producent, nr kat.</t>
  </si>
  <si>
    <t xml:space="preserve">Cena oferowanego opakowania netto (zł) </t>
  </si>
  <si>
    <t>VAT (%)</t>
  </si>
  <si>
    <t>BARLICKI
Wartość brutto - prawo opcji (zł)</t>
  </si>
  <si>
    <t>WAM
Wartość brutto - prawo opcji (zł)</t>
  </si>
  <si>
    <t>CSK
Wartość brutto - prawo opcji (zł)</t>
  </si>
  <si>
    <t>EAN 13 op. handlowego (jeśli dotyczy)</t>
  </si>
  <si>
    <t>2.</t>
  </si>
  <si>
    <t>3.</t>
  </si>
  <si>
    <t>RAZEM:</t>
  </si>
  <si>
    <t>CSK</t>
  </si>
  <si>
    <t>WAM</t>
  </si>
  <si>
    <t>BARLICKI</t>
  </si>
  <si>
    <t xml:space="preserve">Wartość prawa opcji brutto (zł) </t>
  </si>
  <si>
    <t>Wartość podstawowa  brutto (zł)</t>
  </si>
  <si>
    <t xml:space="preserve">Wartość podstawowa netto (zł) </t>
  </si>
  <si>
    <t xml:space="preserve">Wartość prawa opcji netto (zł) </t>
  </si>
  <si>
    <t>BARLICKI
Wartość netto - prawo opcji (zł)</t>
  </si>
  <si>
    <t>WAM
Wartość netto - prawo opcji (zł)</t>
  </si>
  <si>
    <t>CSK
Wartość netto - prawo opcji (zł)</t>
  </si>
  <si>
    <t>PAKIET 4</t>
  </si>
  <si>
    <t>Płyny do tlenoterapii (do nawilżaczy), cały zestaw sterylny z łącznikiem. Zestaw do tlenoterapii musi być uniwersalny tzn. kompatybilny z glowicą łącząca reduktor tlenowy, jak również kompatybilny z glowicami do zimnej i ciepłej nebulizacji oraz posiadać  możliwość wspólpracy z nawilżaczem aktywnym do respiratora. Pojemnik 340 ml.</t>
  </si>
  <si>
    <t>4.</t>
  </si>
  <si>
    <t>Nr pakietu</t>
  </si>
  <si>
    <t>RAZEM</t>
  </si>
  <si>
    <t>RAZEM CAŁOŚĆ:</t>
  </si>
  <si>
    <t xml:space="preserve">Strzykawka napełniona fabrycznie roztworem NaCl, pojemność nominalna 3 ml, skali do 3 ml i z wypełnieniem 3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min. klasy II. Sterylna. </t>
  </si>
  <si>
    <t>Strzykawka napełniona fabrycznie roztworem NaCl, pojemność nominalna 5 ml, skali do 5 ml i z wypełnieniem 5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min. klasy II. Sterylna.</t>
  </si>
  <si>
    <t>Strzykawka napełniona fabrycznie roztworem NaCl, pojemność nominalna 10 ml, skali do 10 ml i z wypełnieniem 10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min. klasy II. Sterylna.</t>
  </si>
  <si>
    <t xml:space="preserve">Sterylny roztwór 0,9% NaCl w strzykawce sterylnej z zewnątrz - z końcówką Luer-Lock umożliwiającą dokładne dopasowanie do gniazda cewnika naczyniowego, poj.  20 ml   gotowa do użycia  bez konieczności odblokowywania tłoka, jałowa, sterylna wewnątrz i na zewnątrz, bez zawartości celulozy, z wyraźnie zaznaczonym  optycznie i wyczuwalnie miejscem otwierania – szerokość listka do otwierania min. 0,8 cm, umożliwiającym  otwarcie po linii zgrzewu, bez konieczności rozdzierania, min. klasa IIb. l. Na cylindrze dodatkowe oznaczenie zawartej dawki (piktogram). Strzykawka spełniająca wymagania normy  dla strzykawek ISO EN: 7886-1. </t>
  </si>
  <si>
    <t>Strzykawka napełniona fabrycznie roztworem NaCl, pojemność nominalna 10 ml, skali do 10 ml i z wypełnieniem 10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min. klasy II. Sterylna. Do stosowania w sterylnym polu.</t>
  </si>
  <si>
    <t>Strzykawka napełniona fabrycznie roztworem NaCl, pojemność nominalna 5 ml, skali do 5 ml i z wypełnieniem 5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min. klasy II. Sterylna. Do stosowania w sterylnym polu.</t>
  </si>
  <si>
    <t>Wielkość op. Oferowanego
(oferowana j.m.)</t>
  </si>
  <si>
    <t xml:space="preserve">BARLICKI
Ilość oferowanych op. opcja </t>
  </si>
  <si>
    <t>CSK
Ilość oferowanych op. podstawowa</t>
  </si>
  <si>
    <t>WAM
Ilość oferowanych op. podstawowa</t>
  </si>
  <si>
    <t>WAM
Ilość oferowanych op. opcja</t>
  </si>
  <si>
    <t>CSK
Ilość oferowanych op. opcja</t>
  </si>
  <si>
    <t>BARLICKI
Ilość oferowanych op. podstawowa</t>
  </si>
  <si>
    <t>BARLICKI
Wartość netto - podstawowa (zł)</t>
  </si>
  <si>
    <t>BARLICKI
Wartość brutto - podstawowa (zł)</t>
  </si>
  <si>
    <t>WAM
Wartość netto - podstawowa (zł)</t>
  </si>
  <si>
    <t>WAM
Wartość brutto - podstawowa (zł)</t>
  </si>
  <si>
    <t>CSK
Wartość netto - podstawowa (zł)</t>
  </si>
  <si>
    <t>CSK
Wartość brutto - podstawowa (zł)</t>
  </si>
  <si>
    <r>
      <rPr>
        <b/>
        <sz val="10"/>
        <rFont val="Cambria"/>
        <family val="1"/>
        <charset val="238"/>
      </rPr>
      <t>!!! UWAGA !!!</t>
    </r>
    <r>
      <rPr>
        <sz val="10"/>
        <rFont val="Cambria"/>
        <family val="1"/>
        <charset val="238"/>
      </rPr>
      <t xml:space="preserve">
W pakiecie 4, przypadku zmiany wielkości opakowania na </t>
    </r>
    <r>
      <rPr>
        <u/>
        <sz val="10"/>
        <rFont val="Cambria"/>
        <family val="1"/>
        <charset val="238"/>
      </rPr>
      <t>większą</t>
    </r>
    <r>
      <rPr>
        <sz val="10"/>
        <rFont val="Cambria"/>
        <family val="1"/>
        <charset val="238"/>
      </rPr>
      <t xml:space="preserve"> objętość zamawiający </t>
    </r>
    <r>
      <rPr>
        <u val="double"/>
        <sz val="10"/>
        <rFont val="Cambria"/>
        <family val="1"/>
        <charset val="238"/>
      </rPr>
      <t>nie wyraża zgody na przeliczenie ilości</t>
    </r>
    <r>
      <rPr>
        <sz val="10"/>
        <rFont val="Cambria"/>
        <family val="1"/>
        <charset val="238"/>
      </rPr>
      <t>. Oferent musi zaoferować liczbę opakowań wskazaną w formularzu asortymentowo cenowym. W przypadku zaoferowania objętości mniejszej niż 300 ml, Zamawiający wymaga przeliczenia ilości zgodnie z zaoferowaną objętością.</t>
    </r>
  </si>
  <si>
    <t>`</t>
  </si>
  <si>
    <r>
      <t xml:space="preserve">Proszę o pozostawienie jedynie pakietów, na kóre zostanie złożona oferta 
</t>
    </r>
    <r>
      <rPr>
        <sz val="12"/>
        <rFont val="Arial Narrow"/>
        <family val="2"/>
        <charset val="238"/>
      </rPr>
      <t xml:space="preserve">Kolumna pn. "zamawiana ilość" stanowi wielkośc zamówienia podstawowego 
Kolumna pn. "minimalne wykorzystanie" stanowi o minimalnej realizacji umowy i </t>
    </r>
    <r>
      <rPr>
        <u/>
        <sz val="12"/>
        <rFont val="Arial Narrow"/>
        <family val="2"/>
        <charset val="238"/>
      </rPr>
      <t>nie jest</t>
    </r>
    <r>
      <rPr>
        <sz val="12"/>
        <rFont val="Arial Narrow"/>
        <family val="2"/>
        <charset val="238"/>
      </rPr>
      <t xml:space="preserve"> podstawą wyceny zamówienia</t>
    </r>
  </si>
  <si>
    <t>W PRZYPADKU ZAOFEROWANIA PRZEDMIOTU ZAMOWIENIA O DOPUSZCZONYCH PARAMETRACH, INNYCH NIŻ POWYŻEJ OPISANE, PROSZĘ UZUPEŁNIĆ ODRĘBNIE DLA KAŻDEJ POZYCJI:</t>
  </si>
  <si>
    <t>W pozycji …. zaoferowano towar zgodnie z odpowiedzią Zamawiającego nr …. z dnia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</si>
</sst>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415]General"/>
    <numFmt numFmtId="165" formatCode="#,##0.00\ &quot;zł&quot;"/>
    <numFmt numFmtId="166" formatCode="_-* #,##0.00\ [$zł-415]_-;\-* #,##0.00\ [$zł-415]_-;_-* &quot;-&quot;??\ [$zł-415]_-;_-@_-"/>
  </numFmts>
  <fonts count="36">
    <font>
      <sz val="10"/>
      <name val="Arial"/>
      <charset val="238"/>
    </font>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sz val="11"/>
      <color indexed="8"/>
      <name val="Calibri"/>
      <family val="2"/>
    </font>
    <font>
      <sz val="10"/>
      <color indexed="8"/>
      <name val="Arial"/>
      <family val="2"/>
    </font>
    <font>
      <sz val="11"/>
      <color indexed="55"/>
      <name val="Calibri"/>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Calibri Light"/>
      <family val="2"/>
      <charset val="238"/>
    </font>
    <font>
      <sz val="11"/>
      <color indexed="20"/>
      <name val="Czcionka tekstu podstawowego"/>
      <family val="2"/>
      <charset val="238"/>
    </font>
    <font>
      <sz val="9"/>
      <name val="Cambria"/>
      <family val="1"/>
      <charset val="238"/>
    </font>
    <font>
      <b/>
      <sz val="9"/>
      <name val="Cambria"/>
      <family val="1"/>
      <charset val="238"/>
    </font>
    <font>
      <b/>
      <sz val="9"/>
      <color theme="1"/>
      <name val="Cambria"/>
      <family val="1"/>
      <charset val="238"/>
    </font>
    <font>
      <b/>
      <sz val="9"/>
      <color rgb="FF000000"/>
      <name val="Cambria"/>
      <family val="1"/>
      <charset val="238"/>
    </font>
    <font>
      <sz val="9"/>
      <color theme="1"/>
      <name val="Cambria"/>
      <family val="1"/>
      <charset val="238"/>
    </font>
    <font>
      <sz val="10"/>
      <name val="Cambria"/>
      <family val="1"/>
      <charset val="238"/>
    </font>
    <font>
      <u/>
      <sz val="10"/>
      <name val="Cambria"/>
      <family val="1"/>
      <charset val="238"/>
    </font>
    <font>
      <u val="double"/>
      <sz val="10"/>
      <name val="Cambria"/>
      <family val="1"/>
      <charset val="238"/>
    </font>
    <font>
      <b/>
      <sz val="10"/>
      <name val="Cambria"/>
      <family val="1"/>
      <charset val="238"/>
    </font>
    <font>
      <b/>
      <sz val="14"/>
      <color rgb="FFFF0000"/>
      <name val="Arial Narrow"/>
      <family val="2"/>
      <charset val="238"/>
    </font>
    <font>
      <sz val="12"/>
      <name val="Arial Narrow"/>
      <family val="2"/>
      <charset val="238"/>
    </font>
    <font>
      <u/>
      <sz val="12"/>
      <name val="Arial Narrow"/>
      <family val="2"/>
      <charset val="238"/>
    </font>
    <font>
      <sz val="10"/>
      <color theme="1"/>
      <name val="Arial Narrow"/>
      <family val="2"/>
      <charset val="238"/>
    </font>
  </fonts>
  <fills count="22">
    <fill>
      <patternFill patternType="none"/>
    </fill>
    <fill>
      <patternFill patternType="gray125"/>
    </fill>
    <fill>
      <patternFill patternType="solid">
        <fgColor indexed="31"/>
      </patternFill>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5"/>
      </patternFill>
    </fill>
    <fill>
      <patternFill patternType="solid">
        <fgColor indexed="51"/>
      </patternFill>
    </fill>
    <fill>
      <patternFill patternType="solid">
        <fgColor indexed="45"/>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6" fillId="7" borderId="0" applyNumberFormat="0" applyBorder="0" applyAlignment="0" applyProtection="0"/>
    <xf numFmtId="0" fontId="8" fillId="0" borderId="3" applyNumberFormat="0" applyFill="0" applyAlignment="0" applyProtection="0"/>
    <xf numFmtId="0" fontId="9" fillId="15"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0" borderId="0"/>
    <xf numFmtId="0" fontId="15" fillId="0" borderId="0"/>
    <xf numFmtId="164" fontId="16" fillId="0" borderId="0" applyBorder="0" applyProtection="0"/>
    <xf numFmtId="0" fontId="7" fillId="0" borderId="0"/>
    <xf numFmtId="0" fontId="17" fillId="9" borderId="1" applyNumberFormat="0" applyAlignment="0" applyProtection="0"/>
    <xf numFmtId="9" fontId="1"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 fillId="5" borderId="9" applyNumberFormat="0" applyFont="0" applyAlignment="0" applyProtection="0"/>
    <xf numFmtId="0" fontId="22" fillId="17" borderId="0" applyNumberFormat="0" applyBorder="0" applyAlignment="0" applyProtection="0"/>
  </cellStyleXfs>
  <cellXfs count="76">
    <xf numFmtId="0" fontId="0" fillId="0" borderId="0" xfId="0"/>
    <xf numFmtId="0" fontId="23" fillId="0" borderId="0" xfId="0" applyFont="1"/>
    <xf numFmtId="0" fontId="25" fillId="18" borderId="12" xfId="0" applyFont="1" applyFill="1" applyBorder="1" applyAlignment="1">
      <alignment horizontal="center" vertical="center" wrapText="1"/>
    </xf>
    <xf numFmtId="0" fontId="26" fillId="18" borderId="12" xfId="0" applyFont="1" applyFill="1" applyBorder="1" applyAlignment="1">
      <alignment horizontal="center" vertical="center" wrapText="1"/>
    </xf>
    <xf numFmtId="164" fontId="26" fillId="18" borderId="12" xfId="37" applyFont="1" applyFill="1" applyBorder="1" applyAlignment="1" applyProtection="1">
      <alignment horizontal="center" vertical="center" wrapText="1"/>
    </xf>
    <xf numFmtId="0" fontId="27" fillId="0" borderId="0" xfId="0" applyFont="1"/>
    <xf numFmtId="0" fontId="25" fillId="18" borderId="11" xfId="0" applyFont="1" applyFill="1" applyBorder="1" applyAlignment="1">
      <alignment horizontal="center" vertical="center"/>
    </xf>
    <xf numFmtId="0" fontId="27" fillId="18" borderId="11" xfId="0" applyFont="1" applyFill="1" applyBorder="1" applyAlignment="1">
      <alignment horizontal="left" vertical="center" wrapText="1"/>
    </xf>
    <xf numFmtId="0" fontId="27" fillId="18" borderId="11" xfId="0" applyFont="1" applyFill="1" applyBorder="1" applyAlignment="1">
      <alignment horizontal="center" vertical="center"/>
    </xf>
    <xf numFmtId="3" fontId="27" fillId="18" borderId="11" xfId="0" applyNumberFormat="1" applyFont="1" applyFill="1" applyBorder="1" applyAlignment="1">
      <alignment horizontal="center" vertical="center"/>
    </xf>
    <xf numFmtId="166" fontId="27" fillId="18" borderId="11" xfId="0" applyNumberFormat="1" applyFont="1" applyFill="1" applyBorder="1" applyAlignment="1">
      <alignment horizontal="center" vertical="center"/>
    </xf>
    <xf numFmtId="9" fontId="27" fillId="18" borderId="11" xfId="40" applyFont="1" applyFill="1" applyBorder="1" applyAlignment="1">
      <alignment horizontal="center" vertical="center"/>
    </xf>
    <xf numFmtId="3" fontId="24" fillId="0" borderId="12" xfId="38" applyNumberFormat="1" applyFont="1" applyBorder="1" applyAlignment="1">
      <alignment horizontal="center" vertical="center" wrapText="1"/>
    </xf>
    <xf numFmtId="43" fontId="24" fillId="0" borderId="12" xfId="38" applyNumberFormat="1" applyFont="1" applyBorder="1" applyAlignment="1">
      <alignment horizontal="center" vertical="center" wrapText="1"/>
    </xf>
    <xf numFmtId="164" fontId="26" fillId="19" borderId="12" xfId="37" applyFont="1" applyFill="1" applyBorder="1" applyAlignment="1" applyProtection="1">
      <alignment horizontal="center" vertical="center" wrapText="1"/>
    </xf>
    <xf numFmtId="164" fontId="26" fillId="20" borderId="12" xfId="37" applyFont="1" applyFill="1" applyBorder="1" applyAlignment="1" applyProtection="1">
      <alignment horizontal="center" vertical="center" wrapText="1"/>
    </xf>
    <xf numFmtId="164" fontId="26" fillId="21" borderId="12" xfId="37" applyFont="1" applyFill="1" applyBorder="1" applyAlignment="1" applyProtection="1">
      <alignment horizontal="center" vertical="center" wrapText="1"/>
    </xf>
    <xf numFmtId="3" fontId="27" fillId="20" borderId="11" xfId="0" applyNumberFormat="1" applyFont="1" applyFill="1" applyBorder="1" applyAlignment="1">
      <alignment horizontal="center" vertical="center"/>
    </xf>
    <xf numFmtId="3" fontId="27" fillId="19" borderId="11" xfId="0" applyNumberFormat="1" applyFont="1" applyFill="1" applyBorder="1" applyAlignment="1">
      <alignment horizontal="center" vertical="center"/>
    </xf>
    <xf numFmtId="3" fontId="27" fillId="21" borderId="11" xfId="0" applyNumberFormat="1" applyFont="1" applyFill="1" applyBorder="1" applyAlignment="1">
      <alignment horizontal="center" vertical="center"/>
    </xf>
    <xf numFmtId="3" fontId="27" fillId="20" borderId="11" xfId="0" applyNumberFormat="1" applyFont="1" applyFill="1" applyBorder="1" applyAlignment="1">
      <alignment horizontal="center" vertical="center" wrapText="1"/>
    </xf>
    <xf numFmtId="0" fontId="27" fillId="0" borderId="11" xfId="0" applyFont="1" applyBorder="1" applyAlignment="1">
      <alignment horizontal="center" vertical="center"/>
    </xf>
    <xf numFmtId="0" fontId="27" fillId="0" borderId="10" xfId="0" applyFont="1" applyBorder="1" applyAlignment="1">
      <alignment horizontal="center" vertical="center"/>
    </xf>
    <xf numFmtId="43" fontId="24" fillId="20" borderId="12" xfId="38" applyNumberFormat="1" applyFont="1" applyFill="1" applyBorder="1" applyAlignment="1">
      <alignment horizontal="center" vertical="center" wrapText="1"/>
    </xf>
    <xf numFmtId="166" fontId="27" fillId="20" borderId="11" xfId="0" applyNumberFormat="1" applyFont="1" applyFill="1" applyBorder="1" applyAlignment="1">
      <alignment horizontal="center" vertical="center"/>
    </xf>
    <xf numFmtId="43" fontId="24" fillId="19" borderId="12" xfId="38" applyNumberFormat="1" applyFont="1" applyFill="1" applyBorder="1" applyAlignment="1">
      <alignment horizontal="center" vertical="center" wrapText="1"/>
    </xf>
    <xf numFmtId="166" fontId="27" fillId="19" borderId="11" xfId="0" applyNumberFormat="1" applyFont="1" applyFill="1" applyBorder="1" applyAlignment="1">
      <alignment horizontal="center" vertical="center"/>
    </xf>
    <xf numFmtId="43" fontId="24" fillId="21" borderId="12" xfId="38" applyNumberFormat="1" applyFont="1" applyFill="1" applyBorder="1" applyAlignment="1">
      <alignment horizontal="center" vertical="center" wrapText="1"/>
    </xf>
    <xf numFmtId="166" fontId="27" fillId="21" borderId="11" xfId="0" applyNumberFormat="1" applyFont="1" applyFill="1" applyBorder="1" applyAlignment="1">
      <alignment horizontal="center" vertical="center"/>
    </xf>
    <xf numFmtId="9" fontId="27" fillId="18" borderId="13" xfId="40" applyFont="1" applyFill="1" applyBorder="1" applyAlignment="1">
      <alignment horizontal="center" vertical="center"/>
    </xf>
    <xf numFmtId="166" fontId="27" fillId="20" borderId="13" xfId="0" applyNumberFormat="1" applyFont="1" applyFill="1" applyBorder="1" applyAlignment="1">
      <alignment horizontal="center" vertical="center"/>
    </xf>
    <xf numFmtId="166" fontId="27" fillId="19" borderId="13" xfId="0" applyNumberFormat="1" applyFont="1" applyFill="1" applyBorder="1" applyAlignment="1">
      <alignment horizontal="center" vertical="center"/>
    </xf>
    <xf numFmtId="166" fontId="27" fillId="21" borderId="13" xfId="0" applyNumberFormat="1" applyFont="1" applyFill="1" applyBorder="1" applyAlignment="1">
      <alignment horizontal="center" vertical="center"/>
    </xf>
    <xf numFmtId="0" fontId="24" fillId="0" borderId="14" xfId="0" applyFont="1" applyBorder="1" applyAlignment="1">
      <alignment horizontal="center" vertical="center"/>
    </xf>
    <xf numFmtId="166" fontId="24" fillId="0" borderId="18" xfId="0" applyNumberFormat="1" applyFont="1" applyBorder="1" applyAlignment="1">
      <alignment horizontal="center" vertical="center"/>
    </xf>
    <xf numFmtId="166" fontId="24" fillId="0" borderId="19" xfId="0" applyNumberFormat="1" applyFont="1" applyBorder="1" applyAlignment="1">
      <alignment horizontal="center" vertical="center"/>
    </xf>
    <xf numFmtId="166" fontId="24" fillId="0" borderId="20" xfId="0" applyNumberFormat="1" applyFont="1" applyBorder="1" applyAlignment="1">
      <alignment horizontal="center" vertical="center"/>
    </xf>
    <xf numFmtId="0" fontId="24" fillId="0" borderId="10" xfId="0" applyFont="1" applyBorder="1" applyAlignment="1">
      <alignment horizontal="center"/>
    </xf>
    <xf numFmtId="0" fontId="23" fillId="20" borderId="10" xfId="0" applyFont="1" applyFill="1" applyBorder="1" applyAlignment="1">
      <alignment horizontal="center" vertical="center"/>
    </xf>
    <xf numFmtId="165" fontId="23" fillId="20" borderId="12" xfId="0" applyNumberFormat="1" applyFont="1" applyFill="1" applyBorder="1" applyAlignment="1">
      <alignment horizontal="center" vertical="center"/>
    </xf>
    <xf numFmtId="0" fontId="23" fillId="19" borderId="10" xfId="0" applyFont="1" applyFill="1" applyBorder="1" applyAlignment="1">
      <alignment horizontal="center" vertical="center"/>
    </xf>
    <xf numFmtId="165" fontId="23" fillId="19" borderId="12" xfId="0" applyNumberFormat="1" applyFont="1" applyFill="1" applyBorder="1" applyAlignment="1">
      <alignment horizontal="center" vertical="center"/>
    </xf>
    <xf numFmtId="0" fontId="23" fillId="21" borderId="10" xfId="0" applyFont="1" applyFill="1" applyBorder="1" applyAlignment="1">
      <alignment horizontal="center" vertical="center"/>
    </xf>
    <xf numFmtId="165" fontId="23" fillId="21" borderId="12" xfId="0" applyNumberFormat="1" applyFont="1" applyFill="1" applyBorder="1" applyAlignment="1">
      <alignment horizontal="center" vertical="center"/>
    </xf>
    <xf numFmtId="0" fontId="24" fillId="0" borderId="12" xfId="0" applyFont="1" applyBorder="1" applyAlignment="1">
      <alignment horizontal="center"/>
    </xf>
    <xf numFmtId="0" fontId="23" fillId="0" borderId="21" xfId="0" applyFont="1" applyBorder="1" applyAlignment="1">
      <alignment horizontal="center" vertical="center"/>
    </xf>
    <xf numFmtId="0" fontId="23" fillId="0" borderId="14" xfId="0" applyFont="1" applyBorder="1"/>
    <xf numFmtId="165" fontId="23" fillId="21" borderId="10" xfId="0" applyNumberFormat="1" applyFont="1" applyFill="1" applyBorder="1" applyAlignment="1">
      <alignment horizontal="center" vertical="center"/>
    </xf>
    <xf numFmtId="165" fontId="23" fillId="20" borderId="10" xfId="0" applyNumberFormat="1" applyFont="1" applyFill="1" applyBorder="1" applyAlignment="1">
      <alignment horizontal="center" vertical="center"/>
    </xf>
    <xf numFmtId="165" fontId="23" fillId="19" borderId="10" xfId="0" applyNumberFormat="1" applyFont="1" applyFill="1" applyBorder="1" applyAlignment="1">
      <alignment horizontal="center" vertical="center"/>
    </xf>
    <xf numFmtId="165" fontId="23" fillId="0" borderId="22" xfId="0" applyNumberFormat="1" applyFont="1" applyBorder="1" applyAlignment="1">
      <alignment horizontal="center" vertical="center"/>
    </xf>
    <xf numFmtId="165" fontId="23" fillId="0" borderId="23" xfId="0" applyNumberFormat="1"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xf>
    <xf numFmtId="0" fontId="24" fillId="0" borderId="18" xfId="0" applyFont="1" applyBorder="1" applyAlignment="1">
      <alignment horizontal="center"/>
    </xf>
    <xf numFmtId="0" fontId="24" fillId="0" borderId="19" xfId="0" applyFont="1" applyBorder="1" applyAlignment="1">
      <alignment horizontal="center"/>
    </xf>
    <xf numFmtId="165" fontId="23" fillId="0" borderId="18" xfId="0" applyNumberFormat="1" applyFont="1" applyBorder="1" applyAlignment="1">
      <alignment horizontal="center" vertical="center"/>
    </xf>
    <xf numFmtId="165" fontId="23" fillId="0" borderId="19" xfId="0" applyNumberFormat="1" applyFont="1" applyBorder="1" applyAlignment="1">
      <alignment horizontal="center" vertical="center"/>
    </xf>
    <xf numFmtId="165" fontId="25" fillId="0" borderId="11" xfId="0" applyNumberFormat="1" applyFont="1" applyFill="1" applyBorder="1" applyAlignment="1">
      <alignment horizontal="center" vertical="center" wrapText="1"/>
    </xf>
    <xf numFmtId="165" fontId="23" fillId="0" borderId="18" xfId="0" applyNumberFormat="1" applyFont="1" applyBorder="1" applyAlignment="1">
      <alignment horizontal="center"/>
    </xf>
    <xf numFmtId="165" fontId="23" fillId="0" borderId="19" xfId="0" applyNumberFormat="1" applyFont="1" applyBorder="1" applyAlignment="1">
      <alignment horizontal="center"/>
    </xf>
    <xf numFmtId="0" fontId="25" fillId="18" borderId="16" xfId="0" applyFont="1" applyFill="1" applyBorder="1" applyAlignment="1">
      <alignment horizontal="left" vertical="center"/>
    </xf>
    <xf numFmtId="0" fontId="25" fillId="18" borderId="15" xfId="0" applyFont="1" applyFill="1" applyBorder="1" applyAlignment="1">
      <alignment horizontal="left" vertical="center"/>
    </xf>
    <xf numFmtId="0" fontId="25" fillId="18" borderId="17" xfId="0" applyFont="1" applyFill="1" applyBorder="1" applyAlignment="1">
      <alignment horizontal="left" vertical="center"/>
    </xf>
    <xf numFmtId="0" fontId="24" fillId="0" borderId="16" xfId="0" applyFont="1" applyBorder="1" applyAlignment="1">
      <alignment horizontal="center"/>
    </xf>
    <xf numFmtId="0" fontId="24" fillId="0" borderId="15" xfId="0" applyFont="1" applyBorder="1" applyAlignment="1">
      <alignment horizontal="center"/>
    </xf>
    <xf numFmtId="0" fontId="24" fillId="0" borderId="17" xfId="0" applyFont="1" applyBorder="1" applyAlignment="1">
      <alignment horizontal="center"/>
    </xf>
    <xf numFmtId="165" fontId="23" fillId="0" borderId="14" xfId="0" applyNumberFormat="1" applyFont="1" applyBorder="1" applyAlignment="1">
      <alignment horizontal="center"/>
    </xf>
    <xf numFmtId="0" fontId="24" fillId="0" borderId="0" xfId="0" applyFont="1" applyAlignment="1">
      <alignment vertical="top" wrapText="1"/>
    </xf>
    <xf numFmtId="0" fontId="23" fillId="0" borderId="0" xfId="0" applyFont="1" applyAlignment="1"/>
    <xf numFmtId="0" fontId="28" fillId="0" borderId="0" xfId="0" applyFont="1" applyAlignment="1">
      <alignment horizontal="left" wrapText="1"/>
    </xf>
    <xf numFmtId="0" fontId="32" fillId="0" borderId="0" xfId="0" applyFont="1" applyAlignment="1">
      <alignment horizontal="left" vertical="center" wrapText="1"/>
    </xf>
    <xf numFmtId="0" fontId="32" fillId="0" borderId="0" xfId="0" applyFont="1" applyAlignment="1">
      <alignment horizontal="left" vertical="center"/>
    </xf>
    <xf numFmtId="0" fontId="35" fillId="0" borderId="0" xfId="0" applyFont="1" applyAlignment="1">
      <alignment horizontal="left"/>
    </xf>
    <xf numFmtId="0" fontId="35" fillId="0" borderId="0" xfId="0" applyFont="1" applyAlignment="1">
      <alignment horizontal="left" wrapText="1"/>
    </xf>
  </cellXfs>
  <cellStyles count="47">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4" xfId="35"/>
    <cellStyle name="Normalny 5" xfId="36"/>
    <cellStyle name="Normalny 8" xfId="37"/>
    <cellStyle name="Normalny_Arkusz1" xfId="38"/>
    <cellStyle name="Obliczenia" xfId="39" builtinId="22" customBuiltin="1"/>
    <cellStyle name="Procentowy" xfId="40" builtinId="5"/>
    <cellStyle name="Suma" xfId="41" builtinId="25" customBuiltin="1"/>
    <cellStyle name="Tekst objaśnienia" xfId="42" builtinId="53" customBuiltin="1"/>
    <cellStyle name="Tekst ostrzeżenia" xfId="43" builtinId="11" customBuiltin="1"/>
    <cellStyle name="Tytuł" xfId="44" builtinId="15" customBuiltin="1"/>
    <cellStyle name="Uwaga" xfId="45" builtinId="10" customBuiltin="1"/>
    <cellStyle name="Zły" xfId="46"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tabSelected="1" zoomScale="70" zoomScaleNormal="70" workbookViewId="0">
      <selection activeCell="B7" sqref="B7"/>
    </sheetView>
  </sheetViews>
  <sheetFormatPr defaultRowHeight="12"/>
  <cols>
    <col min="1" max="1" width="3.42578125" style="1" bestFit="1" customWidth="1"/>
    <col min="2" max="2" width="52.42578125" style="1" customWidth="1"/>
    <col min="3" max="3" width="4" style="1" bestFit="1" customWidth="1"/>
    <col min="4" max="4" width="16.5703125" style="1" bestFit="1" customWidth="1"/>
    <col min="5" max="5" width="15.42578125" style="1" bestFit="1" customWidth="1"/>
    <col min="6" max="6" width="9.85546875" style="1" bestFit="1" customWidth="1"/>
    <col min="7" max="7" width="16.5703125" style="1" bestFit="1" customWidth="1"/>
    <col min="8" max="8" width="15.42578125" style="1" bestFit="1" customWidth="1"/>
    <col min="9" max="9" width="10.140625" style="1" bestFit="1" customWidth="1"/>
    <col min="10" max="10" width="16.5703125" style="1" bestFit="1" customWidth="1"/>
    <col min="11" max="11" width="15.42578125" style="1" bestFit="1" customWidth="1"/>
    <col min="12" max="12" width="9.85546875" style="1" bestFit="1" customWidth="1"/>
    <col min="13" max="13" width="14.85546875" style="1" bestFit="1" customWidth="1"/>
    <col min="14" max="14" width="11.5703125" style="1" bestFit="1" customWidth="1"/>
    <col min="15" max="15" width="11.28515625" style="1" bestFit="1" customWidth="1"/>
    <col min="16" max="16" width="18.7109375" style="1" bestFit="1" customWidth="1"/>
    <col min="17" max="17" width="15.7109375" style="1" bestFit="1" customWidth="1"/>
    <col min="18" max="18" width="18.7109375" style="1" bestFit="1" customWidth="1"/>
    <col min="19" max="19" width="15.7109375" style="1" bestFit="1" customWidth="1"/>
    <col min="20" max="20" width="18.7109375" style="1" bestFit="1" customWidth="1"/>
    <col min="21" max="21" width="15.7109375" style="1" bestFit="1" customWidth="1"/>
    <col min="22" max="22" width="15.5703125" style="1" bestFit="1" customWidth="1"/>
    <col min="23" max="23" width="11.42578125" style="1" bestFit="1" customWidth="1"/>
    <col min="24" max="24" width="17.7109375" style="1" bestFit="1" customWidth="1"/>
    <col min="25" max="25" width="18.7109375" style="1" bestFit="1" customWidth="1"/>
    <col min="26" max="26" width="17.7109375" style="1" bestFit="1" customWidth="1"/>
    <col min="27" max="27" width="18.7109375" style="1" bestFit="1" customWidth="1"/>
    <col min="28" max="28" width="17.7109375" style="1" bestFit="1" customWidth="1"/>
    <col min="29" max="29" width="18.7109375" style="1" bestFit="1" customWidth="1"/>
    <col min="30" max="31" width="14" style="1" bestFit="1" customWidth="1"/>
    <col min="32" max="32" width="14" style="1" customWidth="1"/>
    <col min="33" max="33" width="14" style="1" bestFit="1" customWidth="1"/>
    <col min="34" max="34" width="14" style="1" customWidth="1"/>
    <col min="35" max="35" width="14" style="1" bestFit="1" customWidth="1"/>
    <col min="36" max="37" width="12.85546875" style="1" bestFit="1" customWidth="1"/>
    <col min="38" max="16384" width="9.140625" style="1"/>
  </cols>
  <sheetData>
    <row r="1" spans="1:37" ht="57.75" customHeight="1">
      <c r="A1" s="72" t="s">
        <v>68</v>
      </c>
      <c r="B1" s="73"/>
      <c r="C1" s="73"/>
      <c r="D1" s="73"/>
      <c r="E1" s="73"/>
      <c r="F1" s="73"/>
      <c r="G1" s="73"/>
      <c r="H1" s="73"/>
      <c r="I1" s="73"/>
      <c r="J1" s="73"/>
      <c r="K1" s="73"/>
      <c r="L1" s="73"/>
      <c r="M1" s="73"/>
      <c r="N1" s="73"/>
      <c r="O1" s="73"/>
      <c r="P1" s="73"/>
      <c r="Q1" s="73"/>
    </row>
    <row r="3" spans="1:37" s="5" customFormat="1" ht="56.25" customHeight="1" thickBot="1">
      <c r="A3" s="2" t="s">
        <v>67</v>
      </c>
      <c r="B3" s="3" t="s">
        <v>1</v>
      </c>
      <c r="C3" s="3" t="s">
        <v>9</v>
      </c>
      <c r="D3" s="15" t="s">
        <v>12</v>
      </c>
      <c r="E3" s="15" t="s">
        <v>13</v>
      </c>
      <c r="F3" s="15" t="s">
        <v>14</v>
      </c>
      <c r="G3" s="14" t="s">
        <v>15</v>
      </c>
      <c r="H3" s="14" t="s">
        <v>16</v>
      </c>
      <c r="I3" s="14" t="s">
        <v>17</v>
      </c>
      <c r="J3" s="16" t="s">
        <v>18</v>
      </c>
      <c r="K3" s="16" t="s">
        <v>19</v>
      </c>
      <c r="L3" s="16" t="s">
        <v>20</v>
      </c>
      <c r="M3" s="4" t="s">
        <v>21</v>
      </c>
      <c r="N3" s="4" t="s">
        <v>8</v>
      </c>
      <c r="O3" s="12" t="s">
        <v>53</v>
      </c>
      <c r="P3" s="15" t="s">
        <v>59</v>
      </c>
      <c r="Q3" s="15" t="s">
        <v>54</v>
      </c>
      <c r="R3" s="14" t="s">
        <v>56</v>
      </c>
      <c r="S3" s="14" t="s">
        <v>57</v>
      </c>
      <c r="T3" s="16" t="s">
        <v>55</v>
      </c>
      <c r="U3" s="16" t="s">
        <v>58</v>
      </c>
      <c r="V3" s="2" t="s">
        <v>22</v>
      </c>
      <c r="W3" s="2" t="s">
        <v>23</v>
      </c>
      <c r="X3" s="23" t="s">
        <v>60</v>
      </c>
      <c r="Y3" s="23" t="s">
        <v>61</v>
      </c>
      <c r="Z3" s="25" t="s">
        <v>62</v>
      </c>
      <c r="AA3" s="25" t="s">
        <v>63</v>
      </c>
      <c r="AB3" s="27" t="s">
        <v>64</v>
      </c>
      <c r="AC3" s="27" t="s">
        <v>65</v>
      </c>
      <c r="AD3" s="23" t="s">
        <v>38</v>
      </c>
      <c r="AE3" s="23" t="s">
        <v>24</v>
      </c>
      <c r="AF3" s="25" t="s">
        <v>39</v>
      </c>
      <c r="AG3" s="25" t="s">
        <v>25</v>
      </c>
      <c r="AH3" s="27" t="s">
        <v>40</v>
      </c>
      <c r="AI3" s="27" t="s">
        <v>26</v>
      </c>
      <c r="AJ3" s="13" t="s">
        <v>2</v>
      </c>
      <c r="AK3" s="13" t="s">
        <v>27</v>
      </c>
    </row>
    <row r="4" spans="1:37" s="5" customFormat="1" ht="15" customHeight="1" thickBot="1">
      <c r="A4" s="62" t="s">
        <v>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4"/>
    </row>
    <row r="5" spans="1:37" s="5" customFormat="1" ht="156">
      <c r="A5" s="6" t="s">
        <v>10</v>
      </c>
      <c r="B5" s="7" t="s">
        <v>47</v>
      </c>
      <c r="C5" s="8" t="s">
        <v>11</v>
      </c>
      <c r="D5" s="17">
        <v>12000</v>
      </c>
      <c r="E5" s="20">
        <v>21000</v>
      </c>
      <c r="F5" s="17">
        <f>ROUND(E5*0.5,0)</f>
        <v>10500</v>
      </c>
      <c r="G5" s="18">
        <f>ROUND(H5*0.5,0)</f>
        <v>42500</v>
      </c>
      <c r="H5" s="18">
        <v>85000</v>
      </c>
      <c r="I5" s="18">
        <f>ROUND(H5*0.5,0)</f>
        <v>42500</v>
      </c>
      <c r="J5" s="19">
        <f>ROUND(K5*0.5,0)</f>
        <v>20250</v>
      </c>
      <c r="K5" s="19">
        <v>40500</v>
      </c>
      <c r="L5" s="19">
        <f>ROUND(K5*0.5,0)</f>
        <v>20250</v>
      </c>
      <c r="M5" s="8"/>
      <c r="N5" s="9"/>
      <c r="O5" s="9"/>
      <c r="P5" s="17"/>
      <c r="Q5" s="17"/>
      <c r="R5" s="18"/>
      <c r="S5" s="18"/>
      <c r="T5" s="19"/>
      <c r="U5" s="19"/>
      <c r="V5" s="10"/>
      <c r="W5" s="11"/>
      <c r="X5" s="24">
        <f>ROUND(V5*P5,2)</f>
        <v>0</v>
      </c>
      <c r="Y5" s="24">
        <f>ROUND(X5+X5*W5,2)</f>
        <v>0</v>
      </c>
      <c r="Z5" s="26">
        <f>ROUND(V5*R5,2)</f>
        <v>0</v>
      </c>
      <c r="AA5" s="26">
        <f>ROUND(Z5+Z5*W5,2)</f>
        <v>0</v>
      </c>
      <c r="AB5" s="28">
        <f>ROUND(V5*T5,2)</f>
        <v>0</v>
      </c>
      <c r="AC5" s="28">
        <f>ROUND(AB5+AB5*W5,2)</f>
        <v>0</v>
      </c>
      <c r="AD5" s="24">
        <f>ROUND(V5*Q5,2)</f>
        <v>0</v>
      </c>
      <c r="AE5" s="24">
        <f>ROUND(AD5+AD5*W5,2)</f>
        <v>0</v>
      </c>
      <c r="AF5" s="26">
        <f>ROUND(V5*S5,2)</f>
        <v>0</v>
      </c>
      <c r="AG5" s="26">
        <f>ROUND(AF5+AF5*W5,2)</f>
        <v>0</v>
      </c>
      <c r="AH5" s="28">
        <f>ROUND(V5*U5,2)</f>
        <v>0</v>
      </c>
      <c r="AI5" s="28">
        <f>ROUND(AH5+AH5*W5,2)</f>
        <v>0</v>
      </c>
      <c r="AJ5" s="21"/>
      <c r="AK5" s="21"/>
    </row>
    <row r="6" spans="1:37" s="5" customFormat="1" ht="156">
      <c r="A6" s="6" t="s">
        <v>28</v>
      </c>
      <c r="B6" s="7" t="s">
        <v>48</v>
      </c>
      <c r="C6" s="8" t="s">
        <v>11</v>
      </c>
      <c r="D6" s="17">
        <f t="shared" ref="D6:D7" si="0">ROUND(E6*0.5,0)</f>
        <v>21000</v>
      </c>
      <c r="E6" s="20">
        <v>42000</v>
      </c>
      <c r="F6" s="17">
        <f t="shared" ref="F6:F7" si="1">ROUND(E6*0.5,0)</f>
        <v>21000</v>
      </c>
      <c r="G6" s="18">
        <f t="shared" ref="G6:G7" si="2">ROUND(H6*0.5,0)</f>
        <v>337500</v>
      </c>
      <c r="H6" s="18">
        <v>675000</v>
      </c>
      <c r="I6" s="18">
        <f t="shared" ref="I6:I7" si="3">ROUND(H6*0.5,0)</f>
        <v>337500</v>
      </c>
      <c r="J6" s="19">
        <f t="shared" ref="J6:J7" si="4">ROUND(K6*0.5,0)</f>
        <v>163500</v>
      </c>
      <c r="K6" s="19">
        <v>327000</v>
      </c>
      <c r="L6" s="19">
        <f t="shared" ref="L6:L7" si="5">ROUND(K6*0.5,0)</f>
        <v>163500</v>
      </c>
      <c r="M6" s="8"/>
      <c r="N6" s="9"/>
      <c r="O6" s="9"/>
      <c r="P6" s="17"/>
      <c r="Q6" s="17"/>
      <c r="R6" s="18"/>
      <c r="S6" s="18"/>
      <c r="T6" s="19"/>
      <c r="U6" s="19"/>
      <c r="V6" s="10"/>
      <c r="W6" s="11"/>
      <c r="X6" s="24">
        <f t="shared" ref="X6:X7" si="6">ROUND(V6*P6,2)</f>
        <v>0</v>
      </c>
      <c r="Y6" s="24">
        <f t="shared" ref="Y6:Y7" si="7">ROUND(X6+X6*W6,2)</f>
        <v>0</v>
      </c>
      <c r="Z6" s="26">
        <f t="shared" ref="Z6:Z7" si="8">ROUND(V6*R6,2)</f>
        <v>0</v>
      </c>
      <c r="AA6" s="26">
        <f t="shared" ref="AA6:AA7" si="9">ROUND(Z6+Z6*W6,2)</f>
        <v>0</v>
      </c>
      <c r="AB6" s="28">
        <f>ROUND(V6*T6,2)</f>
        <v>0</v>
      </c>
      <c r="AC6" s="28">
        <f t="shared" ref="AC6:AC7" si="10">ROUND(AB6+AB6*W6,2)</f>
        <v>0</v>
      </c>
      <c r="AD6" s="24">
        <f t="shared" ref="AD6:AD7" si="11">ROUND(V6*Q6,2)</f>
        <v>0</v>
      </c>
      <c r="AE6" s="24">
        <f t="shared" ref="AE6:AE7" si="12">ROUND(AD6+AD6*W6,2)</f>
        <v>0</v>
      </c>
      <c r="AF6" s="26">
        <f t="shared" ref="AF6:AF7" si="13">ROUND(V6*S6,2)</f>
        <v>0</v>
      </c>
      <c r="AG6" s="26">
        <f t="shared" ref="AG6:AG7" si="14">ROUND(AF6+AF6*W6,2)</f>
        <v>0</v>
      </c>
      <c r="AH6" s="28">
        <f t="shared" ref="AH6:AH7" si="15">ROUND(V6*U6,2)</f>
        <v>0</v>
      </c>
      <c r="AI6" s="28">
        <f t="shared" ref="AI6:AI7" si="16">ROUND(AH6+AH6*W6,2)</f>
        <v>0</v>
      </c>
      <c r="AJ6" s="22"/>
      <c r="AK6" s="22"/>
    </row>
    <row r="7" spans="1:37" s="5" customFormat="1" ht="156.75" thickBot="1">
      <c r="A7" s="6" t="s">
        <v>29</v>
      </c>
      <c r="B7" s="7" t="s">
        <v>49</v>
      </c>
      <c r="C7" s="8" t="s">
        <v>11</v>
      </c>
      <c r="D7" s="17">
        <f t="shared" si="0"/>
        <v>42000</v>
      </c>
      <c r="E7" s="20">
        <v>84000</v>
      </c>
      <c r="F7" s="17">
        <f t="shared" si="1"/>
        <v>42000</v>
      </c>
      <c r="G7" s="18">
        <f t="shared" si="2"/>
        <v>95000</v>
      </c>
      <c r="H7" s="18">
        <v>190000</v>
      </c>
      <c r="I7" s="18">
        <f t="shared" si="3"/>
        <v>95000</v>
      </c>
      <c r="J7" s="19">
        <f t="shared" si="4"/>
        <v>110250</v>
      </c>
      <c r="K7" s="19">
        <v>220500</v>
      </c>
      <c r="L7" s="19">
        <f t="shared" si="5"/>
        <v>110250</v>
      </c>
      <c r="M7" s="8"/>
      <c r="N7" s="9"/>
      <c r="O7" s="9"/>
      <c r="P7" s="17"/>
      <c r="Q7" s="17"/>
      <c r="R7" s="18"/>
      <c r="S7" s="18"/>
      <c r="T7" s="19"/>
      <c r="U7" s="19"/>
      <c r="V7" s="10"/>
      <c r="W7" s="29"/>
      <c r="X7" s="30">
        <f t="shared" si="6"/>
        <v>0</v>
      </c>
      <c r="Y7" s="30">
        <f t="shared" si="7"/>
        <v>0</v>
      </c>
      <c r="Z7" s="31">
        <f t="shared" si="8"/>
        <v>0</v>
      </c>
      <c r="AA7" s="31">
        <f t="shared" si="9"/>
        <v>0</v>
      </c>
      <c r="AB7" s="32">
        <f>ROUND(V7*T7,2)</f>
        <v>0</v>
      </c>
      <c r="AC7" s="32">
        <f t="shared" si="10"/>
        <v>0</v>
      </c>
      <c r="AD7" s="24">
        <f t="shared" si="11"/>
        <v>0</v>
      </c>
      <c r="AE7" s="24">
        <f t="shared" si="12"/>
        <v>0</v>
      </c>
      <c r="AF7" s="26">
        <f t="shared" si="13"/>
        <v>0</v>
      </c>
      <c r="AG7" s="26">
        <f t="shared" si="14"/>
        <v>0</v>
      </c>
      <c r="AH7" s="28">
        <f t="shared" si="15"/>
        <v>0</v>
      </c>
      <c r="AI7" s="28">
        <f t="shared" si="16"/>
        <v>0</v>
      </c>
      <c r="AJ7" s="22"/>
      <c r="AK7" s="22"/>
    </row>
    <row r="8" spans="1:37" ht="12.75" thickBot="1">
      <c r="W8" s="33" t="s">
        <v>30</v>
      </c>
      <c r="X8" s="34">
        <f t="shared" ref="X8:AI8" si="17">SUM(X5:X7)</f>
        <v>0</v>
      </c>
      <c r="Y8" s="34">
        <f t="shared" si="17"/>
        <v>0</v>
      </c>
      <c r="Z8" s="34">
        <f t="shared" si="17"/>
        <v>0</v>
      </c>
      <c r="AA8" s="34">
        <f t="shared" si="17"/>
        <v>0</v>
      </c>
      <c r="AB8" s="34">
        <f t="shared" si="17"/>
        <v>0</v>
      </c>
      <c r="AC8" s="34">
        <f t="shared" si="17"/>
        <v>0</v>
      </c>
      <c r="AD8" s="34">
        <f t="shared" si="17"/>
        <v>0</v>
      </c>
      <c r="AE8" s="34">
        <f t="shared" si="17"/>
        <v>0</v>
      </c>
      <c r="AF8" s="34">
        <f t="shared" si="17"/>
        <v>0</v>
      </c>
      <c r="AG8" s="34">
        <f t="shared" si="17"/>
        <v>0</v>
      </c>
      <c r="AH8" s="36">
        <f t="shared" si="17"/>
        <v>0</v>
      </c>
      <c r="AI8" s="35">
        <f t="shared" si="17"/>
        <v>0</v>
      </c>
    </row>
    <row r="10" spans="1:37" ht="12.75" thickBot="1"/>
    <row r="11" spans="1:37" ht="12.75" thickBot="1">
      <c r="T11" s="65" t="str">
        <f>A4</f>
        <v>PAKIET 1</v>
      </c>
      <c r="U11" s="66"/>
      <c r="V11" s="66"/>
      <c r="W11" s="66"/>
      <c r="X11" s="66"/>
      <c r="Y11" s="66"/>
      <c r="Z11" s="66"/>
      <c r="AA11" s="66"/>
      <c r="AB11" s="66"/>
      <c r="AC11" s="66"/>
      <c r="AD11" s="66"/>
      <c r="AE11" s="66"/>
      <c r="AF11" s="66"/>
      <c r="AG11" s="66"/>
      <c r="AH11" s="66"/>
      <c r="AI11" s="66"/>
      <c r="AJ11" s="66"/>
      <c r="AK11" s="67"/>
    </row>
    <row r="12" spans="1:37" ht="12.75" customHeight="1">
      <c r="T12" s="52" t="s">
        <v>36</v>
      </c>
      <c r="U12" s="52"/>
      <c r="V12" s="52"/>
      <c r="W12" s="52" t="s">
        <v>35</v>
      </c>
      <c r="X12" s="52"/>
      <c r="Y12" s="52"/>
      <c r="Z12" s="52" t="s">
        <v>37</v>
      </c>
      <c r="AA12" s="52"/>
      <c r="AB12" s="52"/>
      <c r="AC12" s="52" t="s">
        <v>34</v>
      </c>
      <c r="AD12" s="52"/>
      <c r="AE12" s="52"/>
      <c r="AF12" s="52" t="s">
        <v>3</v>
      </c>
      <c r="AG12" s="52"/>
      <c r="AH12" s="52"/>
      <c r="AI12" s="59" t="s">
        <v>4</v>
      </c>
      <c r="AJ12" s="59"/>
      <c r="AK12" s="59"/>
    </row>
    <row r="13" spans="1:37">
      <c r="T13" s="38" t="s">
        <v>33</v>
      </c>
      <c r="U13" s="40" t="s">
        <v>32</v>
      </c>
      <c r="V13" s="42" t="s">
        <v>31</v>
      </c>
      <c r="W13" s="38" t="s">
        <v>33</v>
      </c>
      <c r="X13" s="40" t="s">
        <v>32</v>
      </c>
      <c r="Y13" s="42" t="s">
        <v>31</v>
      </c>
      <c r="Z13" s="38" t="s">
        <v>33</v>
      </c>
      <c r="AA13" s="40" t="s">
        <v>32</v>
      </c>
      <c r="AB13" s="42" t="s">
        <v>31</v>
      </c>
      <c r="AC13" s="38" t="s">
        <v>33</v>
      </c>
      <c r="AD13" s="40" t="s">
        <v>32</v>
      </c>
      <c r="AE13" s="42" t="s">
        <v>31</v>
      </c>
      <c r="AF13" s="38" t="s">
        <v>33</v>
      </c>
      <c r="AG13" s="40" t="s">
        <v>32</v>
      </c>
      <c r="AH13" s="42" t="s">
        <v>31</v>
      </c>
      <c r="AI13" s="38" t="s">
        <v>33</v>
      </c>
      <c r="AJ13" s="40" t="s">
        <v>32</v>
      </c>
      <c r="AK13" s="42" t="s">
        <v>31</v>
      </c>
    </row>
    <row r="14" spans="1:37" ht="12.75" thickBot="1">
      <c r="T14" s="39">
        <f>X8</f>
        <v>0</v>
      </c>
      <c r="U14" s="41">
        <f>Z8</f>
        <v>0</v>
      </c>
      <c r="V14" s="43">
        <f>AB8</f>
        <v>0</v>
      </c>
      <c r="W14" s="39">
        <f>Y8</f>
        <v>0</v>
      </c>
      <c r="X14" s="41">
        <f>AA8</f>
        <v>0</v>
      </c>
      <c r="Y14" s="43">
        <f>AC8</f>
        <v>0</v>
      </c>
      <c r="Z14" s="39">
        <f>AD8</f>
        <v>0</v>
      </c>
      <c r="AA14" s="41">
        <f>AF8</f>
        <v>0</v>
      </c>
      <c r="AB14" s="43">
        <f>AH8</f>
        <v>0</v>
      </c>
      <c r="AC14" s="39">
        <f>AE8</f>
        <v>0</v>
      </c>
      <c r="AD14" s="41">
        <f>AG8</f>
        <v>0</v>
      </c>
      <c r="AE14" s="43">
        <f>AI8</f>
        <v>0</v>
      </c>
      <c r="AF14" s="39">
        <f t="shared" ref="AF14:AK14" si="18">T14+Z14</f>
        <v>0</v>
      </c>
      <c r="AG14" s="41">
        <f t="shared" si="18"/>
        <v>0</v>
      </c>
      <c r="AH14" s="43">
        <f t="shared" si="18"/>
        <v>0</v>
      </c>
      <c r="AI14" s="39">
        <f t="shared" si="18"/>
        <v>0</v>
      </c>
      <c r="AJ14" s="41">
        <f t="shared" si="18"/>
        <v>0</v>
      </c>
      <c r="AK14" s="43">
        <f t="shared" si="18"/>
        <v>0</v>
      </c>
    </row>
    <row r="15" spans="1:37" ht="12.75" thickBot="1">
      <c r="T15" s="68">
        <f>SUM(T14:V14)</f>
        <v>0</v>
      </c>
      <c r="U15" s="60"/>
      <c r="V15" s="60"/>
      <c r="W15" s="60">
        <f>SUM(W14:Y14)</f>
        <v>0</v>
      </c>
      <c r="X15" s="60"/>
      <c r="Y15" s="60"/>
      <c r="Z15" s="60">
        <f>SUM(Z14:AB14)</f>
        <v>0</v>
      </c>
      <c r="AA15" s="60"/>
      <c r="AB15" s="60"/>
      <c r="AC15" s="60">
        <f>SUM(AC14:AE14)</f>
        <v>0</v>
      </c>
      <c r="AD15" s="60"/>
      <c r="AE15" s="60"/>
      <c r="AF15" s="60">
        <f>SUM(AF14:AH14)</f>
        <v>0</v>
      </c>
      <c r="AG15" s="60"/>
      <c r="AH15" s="60"/>
      <c r="AI15" s="60">
        <f>SUM(AI14:AK14)</f>
        <v>0</v>
      </c>
      <c r="AJ15" s="60"/>
      <c r="AK15" s="61"/>
    </row>
    <row r="16" spans="1:37" ht="12.75">
      <c r="B16" s="74" t="s">
        <v>69</v>
      </c>
      <c r="C16" s="74"/>
      <c r="D16" s="74"/>
      <c r="E16" s="74"/>
      <c r="F16" s="74"/>
      <c r="G16" s="74"/>
      <c r="H16" s="74"/>
      <c r="I16" s="74"/>
      <c r="J16" s="74"/>
      <c r="K16" s="74"/>
    </row>
    <row r="17" spans="1:37" ht="12.75">
      <c r="B17" s="75" t="s">
        <v>70</v>
      </c>
      <c r="C17" s="75"/>
      <c r="D17" s="75"/>
      <c r="E17" s="75"/>
      <c r="F17" s="75"/>
      <c r="G17" s="75"/>
      <c r="H17" s="75"/>
      <c r="I17" s="75"/>
      <c r="J17" s="75"/>
      <c r="K17" s="75"/>
    </row>
    <row r="20" spans="1:37" s="5" customFormat="1" ht="56.25" customHeight="1" thickBot="1">
      <c r="A20" s="2" t="s">
        <v>0</v>
      </c>
      <c r="B20" s="3" t="s">
        <v>1</v>
      </c>
      <c r="C20" s="3" t="s">
        <v>9</v>
      </c>
      <c r="D20" s="15" t="s">
        <v>12</v>
      </c>
      <c r="E20" s="15" t="s">
        <v>13</v>
      </c>
      <c r="F20" s="15" t="s">
        <v>14</v>
      </c>
      <c r="G20" s="14" t="s">
        <v>15</v>
      </c>
      <c r="H20" s="14" t="s">
        <v>16</v>
      </c>
      <c r="I20" s="14" t="s">
        <v>17</v>
      </c>
      <c r="J20" s="16" t="s">
        <v>18</v>
      </c>
      <c r="K20" s="16" t="s">
        <v>19</v>
      </c>
      <c r="L20" s="16" t="s">
        <v>20</v>
      </c>
      <c r="M20" s="4" t="s">
        <v>21</v>
      </c>
      <c r="N20" s="4" t="s">
        <v>8</v>
      </c>
      <c r="O20" s="12" t="s">
        <v>53</v>
      </c>
      <c r="P20" s="15" t="s">
        <v>59</v>
      </c>
      <c r="Q20" s="15" t="s">
        <v>54</v>
      </c>
      <c r="R20" s="14" t="s">
        <v>56</v>
      </c>
      <c r="S20" s="14" t="s">
        <v>57</v>
      </c>
      <c r="T20" s="16" t="s">
        <v>55</v>
      </c>
      <c r="U20" s="16" t="s">
        <v>58</v>
      </c>
      <c r="V20" s="2" t="s">
        <v>22</v>
      </c>
      <c r="W20" s="2" t="s">
        <v>23</v>
      </c>
      <c r="X20" s="23" t="s">
        <v>60</v>
      </c>
      <c r="Y20" s="23" t="s">
        <v>61</v>
      </c>
      <c r="Z20" s="25" t="s">
        <v>62</v>
      </c>
      <c r="AA20" s="25" t="s">
        <v>63</v>
      </c>
      <c r="AB20" s="27" t="s">
        <v>64</v>
      </c>
      <c r="AC20" s="27" t="s">
        <v>65</v>
      </c>
      <c r="AD20" s="23" t="s">
        <v>38</v>
      </c>
      <c r="AE20" s="23" t="s">
        <v>24</v>
      </c>
      <c r="AF20" s="25" t="s">
        <v>39</v>
      </c>
      <c r="AG20" s="25" t="s">
        <v>25</v>
      </c>
      <c r="AH20" s="27" t="s">
        <v>40</v>
      </c>
      <c r="AI20" s="27" t="s">
        <v>26</v>
      </c>
      <c r="AJ20" s="13" t="s">
        <v>2</v>
      </c>
      <c r="AK20" s="13" t="s">
        <v>27</v>
      </c>
    </row>
    <row r="21" spans="1:37" s="5" customFormat="1" ht="15" customHeight="1" thickBot="1">
      <c r="A21" s="62" t="s">
        <v>6</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1:37" s="5" customFormat="1" ht="129" customHeight="1" thickBot="1">
      <c r="A22" s="6" t="s">
        <v>10</v>
      </c>
      <c r="B22" s="7" t="s">
        <v>50</v>
      </c>
      <c r="C22" s="8" t="s">
        <v>11</v>
      </c>
      <c r="D22" s="17">
        <f>ROUND(E22*0.5,0)</f>
        <v>6000</v>
      </c>
      <c r="E22" s="20">
        <v>12000</v>
      </c>
      <c r="F22" s="17">
        <f>ROUND(E22*0.75,0)</f>
        <v>9000</v>
      </c>
      <c r="G22" s="18">
        <f>ROUND(H22*0.5,0)</f>
        <v>24300</v>
      </c>
      <c r="H22" s="18">
        <v>48600</v>
      </c>
      <c r="I22" s="18">
        <v>35000</v>
      </c>
      <c r="J22" s="19">
        <f>ROUND(K22*0.5,0)</f>
        <v>0</v>
      </c>
      <c r="K22" s="19">
        <v>0</v>
      </c>
      <c r="L22" s="19">
        <f>ROUND(K22*0.75,0)</f>
        <v>0</v>
      </c>
      <c r="M22" s="8"/>
      <c r="N22" s="9"/>
      <c r="O22" s="9"/>
      <c r="P22" s="17"/>
      <c r="Q22" s="17"/>
      <c r="R22" s="18"/>
      <c r="S22" s="18"/>
      <c r="T22" s="19"/>
      <c r="U22" s="19"/>
      <c r="V22" s="10"/>
      <c r="W22" s="11"/>
      <c r="X22" s="24">
        <f>ROUND(V22*P22,2)</f>
        <v>0</v>
      </c>
      <c r="Y22" s="24">
        <f>ROUND(X22+X22*W22,2)</f>
        <v>0</v>
      </c>
      <c r="Z22" s="26">
        <f>ROUND(V22*R22,2)</f>
        <v>0</v>
      </c>
      <c r="AA22" s="26">
        <f>ROUND(Z22+Z22*W22,2)</f>
        <v>0</v>
      </c>
      <c r="AB22" s="28">
        <f>ROUND(V22*T22,2)</f>
        <v>0</v>
      </c>
      <c r="AC22" s="28">
        <f>ROUND(AB22+AB22*W22,2)</f>
        <v>0</v>
      </c>
      <c r="AD22" s="24">
        <f>ROUND(V22*Q22,2)</f>
        <v>0</v>
      </c>
      <c r="AE22" s="24">
        <f>ROUND(AD22+AD22*W22,2)</f>
        <v>0</v>
      </c>
      <c r="AF22" s="26">
        <f>ROUND(V22*S22,2)</f>
        <v>0</v>
      </c>
      <c r="AG22" s="26">
        <f>ROUND(AF22+AF22*W22,2)</f>
        <v>0</v>
      </c>
      <c r="AH22" s="28">
        <f>ROUND(V22*U22,2)</f>
        <v>0</v>
      </c>
      <c r="AI22" s="28">
        <f>ROUND(AH22+AH22*W22,2)</f>
        <v>0</v>
      </c>
      <c r="AJ22" s="21"/>
      <c r="AK22" s="21"/>
    </row>
    <row r="23" spans="1:37" ht="12.75" thickBot="1">
      <c r="W23" s="33" t="s">
        <v>30</v>
      </c>
      <c r="X23" s="34">
        <f>SUM(X22)</f>
        <v>0</v>
      </c>
      <c r="Y23" s="34">
        <f t="shared" ref="Y23:AI23" si="19">SUM(Y22)</f>
        <v>0</v>
      </c>
      <c r="Z23" s="34">
        <f t="shared" si="19"/>
        <v>0</v>
      </c>
      <c r="AA23" s="34">
        <f t="shared" si="19"/>
        <v>0</v>
      </c>
      <c r="AB23" s="34">
        <f t="shared" si="19"/>
        <v>0</v>
      </c>
      <c r="AC23" s="34">
        <f t="shared" si="19"/>
        <v>0</v>
      </c>
      <c r="AD23" s="34">
        <f t="shared" si="19"/>
        <v>0</v>
      </c>
      <c r="AE23" s="34">
        <f t="shared" si="19"/>
        <v>0</v>
      </c>
      <c r="AF23" s="34">
        <f t="shared" si="19"/>
        <v>0</v>
      </c>
      <c r="AG23" s="34">
        <f t="shared" si="19"/>
        <v>0</v>
      </c>
      <c r="AH23" s="34">
        <f t="shared" si="19"/>
        <v>0</v>
      </c>
      <c r="AI23" s="35">
        <f t="shared" si="19"/>
        <v>0</v>
      </c>
    </row>
    <row r="25" spans="1:37" ht="12.75" thickBot="1"/>
    <row r="26" spans="1:37" ht="12.75" thickBot="1">
      <c r="T26" s="65" t="str">
        <f>A21</f>
        <v>PAKIET 2</v>
      </c>
      <c r="U26" s="66"/>
      <c r="V26" s="66"/>
      <c r="W26" s="66"/>
      <c r="X26" s="66"/>
      <c r="Y26" s="66"/>
      <c r="Z26" s="66"/>
      <c r="AA26" s="66"/>
      <c r="AB26" s="66"/>
      <c r="AC26" s="66"/>
      <c r="AD26" s="66"/>
      <c r="AE26" s="66"/>
      <c r="AF26" s="66"/>
      <c r="AG26" s="66"/>
      <c r="AH26" s="66"/>
      <c r="AI26" s="66"/>
      <c r="AJ26" s="66"/>
      <c r="AK26" s="67"/>
    </row>
    <row r="27" spans="1:37">
      <c r="T27" s="52" t="s">
        <v>36</v>
      </c>
      <c r="U27" s="52"/>
      <c r="V27" s="52"/>
      <c r="W27" s="52" t="s">
        <v>35</v>
      </c>
      <c r="X27" s="52"/>
      <c r="Y27" s="52"/>
      <c r="Z27" s="52" t="s">
        <v>37</v>
      </c>
      <c r="AA27" s="52"/>
      <c r="AB27" s="52"/>
      <c r="AC27" s="52" t="s">
        <v>34</v>
      </c>
      <c r="AD27" s="52"/>
      <c r="AE27" s="52"/>
      <c r="AF27" s="52" t="s">
        <v>3</v>
      </c>
      <c r="AG27" s="52"/>
      <c r="AH27" s="52"/>
      <c r="AI27" s="59" t="s">
        <v>4</v>
      </c>
      <c r="AJ27" s="59"/>
      <c r="AK27" s="59"/>
    </row>
    <row r="28" spans="1:37">
      <c r="T28" s="38" t="s">
        <v>33</v>
      </c>
      <c r="U28" s="40" t="s">
        <v>32</v>
      </c>
      <c r="V28" s="42" t="s">
        <v>31</v>
      </c>
      <c r="W28" s="38" t="s">
        <v>33</v>
      </c>
      <c r="X28" s="40" t="s">
        <v>32</v>
      </c>
      <c r="Y28" s="42" t="s">
        <v>31</v>
      </c>
      <c r="Z28" s="38" t="s">
        <v>33</v>
      </c>
      <c r="AA28" s="40" t="s">
        <v>32</v>
      </c>
      <c r="AB28" s="42" t="s">
        <v>31</v>
      </c>
      <c r="AC28" s="38" t="s">
        <v>33</v>
      </c>
      <c r="AD28" s="40" t="s">
        <v>32</v>
      </c>
      <c r="AE28" s="42" t="s">
        <v>31</v>
      </c>
      <c r="AF28" s="38" t="s">
        <v>33</v>
      </c>
      <c r="AG28" s="40" t="s">
        <v>32</v>
      </c>
      <c r="AH28" s="42" t="s">
        <v>31</v>
      </c>
      <c r="AI28" s="38" t="s">
        <v>33</v>
      </c>
      <c r="AJ28" s="40" t="s">
        <v>32</v>
      </c>
      <c r="AK28" s="42" t="s">
        <v>31</v>
      </c>
    </row>
    <row r="29" spans="1:37" ht="12.75" thickBot="1">
      <c r="T29" s="39">
        <f>X23</f>
        <v>0</v>
      </c>
      <c r="U29" s="41">
        <f>Z23</f>
        <v>0</v>
      </c>
      <c r="V29" s="43">
        <f>AB23</f>
        <v>0</v>
      </c>
      <c r="W29" s="39">
        <f>Y23</f>
        <v>0</v>
      </c>
      <c r="X29" s="41">
        <f>AA23</f>
        <v>0</v>
      </c>
      <c r="Y29" s="43">
        <f>AC23</f>
        <v>0</v>
      </c>
      <c r="Z29" s="39">
        <f>AD23</f>
        <v>0</v>
      </c>
      <c r="AA29" s="41">
        <f>AF23</f>
        <v>0</v>
      </c>
      <c r="AB29" s="43">
        <f>AH23</f>
        <v>0</v>
      </c>
      <c r="AC29" s="39">
        <f>AE23</f>
        <v>0</v>
      </c>
      <c r="AD29" s="41">
        <f>AG23</f>
        <v>0</v>
      </c>
      <c r="AE29" s="43">
        <f>AI23</f>
        <v>0</v>
      </c>
      <c r="AF29" s="39">
        <f t="shared" ref="AF29:AK29" si="20">T29+Z29</f>
        <v>0</v>
      </c>
      <c r="AG29" s="41">
        <f t="shared" si="20"/>
        <v>0</v>
      </c>
      <c r="AH29" s="43">
        <f t="shared" si="20"/>
        <v>0</v>
      </c>
      <c r="AI29" s="39">
        <f t="shared" si="20"/>
        <v>0</v>
      </c>
      <c r="AJ29" s="41">
        <f t="shared" si="20"/>
        <v>0</v>
      </c>
      <c r="AK29" s="43">
        <f t="shared" si="20"/>
        <v>0</v>
      </c>
    </row>
    <row r="30" spans="1:37" ht="12.75" thickBot="1">
      <c r="T30" s="68">
        <f>SUM(T29:V29)</f>
        <v>0</v>
      </c>
      <c r="U30" s="60"/>
      <c r="V30" s="60"/>
      <c r="W30" s="60">
        <f>SUM(W29:Y29)</f>
        <v>0</v>
      </c>
      <c r="X30" s="60"/>
      <c r="Y30" s="60"/>
      <c r="Z30" s="60">
        <f>SUM(Z29:AB29)</f>
        <v>0</v>
      </c>
      <c r="AA30" s="60"/>
      <c r="AB30" s="60"/>
      <c r="AC30" s="60">
        <f>SUM(AC29:AE29)</f>
        <v>0</v>
      </c>
      <c r="AD30" s="60"/>
      <c r="AE30" s="60"/>
      <c r="AF30" s="60">
        <f>SUM(AF29:AH29)</f>
        <v>0</v>
      </c>
      <c r="AG30" s="60"/>
      <c r="AH30" s="60"/>
      <c r="AI30" s="60">
        <f>SUM(AI29:AK29)</f>
        <v>0</v>
      </c>
      <c r="AJ30" s="60"/>
      <c r="AK30" s="61"/>
    </row>
    <row r="31" spans="1:37" ht="12.75">
      <c r="B31" s="74" t="s">
        <v>69</v>
      </c>
      <c r="C31" s="74"/>
      <c r="D31" s="74"/>
      <c r="E31" s="74"/>
      <c r="F31" s="74"/>
      <c r="G31" s="74"/>
      <c r="H31" s="74"/>
      <c r="I31" s="74"/>
      <c r="J31" s="74"/>
      <c r="K31" s="74"/>
    </row>
    <row r="32" spans="1:37" ht="12.75">
      <c r="B32" s="75" t="s">
        <v>70</v>
      </c>
      <c r="C32" s="75"/>
      <c r="D32" s="75"/>
      <c r="E32" s="75"/>
      <c r="F32" s="75"/>
      <c r="G32" s="75"/>
      <c r="H32" s="75"/>
      <c r="I32" s="75"/>
      <c r="J32" s="75"/>
      <c r="K32" s="75"/>
    </row>
    <row r="35" spans="1:37" s="5" customFormat="1" ht="56.25" customHeight="1" thickBot="1">
      <c r="A35" s="2" t="s">
        <v>0</v>
      </c>
      <c r="B35" s="3" t="s">
        <v>1</v>
      </c>
      <c r="C35" s="3" t="s">
        <v>9</v>
      </c>
      <c r="D35" s="15" t="s">
        <v>12</v>
      </c>
      <c r="E35" s="15" t="s">
        <v>13</v>
      </c>
      <c r="F35" s="15" t="s">
        <v>14</v>
      </c>
      <c r="G35" s="14" t="s">
        <v>15</v>
      </c>
      <c r="H35" s="14" t="s">
        <v>16</v>
      </c>
      <c r="I35" s="14" t="s">
        <v>17</v>
      </c>
      <c r="J35" s="16" t="s">
        <v>18</v>
      </c>
      <c r="K35" s="16" t="s">
        <v>19</v>
      </c>
      <c r="L35" s="16" t="s">
        <v>20</v>
      </c>
      <c r="M35" s="4" t="s">
        <v>21</v>
      </c>
      <c r="N35" s="4" t="s">
        <v>8</v>
      </c>
      <c r="O35" s="12" t="s">
        <v>53</v>
      </c>
      <c r="P35" s="15" t="s">
        <v>59</v>
      </c>
      <c r="Q35" s="15" t="s">
        <v>54</v>
      </c>
      <c r="R35" s="14" t="s">
        <v>56</v>
      </c>
      <c r="S35" s="14" t="s">
        <v>57</v>
      </c>
      <c r="T35" s="16" t="s">
        <v>55</v>
      </c>
      <c r="U35" s="16" t="s">
        <v>58</v>
      </c>
      <c r="V35" s="2" t="s">
        <v>22</v>
      </c>
      <c r="W35" s="2" t="s">
        <v>23</v>
      </c>
      <c r="X35" s="23" t="s">
        <v>60</v>
      </c>
      <c r="Y35" s="23" t="s">
        <v>61</v>
      </c>
      <c r="Z35" s="25" t="s">
        <v>62</v>
      </c>
      <c r="AA35" s="25" t="s">
        <v>63</v>
      </c>
      <c r="AB35" s="27" t="s">
        <v>64</v>
      </c>
      <c r="AC35" s="27" t="s">
        <v>65</v>
      </c>
      <c r="AD35" s="23" t="s">
        <v>38</v>
      </c>
      <c r="AE35" s="23" t="s">
        <v>24</v>
      </c>
      <c r="AF35" s="25" t="s">
        <v>39</v>
      </c>
      <c r="AG35" s="25" t="s">
        <v>25</v>
      </c>
      <c r="AH35" s="27" t="s">
        <v>40</v>
      </c>
      <c r="AI35" s="27" t="s">
        <v>26</v>
      </c>
      <c r="AJ35" s="13" t="s">
        <v>2</v>
      </c>
      <c r="AK35" s="13" t="s">
        <v>27</v>
      </c>
    </row>
    <row r="36" spans="1:37" s="5" customFormat="1" ht="15" customHeight="1" thickBot="1">
      <c r="A36" s="62" t="s">
        <v>5</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4"/>
    </row>
    <row r="37" spans="1:37" s="5" customFormat="1" ht="162" customHeight="1">
      <c r="A37" s="6" t="s">
        <v>10</v>
      </c>
      <c r="B37" s="7" t="s">
        <v>51</v>
      </c>
      <c r="C37" s="8" t="s">
        <v>11</v>
      </c>
      <c r="D37" s="17">
        <f>ROUND(E37*0.5,0)</f>
        <v>2400</v>
      </c>
      <c r="E37" s="20">
        <v>4800</v>
      </c>
      <c r="F37" s="17">
        <v>2500</v>
      </c>
      <c r="G37" s="18">
        <f>ROUND(H37*0.5,0)</f>
        <v>10800</v>
      </c>
      <c r="H37" s="18">
        <v>21600</v>
      </c>
      <c r="I37" s="18">
        <v>15000</v>
      </c>
      <c r="J37" s="19">
        <f>ROUND(K37*0.5,0)</f>
        <v>9000</v>
      </c>
      <c r="K37" s="19">
        <v>18000</v>
      </c>
      <c r="L37" s="19">
        <v>10000</v>
      </c>
      <c r="M37" s="8"/>
      <c r="N37" s="9"/>
      <c r="O37" s="9"/>
      <c r="P37" s="17"/>
      <c r="Q37" s="17"/>
      <c r="R37" s="18"/>
      <c r="S37" s="18"/>
      <c r="T37" s="19"/>
      <c r="U37" s="19"/>
      <c r="V37" s="10"/>
      <c r="W37" s="11"/>
      <c r="X37" s="24">
        <f>ROUND(V37*P37,2)</f>
        <v>0</v>
      </c>
      <c r="Y37" s="24">
        <f>ROUND(X37+X37*W37,2)</f>
        <v>0</v>
      </c>
      <c r="Z37" s="26">
        <f>ROUND(V37*R37,2)</f>
        <v>0</v>
      </c>
      <c r="AA37" s="26">
        <f>ROUND(Z37+Z37*W37,2)</f>
        <v>0</v>
      </c>
      <c r="AB37" s="28">
        <f>ROUND(V37*T37,2)</f>
        <v>0</v>
      </c>
      <c r="AC37" s="28">
        <f>ROUND(AB37+AB37*W37,2)</f>
        <v>0</v>
      </c>
      <c r="AD37" s="24">
        <f>ROUND(V37*Q37,2)</f>
        <v>0</v>
      </c>
      <c r="AE37" s="24">
        <f>ROUND(AD37+AD37*W37,2)</f>
        <v>0</v>
      </c>
      <c r="AF37" s="26">
        <f>ROUND(V37*S37,2)</f>
        <v>0</v>
      </c>
      <c r="AG37" s="26">
        <f>ROUND(AF37+AF37*W37,2)</f>
        <v>0</v>
      </c>
      <c r="AH37" s="28">
        <f>ROUND(V37*U37,2)</f>
        <v>0</v>
      </c>
      <c r="AI37" s="28">
        <f>ROUND(AH37+AH37*W37,2)</f>
        <v>0</v>
      </c>
      <c r="AJ37" s="21"/>
      <c r="AK37" s="21"/>
    </row>
    <row r="38" spans="1:37" s="5" customFormat="1" ht="164.25" customHeight="1" thickBot="1">
      <c r="A38" s="6" t="s">
        <v>10</v>
      </c>
      <c r="B38" s="7" t="s">
        <v>52</v>
      </c>
      <c r="C38" s="8" t="s">
        <v>11</v>
      </c>
      <c r="D38" s="17">
        <f>ROUND(E38*0.5,0)</f>
        <v>0</v>
      </c>
      <c r="E38" s="20">
        <v>0</v>
      </c>
      <c r="F38" s="17">
        <f>ROUND(E38*0.75,0)</f>
        <v>0</v>
      </c>
      <c r="G38" s="18">
        <f>ROUND(H38*0.5,0)</f>
        <v>5400</v>
      </c>
      <c r="H38" s="18">
        <v>10800</v>
      </c>
      <c r="I38" s="18">
        <v>8000</v>
      </c>
      <c r="J38" s="19">
        <f>ROUND(K38*0.5,0)</f>
        <v>0</v>
      </c>
      <c r="K38" s="19">
        <v>0</v>
      </c>
      <c r="L38" s="19">
        <f>ROUND(K38*0.75,0)</f>
        <v>0</v>
      </c>
      <c r="M38" s="8"/>
      <c r="N38" s="9"/>
      <c r="O38" s="9"/>
      <c r="P38" s="17"/>
      <c r="Q38" s="17"/>
      <c r="R38" s="18"/>
      <c r="S38" s="18"/>
      <c r="T38" s="19"/>
      <c r="U38" s="19"/>
      <c r="V38" s="10"/>
      <c r="W38" s="11"/>
      <c r="X38" s="24">
        <f>ROUND(V38*P38,2)</f>
        <v>0</v>
      </c>
      <c r="Y38" s="24">
        <f>ROUND(X38+X38*W38,2)</f>
        <v>0</v>
      </c>
      <c r="Z38" s="26">
        <f>ROUND(V38*R38,2)</f>
        <v>0</v>
      </c>
      <c r="AA38" s="26">
        <f>ROUND(Z38+Z38*W38,2)</f>
        <v>0</v>
      </c>
      <c r="AB38" s="28">
        <f>ROUND(V38*T38,2)</f>
        <v>0</v>
      </c>
      <c r="AC38" s="28">
        <f>ROUND(AB38+AB38*W38,2)</f>
        <v>0</v>
      </c>
      <c r="AD38" s="24">
        <f>ROUND(V38*Q38,2)</f>
        <v>0</v>
      </c>
      <c r="AE38" s="24">
        <f>ROUND(AD38+AD38*W38,2)</f>
        <v>0</v>
      </c>
      <c r="AF38" s="26">
        <f>ROUND(V38*S38,2)</f>
        <v>0</v>
      </c>
      <c r="AG38" s="26">
        <f>ROUND(AF38+AF38*W38,2)</f>
        <v>0</v>
      </c>
      <c r="AH38" s="28">
        <f>ROUND(V38*U38,2)</f>
        <v>0</v>
      </c>
      <c r="AI38" s="28">
        <f>ROUND(AH38+AH38*W38,2)</f>
        <v>0</v>
      </c>
      <c r="AJ38" s="21"/>
      <c r="AK38" s="21"/>
    </row>
    <row r="39" spans="1:37" ht="12.75" thickBot="1">
      <c r="W39" s="33" t="s">
        <v>30</v>
      </c>
      <c r="X39" s="34">
        <f>SUM(X37:X38)</f>
        <v>0</v>
      </c>
      <c r="Y39" s="34">
        <f t="shared" ref="Y39:AI39" si="21">SUM(Y37:Y38)</f>
        <v>0</v>
      </c>
      <c r="Z39" s="34">
        <f t="shared" si="21"/>
        <v>0</v>
      </c>
      <c r="AA39" s="34">
        <f t="shared" si="21"/>
        <v>0</v>
      </c>
      <c r="AB39" s="34">
        <f t="shared" si="21"/>
        <v>0</v>
      </c>
      <c r="AC39" s="34">
        <f t="shared" si="21"/>
        <v>0</v>
      </c>
      <c r="AD39" s="34">
        <f t="shared" si="21"/>
        <v>0</v>
      </c>
      <c r="AE39" s="34">
        <f t="shared" si="21"/>
        <v>0</v>
      </c>
      <c r="AF39" s="34">
        <f t="shared" si="21"/>
        <v>0</v>
      </c>
      <c r="AG39" s="34">
        <f t="shared" si="21"/>
        <v>0</v>
      </c>
      <c r="AH39" s="34">
        <f t="shared" si="21"/>
        <v>0</v>
      </c>
      <c r="AI39" s="35">
        <f t="shared" si="21"/>
        <v>0</v>
      </c>
    </row>
    <row r="41" spans="1:37" ht="12.75" thickBot="1"/>
    <row r="42" spans="1:37" ht="12.75" thickBot="1">
      <c r="T42" s="65" t="str">
        <f>A36</f>
        <v>PAKIET 3</v>
      </c>
      <c r="U42" s="66"/>
      <c r="V42" s="66"/>
      <c r="W42" s="66"/>
      <c r="X42" s="66"/>
      <c r="Y42" s="66"/>
      <c r="Z42" s="66"/>
      <c r="AA42" s="66"/>
      <c r="AB42" s="66"/>
      <c r="AC42" s="66"/>
      <c r="AD42" s="66"/>
      <c r="AE42" s="66"/>
      <c r="AF42" s="66"/>
      <c r="AG42" s="66"/>
      <c r="AH42" s="66"/>
      <c r="AI42" s="66"/>
      <c r="AJ42" s="66"/>
      <c r="AK42" s="67"/>
    </row>
    <row r="43" spans="1:37">
      <c r="T43" s="52" t="s">
        <v>36</v>
      </c>
      <c r="U43" s="52"/>
      <c r="V43" s="52"/>
      <c r="W43" s="52" t="s">
        <v>35</v>
      </c>
      <c r="X43" s="52"/>
      <c r="Y43" s="52"/>
      <c r="Z43" s="52" t="s">
        <v>37</v>
      </c>
      <c r="AA43" s="52"/>
      <c r="AB43" s="52"/>
      <c r="AC43" s="52" t="s">
        <v>34</v>
      </c>
      <c r="AD43" s="52"/>
      <c r="AE43" s="52"/>
      <c r="AF43" s="52" t="s">
        <v>3</v>
      </c>
      <c r="AG43" s="52"/>
      <c r="AH43" s="52"/>
      <c r="AI43" s="59" t="s">
        <v>4</v>
      </c>
      <c r="AJ43" s="59"/>
      <c r="AK43" s="59"/>
    </row>
    <row r="44" spans="1:37">
      <c r="T44" s="38" t="s">
        <v>33</v>
      </c>
      <c r="U44" s="40" t="s">
        <v>32</v>
      </c>
      <c r="V44" s="42" t="s">
        <v>31</v>
      </c>
      <c r="W44" s="38" t="s">
        <v>33</v>
      </c>
      <c r="X44" s="40" t="s">
        <v>32</v>
      </c>
      <c r="Y44" s="42" t="s">
        <v>31</v>
      </c>
      <c r="Z44" s="38" t="s">
        <v>33</v>
      </c>
      <c r="AA44" s="40" t="s">
        <v>32</v>
      </c>
      <c r="AB44" s="42" t="s">
        <v>31</v>
      </c>
      <c r="AC44" s="38" t="s">
        <v>33</v>
      </c>
      <c r="AD44" s="40" t="s">
        <v>32</v>
      </c>
      <c r="AE44" s="42" t="s">
        <v>31</v>
      </c>
      <c r="AF44" s="38" t="s">
        <v>33</v>
      </c>
      <c r="AG44" s="40" t="s">
        <v>32</v>
      </c>
      <c r="AH44" s="42" t="s">
        <v>31</v>
      </c>
      <c r="AI44" s="38" t="s">
        <v>33</v>
      </c>
      <c r="AJ44" s="40" t="s">
        <v>32</v>
      </c>
      <c r="AK44" s="42" t="s">
        <v>31</v>
      </c>
    </row>
    <row r="45" spans="1:37" ht="12.75" thickBot="1">
      <c r="T45" s="39">
        <f>X39</f>
        <v>0</v>
      </c>
      <c r="U45" s="41">
        <f>Z39</f>
        <v>0</v>
      </c>
      <c r="V45" s="43">
        <f>AB39</f>
        <v>0</v>
      </c>
      <c r="W45" s="39">
        <f>Y39</f>
        <v>0</v>
      </c>
      <c r="X45" s="41">
        <f>AA39</f>
        <v>0</v>
      </c>
      <c r="Y45" s="43">
        <f>AC39</f>
        <v>0</v>
      </c>
      <c r="Z45" s="39">
        <f>AD39</f>
        <v>0</v>
      </c>
      <c r="AA45" s="41">
        <f>AF39</f>
        <v>0</v>
      </c>
      <c r="AB45" s="43">
        <f>AH39</f>
        <v>0</v>
      </c>
      <c r="AC45" s="39">
        <f>AE39</f>
        <v>0</v>
      </c>
      <c r="AD45" s="41">
        <f>AG39</f>
        <v>0</v>
      </c>
      <c r="AE45" s="43">
        <f>AI39</f>
        <v>0</v>
      </c>
      <c r="AF45" s="39">
        <f t="shared" ref="AF45:AK45" si="22">T45+Z45</f>
        <v>0</v>
      </c>
      <c r="AG45" s="41">
        <f t="shared" si="22"/>
        <v>0</v>
      </c>
      <c r="AH45" s="43">
        <f t="shared" si="22"/>
        <v>0</v>
      </c>
      <c r="AI45" s="39">
        <f t="shared" si="22"/>
        <v>0</v>
      </c>
      <c r="AJ45" s="41">
        <f t="shared" si="22"/>
        <v>0</v>
      </c>
      <c r="AK45" s="43">
        <f t="shared" si="22"/>
        <v>0</v>
      </c>
    </row>
    <row r="46" spans="1:37" ht="12.75" thickBot="1">
      <c r="T46" s="68">
        <f>SUM(T45:V45)</f>
        <v>0</v>
      </c>
      <c r="U46" s="60"/>
      <c r="V46" s="60"/>
      <c r="W46" s="60">
        <f>SUM(W45:Y45)</f>
        <v>0</v>
      </c>
      <c r="X46" s="60"/>
      <c r="Y46" s="60"/>
      <c r="Z46" s="60">
        <f>SUM(Z45:AB45)</f>
        <v>0</v>
      </c>
      <c r="AA46" s="60"/>
      <c r="AB46" s="60"/>
      <c r="AC46" s="60">
        <f>SUM(AC45:AE45)</f>
        <v>0</v>
      </c>
      <c r="AD46" s="60"/>
      <c r="AE46" s="60"/>
      <c r="AF46" s="60">
        <f>SUM(AF45:AH45)</f>
        <v>0</v>
      </c>
      <c r="AG46" s="60"/>
      <c r="AH46" s="60"/>
      <c r="AI46" s="60">
        <f>SUM(AI45:AK45)</f>
        <v>0</v>
      </c>
      <c r="AJ46" s="60"/>
      <c r="AK46" s="61"/>
    </row>
    <row r="47" spans="1:37" ht="12.75">
      <c r="B47" s="74" t="s">
        <v>69</v>
      </c>
      <c r="C47" s="74"/>
      <c r="D47" s="74"/>
      <c r="E47" s="74"/>
      <c r="F47" s="74"/>
      <c r="G47" s="74"/>
      <c r="H47" s="74"/>
      <c r="I47" s="74"/>
      <c r="J47" s="74"/>
      <c r="K47" s="74"/>
    </row>
    <row r="48" spans="1:37" ht="12.75">
      <c r="B48" s="75" t="s">
        <v>70</v>
      </c>
      <c r="C48" s="75"/>
      <c r="D48" s="75"/>
      <c r="E48" s="75"/>
      <c r="F48" s="75"/>
      <c r="G48" s="75"/>
      <c r="H48" s="75"/>
      <c r="I48" s="75"/>
      <c r="J48" s="75"/>
      <c r="K48" s="75"/>
    </row>
    <row r="51" spans="1:37" s="5" customFormat="1" ht="56.25" customHeight="1" thickBot="1">
      <c r="A51" s="2" t="s">
        <v>0</v>
      </c>
      <c r="B51" s="3" t="s">
        <v>1</v>
      </c>
      <c r="C51" s="3" t="s">
        <v>9</v>
      </c>
      <c r="D51" s="15" t="s">
        <v>12</v>
      </c>
      <c r="E51" s="15" t="s">
        <v>13</v>
      </c>
      <c r="F51" s="15" t="s">
        <v>14</v>
      </c>
      <c r="G51" s="14" t="s">
        <v>15</v>
      </c>
      <c r="H51" s="14" t="s">
        <v>16</v>
      </c>
      <c r="I51" s="14" t="s">
        <v>17</v>
      </c>
      <c r="J51" s="16" t="s">
        <v>18</v>
      </c>
      <c r="K51" s="16" t="s">
        <v>19</v>
      </c>
      <c r="L51" s="16" t="s">
        <v>20</v>
      </c>
      <c r="M51" s="4" t="s">
        <v>21</v>
      </c>
      <c r="N51" s="4" t="s">
        <v>8</v>
      </c>
      <c r="O51" s="12" t="s">
        <v>53</v>
      </c>
      <c r="P51" s="15" t="s">
        <v>59</v>
      </c>
      <c r="Q51" s="15" t="s">
        <v>54</v>
      </c>
      <c r="R51" s="14" t="s">
        <v>56</v>
      </c>
      <c r="S51" s="14" t="s">
        <v>57</v>
      </c>
      <c r="T51" s="16" t="s">
        <v>55</v>
      </c>
      <c r="U51" s="16" t="s">
        <v>58</v>
      </c>
      <c r="V51" s="2" t="s">
        <v>22</v>
      </c>
      <c r="W51" s="2" t="s">
        <v>23</v>
      </c>
      <c r="X51" s="23" t="s">
        <v>60</v>
      </c>
      <c r="Y51" s="23" t="s">
        <v>61</v>
      </c>
      <c r="Z51" s="25" t="s">
        <v>62</v>
      </c>
      <c r="AA51" s="25" t="s">
        <v>63</v>
      </c>
      <c r="AB51" s="27" t="s">
        <v>64</v>
      </c>
      <c r="AC51" s="27" t="s">
        <v>65</v>
      </c>
      <c r="AD51" s="23" t="s">
        <v>38</v>
      </c>
      <c r="AE51" s="23" t="s">
        <v>24</v>
      </c>
      <c r="AF51" s="25" t="s">
        <v>39</v>
      </c>
      <c r="AG51" s="25" t="s">
        <v>25</v>
      </c>
      <c r="AH51" s="27" t="s">
        <v>40</v>
      </c>
      <c r="AI51" s="27" t="s">
        <v>26</v>
      </c>
      <c r="AJ51" s="13" t="s">
        <v>2</v>
      </c>
      <c r="AK51" s="13" t="s">
        <v>27</v>
      </c>
    </row>
    <row r="52" spans="1:37" s="5" customFormat="1" ht="15" customHeight="1" thickBot="1">
      <c r="A52" s="62" t="s">
        <v>41</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4"/>
    </row>
    <row r="53" spans="1:37" s="5" customFormat="1" ht="72.75" thickBot="1">
      <c r="A53" s="6" t="s">
        <v>10</v>
      </c>
      <c r="B53" s="7" t="s">
        <v>42</v>
      </c>
      <c r="C53" s="8" t="s">
        <v>11</v>
      </c>
      <c r="D53" s="17">
        <f>ROUND(E53*0.5,0)</f>
        <v>6000</v>
      </c>
      <c r="E53" s="20">
        <v>12000</v>
      </c>
      <c r="F53" s="17">
        <v>8000</v>
      </c>
      <c r="G53" s="18">
        <v>5000</v>
      </c>
      <c r="H53" s="18">
        <v>18000</v>
      </c>
      <c r="I53" s="18">
        <v>10000</v>
      </c>
      <c r="J53" s="19">
        <v>5000</v>
      </c>
      <c r="K53" s="19">
        <v>18000</v>
      </c>
      <c r="L53" s="19">
        <v>10000</v>
      </c>
      <c r="M53" s="8"/>
      <c r="N53" s="9"/>
      <c r="O53" s="9"/>
      <c r="P53" s="17">
        <v>12000</v>
      </c>
      <c r="Q53" s="17">
        <v>8000</v>
      </c>
      <c r="R53" s="18">
        <v>18000</v>
      </c>
      <c r="S53" s="18">
        <v>10000</v>
      </c>
      <c r="T53" s="19">
        <v>18000</v>
      </c>
      <c r="U53" s="19">
        <v>10000</v>
      </c>
      <c r="V53" s="10"/>
      <c r="W53" s="11"/>
      <c r="X53" s="24">
        <f>ROUND(V53*P53,2)</f>
        <v>0</v>
      </c>
      <c r="Y53" s="24">
        <f>ROUND(X53+X53*W53,2)</f>
        <v>0</v>
      </c>
      <c r="Z53" s="26">
        <f>ROUND(V53*R53,2)</f>
        <v>0</v>
      </c>
      <c r="AA53" s="26">
        <f>ROUND(Z53+Z53*W53,2)</f>
        <v>0</v>
      </c>
      <c r="AB53" s="28">
        <f>ROUND(V53*T53,2)</f>
        <v>0</v>
      </c>
      <c r="AC53" s="28">
        <f>ROUND(AB53+AB53*W53,2)</f>
        <v>0</v>
      </c>
      <c r="AD53" s="24">
        <f>ROUND(V53*Q53,2)</f>
        <v>0</v>
      </c>
      <c r="AE53" s="24">
        <f>ROUND(AD53+AD53*W53,2)</f>
        <v>0</v>
      </c>
      <c r="AF53" s="26">
        <f>ROUND(V53*S53,2)</f>
        <v>0</v>
      </c>
      <c r="AG53" s="26">
        <f>ROUND(AF53+AF53*W53,2)</f>
        <v>0</v>
      </c>
      <c r="AH53" s="28">
        <f>ROUND(V53*U53,2)</f>
        <v>0</v>
      </c>
      <c r="AI53" s="28">
        <f>ROUND(AH53+AH53*W53,2)</f>
        <v>0</v>
      </c>
      <c r="AJ53" s="21"/>
      <c r="AK53" s="21"/>
    </row>
    <row r="54" spans="1:37" ht="12.75" thickBot="1">
      <c r="W54" s="33" t="s">
        <v>30</v>
      </c>
      <c r="X54" s="34">
        <f>SUM(X53)</f>
        <v>0</v>
      </c>
      <c r="Y54" s="34">
        <f t="shared" ref="Y54" si="23">SUM(Y53)</f>
        <v>0</v>
      </c>
      <c r="Z54" s="34">
        <f t="shared" ref="Z54" si="24">SUM(Z53)</f>
        <v>0</v>
      </c>
      <c r="AA54" s="34">
        <f t="shared" ref="AA54" si="25">SUM(AA53)</f>
        <v>0</v>
      </c>
      <c r="AB54" s="34">
        <f t="shared" ref="AB54" si="26">SUM(AB53)</f>
        <v>0</v>
      </c>
      <c r="AC54" s="34">
        <f t="shared" ref="AC54" si="27">SUM(AC53)</f>
        <v>0</v>
      </c>
      <c r="AD54" s="34">
        <f t="shared" ref="AD54" si="28">SUM(AD53)</f>
        <v>0</v>
      </c>
      <c r="AE54" s="34">
        <f t="shared" ref="AE54" si="29">SUM(AE53)</f>
        <v>0</v>
      </c>
      <c r="AF54" s="34">
        <f t="shared" ref="AF54" si="30">SUM(AF53)</f>
        <v>0</v>
      </c>
      <c r="AG54" s="34">
        <f t="shared" ref="AG54" si="31">SUM(AG53)</f>
        <v>0</v>
      </c>
      <c r="AH54" s="34">
        <f t="shared" ref="AH54" si="32">SUM(AH53)</f>
        <v>0</v>
      </c>
      <c r="AI54" s="35">
        <f t="shared" ref="AI54" si="33">SUM(AI53)</f>
        <v>0</v>
      </c>
    </row>
    <row r="55" spans="1:37" ht="43.5" customHeight="1">
      <c r="A55" s="71" t="s">
        <v>66</v>
      </c>
      <c r="B55" s="71"/>
      <c r="C55" s="71"/>
      <c r="D55" s="71"/>
      <c r="E55" s="71"/>
      <c r="F55" s="71"/>
      <c r="G55" s="71"/>
      <c r="H55" s="71"/>
      <c r="I55" s="71"/>
      <c r="J55" s="71"/>
      <c r="K55" s="71"/>
      <c r="L55" s="71"/>
      <c r="M55" s="70"/>
      <c r="N55" s="70"/>
    </row>
    <row r="56" spans="1:37" ht="12.75" thickBot="1">
      <c r="B56" s="69"/>
    </row>
    <row r="57" spans="1:37" ht="12.75" thickBot="1">
      <c r="B57" s="69"/>
      <c r="T57" s="65" t="str">
        <f>A52</f>
        <v>PAKIET 4</v>
      </c>
      <c r="U57" s="66"/>
      <c r="V57" s="66"/>
      <c r="W57" s="66"/>
      <c r="X57" s="66"/>
      <c r="Y57" s="66"/>
      <c r="Z57" s="66"/>
      <c r="AA57" s="66"/>
      <c r="AB57" s="66"/>
      <c r="AC57" s="66"/>
      <c r="AD57" s="66"/>
      <c r="AE57" s="66"/>
      <c r="AF57" s="66"/>
      <c r="AG57" s="66"/>
      <c r="AH57" s="66"/>
      <c r="AI57" s="66"/>
      <c r="AJ57" s="66"/>
      <c r="AK57" s="67"/>
    </row>
    <row r="58" spans="1:37">
      <c r="B58" s="69"/>
      <c r="T58" s="52" t="s">
        <v>36</v>
      </c>
      <c r="U58" s="52"/>
      <c r="V58" s="52"/>
      <c r="W58" s="52" t="s">
        <v>35</v>
      </c>
      <c r="X58" s="52"/>
      <c r="Y58" s="52"/>
      <c r="Z58" s="52" t="s">
        <v>37</v>
      </c>
      <c r="AA58" s="52"/>
      <c r="AB58" s="52"/>
      <c r="AC58" s="52" t="s">
        <v>34</v>
      </c>
      <c r="AD58" s="52"/>
      <c r="AE58" s="52"/>
      <c r="AF58" s="52" t="s">
        <v>3</v>
      </c>
      <c r="AG58" s="52"/>
      <c r="AH58" s="52"/>
      <c r="AI58" s="59" t="s">
        <v>4</v>
      </c>
      <c r="AJ58" s="59"/>
      <c r="AK58" s="59"/>
    </row>
    <row r="59" spans="1:37">
      <c r="B59" s="69"/>
      <c r="T59" s="38" t="s">
        <v>33</v>
      </c>
      <c r="U59" s="40" t="s">
        <v>32</v>
      </c>
      <c r="V59" s="42" t="s">
        <v>31</v>
      </c>
      <c r="W59" s="38" t="s">
        <v>33</v>
      </c>
      <c r="X59" s="40" t="s">
        <v>32</v>
      </c>
      <c r="Y59" s="42" t="s">
        <v>31</v>
      </c>
      <c r="Z59" s="38" t="s">
        <v>33</v>
      </c>
      <c r="AA59" s="40" t="s">
        <v>32</v>
      </c>
      <c r="AB59" s="42" t="s">
        <v>31</v>
      </c>
      <c r="AC59" s="38" t="s">
        <v>33</v>
      </c>
      <c r="AD59" s="40" t="s">
        <v>32</v>
      </c>
      <c r="AE59" s="42" t="s">
        <v>31</v>
      </c>
      <c r="AF59" s="38" t="s">
        <v>33</v>
      </c>
      <c r="AG59" s="40" t="s">
        <v>32</v>
      </c>
      <c r="AH59" s="42" t="s">
        <v>31</v>
      </c>
      <c r="AI59" s="38" t="s">
        <v>33</v>
      </c>
      <c r="AJ59" s="40" t="s">
        <v>32</v>
      </c>
      <c r="AK59" s="42" t="s">
        <v>31</v>
      </c>
    </row>
    <row r="60" spans="1:37" ht="12.75" thickBot="1">
      <c r="B60" s="69"/>
      <c r="T60" s="39">
        <f>X54</f>
        <v>0</v>
      </c>
      <c r="U60" s="41">
        <f>Z54</f>
        <v>0</v>
      </c>
      <c r="V60" s="43">
        <f>AB54</f>
        <v>0</v>
      </c>
      <c r="W60" s="39">
        <f>Y54</f>
        <v>0</v>
      </c>
      <c r="X60" s="41">
        <f>AA54</f>
        <v>0</v>
      </c>
      <c r="Y60" s="43">
        <f>AC54</f>
        <v>0</v>
      </c>
      <c r="Z60" s="39">
        <f>AD54</f>
        <v>0</v>
      </c>
      <c r="AA60" s="41">
        <f>AF54</f>
        <v>0</v>
      </c>
      <c r="AB60" s="43">
        <f>AH54</f>
        <v>0</v>
      </c>
      <c r="AC60" s="39">
        <f>AE54</f>
        <v>0</v>
      </c>
      <c r="AD60" s="41">
        <f>AG54</f>
        <v>0</v>
      </c>
      <c r="AE60" s="43">
        <f>AI54</f>
        <v>0</v>
      </c>
      <c r="AF60" s="39">
        <f t="shared" ref="AF60:AK60" si="34">T60+Z60</f>
        <v>0</v>
      </c>
      <c r="AG60" s="41">
        <f t="shared" si="34"/>
        <v>0</v>
      </c>
      <c r="AH60" s="43">
        <f t="shared" si="34"/>
        <v>0</v>
      </c>
      <c r="AI60" s="39">
        <f t="shared" si="34"/>
        <v>0</v>
      </c>
      <c r="AJ60" s="41">
        <f t="shared" si="34"/>
        <v>0</v>
      </c>
      <c r="AK60" s="43">
        <f t="shared" si="34"/>
        <v>0</v>
      </c>
    </row>
    <row r="61" spans="1:37" ht="12.75" thickBot="1">
      <c r="B61" s="69"/>
      <c r="T61" s="68">
        <f>SUM(T60:V60)</f>
        <v>0</v>
      </c>
      <c r="U61" s="60"/>
      <c r="V61" s="60"/>
      <c r="W61" s="60">
        <f>SUM(W60:Y60)</f>
        <v>0</v>
      </c>
      <c r="X61" s="60"/>
      <c r="Y61" s="60"/>
      <c r="Z61" s="60">
        <f>SUM(Z60:AB60)</f>
        <v>0</v>
      </c>
      <c r="AA61" s="60"/>
      <c r="AB61" s="60"/>
      <c r="AC61" s="60">
        <f>SUM(AC60:AE60)</f>
        <v>0</v>
      </c>
      <c r="AD61" s="60"/>
      <c r="AE61" s="60"/>
      <c r="AF61" s="60">
        <f>SUM(AF60:AH60)</f>
        <v>0</v>
      </c>
      <c r="AG61" s="60"/>
      <c r="AH61" s="60"/>
      <c r="AI61" s="60">
        <f>SUM(AI60:AK60)</f>
        <v>0</v>
      </c>
      <c r="AJ61" s="60"/>
      <c r="AK61" s="61"/>
    </row>
    <row r="62" spans="1:37" ht="12.75">
      <c r="B62" s="74" t="s">
        <v>69</v>
      </c>
      <c r="C62" s="74"/>
      <c r="D62" s="74"/>
      <c r="E62" s="74"/>
      <c r="F62" s="74"/>
      <c r="G62" s="74"/>
      <c r="H62" s="74"/>
      <c r="I62" s="74"/>
      <c r="J62" s="74"/>
      <c r="K62" s="74"/>
    </row>
    <row r="63" spans="1:37" ht="12.75">
      <c r="B63" s="75" t="s">
        <v>70</v>
      </c>
      <c r="C63" s="75"/>
      <c r="D63" s="75"/>
      <c r="E63" s="75"/>
      <c r="F63" s="75"/>
      <c r="G63" s="75"/>
      <c r="H63" s="75"/>
      <c r="I63" s="75"/>
      <c r="J63" s="75"/>
      <c r="K63" s="75"/>
    </row>
    <row r="65" spans="19:37" ht="12.75" thickBot="1"/>
    <row r="66" spans="19:37" ht="12.75" thickBot="1">
      <c r="S66" s="54" t="s">
        <v>45</v>
      </c>
      <c r="T66" s="55"/>
      <c r="U66" s="55"/>
      <c r="V66" s="55"/>
      <c r="W66" s="55"/>
      <c r="X66" s="55"/>
      <c r="Y66" s="55"/>
      <c r="Z66" s="55"/>
      <c r="AA66" s="55"/>
      <c r="AB66" s="55"/>
      <c r="AC66" s="55"/>
      <c r="AD66" s="55"/>
      <c r="AE66" s="55"/>
      <c r="AF66" s="55"/>
      <c r="AG66" s="55"/>
      <c r="AH66" s="55"/>
      <c r="AI66" s="55"/>
      <c r="AJ66" s="55"/>
      <c r="AK66" s="56"/>
    </row>
    <row r="67" spans="19:37">
      <c r="S67" s="52" t="s">
        <v>44</v>
      </c>
      <c r="T67" s="52" t="s">
        <v>36</v>
      </c>
      <c r="U67" s="52"/>
      <c r="V67" s="52"/>
      <c r="W67" s="52" t="s">
        <v>35</v>
      </c>
      <c r="X67" s="52"/>
      <c r="Y67" s="52"/>
      <c r="Z67" s="52" t="s">
        <v>37</v>
      </c>
      <c r="AA67" s="52"/>
      <c r="AB67" s="52"/>
      <c r="AC67" s="52" t="s">
        <v>34</v>
      </c>
      <c r="AD67" s="52"/>
      <c r="AE67" s="52"/>
      <c r="AF67" s="52" t="s">
        <v>3</v>
      </c>
      <c r="AG67" s="52"/>
      <c r="AH67" s="52"/>
      <c r="AI67" s="59" t="s">
        <v>4</v>
      </c>
      <c r="AJ67" s="59"/>
      <c r="AK67" s="59"/>
    </row>
    <row r="68" spans="19:37">
      <c r="S68" s="53"/>
      <c r="T68" s="38" t="s">
        <v>33</v>
      </c>
      <c r="U68" s="40" t="s">
        <v>32</v>
      </c>
      <c r="V68" s="42" t="s">
        <v>31</v>
      </c>
      <c r="W68" s="38" t="s">
        <v>33</v>
      </c>
      <c r="X68" s="40" t="s">
        <v>32</v>
      </c>
      <c r="Y68" s="42" t="s">
        <v>31</v>
      </c>
      <c r="Z68" s="38" t="s">
        <v>33</v>
      </c>
      <c r="AA68" s="40" t="s">
        <v>32</v>
      </c>
      <c r="AB68" s="42" t="s">
        <v>31</v>
      </c>
      <c r="AC68" s="38" t="s">
        <v>33</v>
      </c>
      <c r="AD68" s="40" t="s">
        <v>32</v>
      </c>
      <c r="AE68" s="42" t="s">
        <v>31</v>
      </c>
      <c r="AF68" s="38" t="s">
        <v>33</v>
      </c>
      <c r="AG68" s="40" t="s">
        <v>32</v>
      </c>
      <c r="AH68" s="42" t="s">
        <v>31</v>
      </c>
      <c r="AI68" s="38" t="s">
        <v>33</v>
      </c>
      <c r="AJ68" s="40" t="s">
        <v>32</v>
      </c>
      <c r="AK68" s="42" t="s">
        <v>31</v>
      </c>
    </row>
    <row r="69" spans="19:37">
      <c r="S69" s="37" t="s">
        <v>10</v>
      </c>
      <c r="T69" s="48">
        <f>T14</f>
        <v>0</v>
      </c>
      <c r="U69" s="49">
        <f t="shared" ref="U69:AK69" si="35">U14</f>
        <v>0</v>
      </c>
      <c r="V69" s="47">
        <f t="shared" si="35"/>
        <v>0</v>
      </c>
      <c r="W69" s="48">
        <f t="shared" si="35"/>
        <v>0</v>
      </c>
      <c r="X69" s="49">
        <f t="shared" si="35"/>
        <v>0</v>
      </c>
      <c r="Y69" s="47">
        <f t="shared" si="35"/>
        <v>0</v>
      </c>
      <c r="Z69" s="48">
        <f t="shared" si="35"/>
        <v>0</v>
      </c>
      <c r="AA69" s="49">
        <f t="shared" si="35"/>
        <v>0</v>
      </c>
      <c r="AB69" s="47">
        <f t="shared" si="35"/>
        <v>0</v>
      </c>
      <c r="AC69" s="48">
        <f t="shared" si="35"/>
        <v>0</v>
      </c>
      <c r="AD69" s="49">
        <f t="shared" si="35"/>
        <v>0</v>
      </c>
      <c r="AE69" s="47">
        <f t="shared" si="35"/>
        <v>0</v>
      </c>
      <c r="AF69" s="48">
        <f t="shared" si="35"/>
        <v>0</v>
      </c>
      <c r="AG69" s="49">
        <f t="shared" si="35"/>
        <v>0</v>
      </c>
      <c r="AH69" s="47">
        <f t="shared" si="35"/>
        <v>0</v>
      </c>
      <c r="AI69" s="48">
        <f t="shared" si="35"/>
        <v>0</v>
      </c>
      <c r="AJ69" s="49">
        <f t="shared" si="35"/>
        <v>0</v>
      </c>
      <c r="AK69" s="47">
        <f t="shared" si="35"/>
        <v>0</v>
      </c>
    </row>
    <row r="70" spans="19:37">
      <c r="S70" s="37" t="s">
        <v>28</v>
      </c>
      <c r="T70" s="48">
        <f>T29</f>
        <v>0</v>
      </c>
      <c r="U70" s="49">
        <f t="shared" ref="U70:AK70" si="36">U29</f>
        <v>0</v>
      </c>
      <c r="V70" s="47">
        <f t="shared" si="36"/>
        <v>0</v>
      </c>
      <c r="W70" s="48">
        <f t="shared" si="36"/>
        <v>0</v>
      </c>
      <c r="X70" s="49">
        <f t="shared" si="36"/>
        <v>0</v>
      </c>
      <c r="Y70" s="47">
        <f t="shared" si="36"/>
        <v>0</v>
      </c>
      <c r="Z70" s="48">
        <f t="shared" si="36"/>
        <v>0</v>
      </c>
      <c r="AA70" s="49">
        <f t="shared" si="36"/>
        <v>0</v>
      </c>
      <c r="AB70" s="47">
        <f t="shared" si="36"/>
        <v>0</v>
      </c>
      <c r="AC70" s="48">
        <f t="shared" si="36"/>
        <v>0</v>
      </c>
      <c r="AD70" s="49">
        <f t="shared" si="36"/>
        <v>0</v>
      </c>
      <c r="AE70" s="47">
        <f t="shared" si="36"/>
        <v>0</v>
      </c>
      <c r="AF70" s="48">
        <f t="shared" si="36"/>
        <v>0</v>
      </c>
      <c r="AG70" s="49">
        <f t="shared" si="36"/>
        <v>0</v>
      </c>
      <c r="AH70" s="47">
        <f t="shared" si="36"/>
        <v>0</v>
      </c>
      <c r="AI70" s="48">
        <f t="shared" si="36"/>
        <v>0</v>
      </c>
      <c r="AJ70" s="49">
        <f t="shared" si="36"/>
        <v>0</v>
      </c>
      <c r="AK70" s="47">
        <f t="shared" si="36"/>
        <v>0</v>
      </c>
    </row>
    <row r="71" spans="19:37">
      <c r="S71" s="37" t="s">
        <v>29</v>
      </c>
      <c r="T71" s="48">
        <f>T45</f>
        <v>0</v>
      </c>
      <c r="U71" s="49">
        <f t="shared" ref="U71:AK71" si="37">U45</f>
        <v>0</v>
      </c>
      <c r="V71" s="47">
        <f t="shared" si="37"/>
        <v>0</v>
      </c>
      <c r="W71" s="48">
        <f t="shared" si="37"/>
        <v>0</v>
      </c>
      <c r="X71" s="49">
        <f t="shared" si="37"/>
        <v>0</v>
      </c>
      <c r="Y71" s="47">
        <f t="shared" si="37"/>
        <v>0</v>
      </c>
      <c r="Z71" s="48">
        <f t="shared" si="37"/>
        <v>0</v>
      </c>
      <c r="AA71" s="49">
        <f t="shared" si="37"/>
        <v>0</v>
      </c>
      <c r="AB71" s="47">
        <f t="shared" si="37"/>
        <v>0</v>
      </c>
      <c r="AC71" s="48">
        <f t="shared" si="37"/>
        <v>0</v>
      </c>
      <c r="AD71" s="49">
        <f t="shared" si="37"/>
        <v>0</v>
      </c>
      <c r="AE71" s="47">
        <f t="shared" si="37"/>
        <v>0</v>
      </c>
      <c r="AF71" s="48">
        <f t="shared" si="37"/>
        <v>0</v>
      </c>
      <c r="AG71" s="49">
        <f t="shared" si="37"/>
        <v>0</v>
      </c>
      <c r="AH71" s="47">
        <f t="shared" si="37"/>
        <v>0</v>
      </c>
      <c r="AI71" s="48">
        <f t="shared" si="37"/>
        <v>0</v>
      </c>
      <c r="AJ71" s="49">
        <f t="shared" si="37"/>
        <v>0</v>
      </c>
      <c r="AK71" s="47">
        <f t="shared" si="37"/>
        <v>0</v>
      </c>
    </row>
    <row r="72" spans="19:37" ht="12.75" thickBot="1">
      <c r="S72" s="44" t="s">
        <v>43</v>
      </c>
      <c r="T72" s="39">
        <f>T60</f>
        <v>0</v>
      </c>
      <c r="U72" s="41">
        <f t="shared" ref="U72:AK72" si="38">U60</f>
        <v>0</v>
      </c>
      <c r="V72" s="43">
        <f t="shared" si="38"/>
        <v>0</v>
      </c>
      <c r="W72" s="39">
        <f t="shared" si="38"/>
        <v>0</v>
      </c>
      <c r="X72" s="41">
        <f t="shared" si="38"/>
        <v>0</v>
      </c>
      <c r="Y72" s="43">
        <f t="shared" si="38"/>
        <v>0</v>
      </c>
      <c r="Z72" s="39">
        <f t="shared" si="38"/>
        <v>0</v>
      </c>
      <c r="AA72" s="41">
        <f t="shared" si="38"/>
        <v>0</v>
      </c>
      <c r="AB72" s="43">
        <f t="shared" si="38"/>
        <v>0</v>
      </c>
      <c r="AC72" s="39">
        <f t="shared" si="38"/>
        <v>0</v>
      </c>
      <c r="AD72" s="41">
        <f t="shared" si="38"/>
        <v>0</v>
      </c>
      <c r="AE72" s="43">
        <f t="shared" si="38"/>
        <v>0</v>
      </c>
      <c r="AF72" s="39">
        <f t="shared" si="38"/>
        <v>0</v>
      </c>
      <c r="AG72" s="41">
        <f t="shared" si="38"/>
        <v>0</v>
      </c>
      <c r="AH72" s="43">
        <f t="shared" si="38"/>
        <v>0</v>
      </c>
      <c r="AI72" s="39">
        <f t="shared" si="38"/>
        <v>0</v>
      </c>
      <c r="AJ72" s="41">
        <f t="shared" si="38"/>
        <v>0</v>
      </c>
      <c r="AK72" s="43">
        <f t="shared" si="38"/>
        <v>0</v>
      </c>
    </row>
    <row r="73" spans="19:37" ht="12.75" thickBot="1">
      <c r="S73" s="45" t="s">
        <v>30</v>
      </c>
      <c r="T73" s="50">
        <f>SUM(T69:T72)</f>
        <v>0</v>
      </c>
      <c r="U73" s="50">
        <f t="shared" ref="U73:AK73" si="39">SUM(U69:U72)</f>
        <v>0</v>
      </c>
      <c r="V73" s="50">
        <f>SUM(V69:V72)</f>
        <v>0</v>
      </c>
      <c r="W73" s="50">
        <f t="shared" si="39"/>
        <v>0</v>
      </c>
      <c r="X73" s="50">
        <f t="shared" si="39"/>
        <v>0</v>
      </c>
      <c r="Y73" s="50">
        <f t="shared" si="39"/>
        <v>0</v>
      </c>
      <c r="Z73" s="50">
        <f t="shared" si="39"/>
        <v>0</v>
      </c>
      <c r="AA73" s="50">
        <f t="shared" si="39"/>
        <v>0</v>
      </c>
      <c r="AB73" s="50">
        <f t="shared" si="39"/>
        <v>0</v>
      </c>
      <c r="AC73" s="50">
        <f t="shared" si="39"/>
        <v>0</v>
      </c>
      <c r="AD73" s="50">
        <f t="shared" si="39"/>
        <v>0</v>
      </c>
      <c r="AE73" s="50">
        <f t="shared" si="39"/>
        <v>0</v>
      </c>
      <c r="AF73" s="50">
        <f t="shared" si="39"/>
        <v>0</v>
      </c>
      <c r="AG73" s="50">
        <f t="shared" si="39"/>
        <v>0</v>
      </c>
      <c r="AH73" s="50">
        <f t="shared" si="39"/>
        <v>0</v>
      </c>
      <c r="AI73" s="50">
        <f t="shared" si="39"/>
        <v>0</v>
      </c>
      <c r="AJ73" s="50">
        <f t="shared" si="39"/>
        <v>0</v>
      </c>
      <c r="AK73" s="51">
        <f t="shared" si="39"/>
        <v>0</v>
      </c>
    </row>
    <row r="74" spans="19:37" ht="12.75" thickBot="1">
      <c r="S74" s="46" t="s">
        <v>46</v>
      </c>
      <c r="T74" s="57">
        <f>SUM(T73:V73)</f>
        <v>0</v>
      </c>
      <c r="U74" s="57"/>
      <c r="V74" s="57"/>
      <c r="W74" s="57">
        <f>SUM(W73:Y73)</f>
        <v>0</v>
      </c>
      <c r="X74" s="57"/>
      <c r="Y74" s="57"/>
      <c r="Z74" s="57">
        <f>SUM(Z73:AB73)</f>
        <v>0</v>
      </c>
      <c r="AA74" s="57"/>
      <c r="AB74" s="57"/>
      <c r="AC74" s="57">
        <f>SUM(AC73:AE73)</f>
        <v>0</v>
      </c>
      <c r="AD74" s="57"/>
      <c r="AE74" s="57"/>
      <c r="AF74" s="57">
        <f>SUM(AF73:AH73)</f>
        <v>0</v>
      </c>
      <c r="AG74" s="57"/>
      <c r="AH74" s="57"/>
      <c r="AI74" s="57">
        <f>SUM(AI73:AK73)</f>
        <v>0</v>
      </c>
      <c r="AJ74" s="57"/>
      <c r="AK74" s="58"/>
    </row>
  </sheetData>
  <mergeCells count="80">
    <mergeCell ref="B62:K62"/>
    <mergeCell ref="B63:K63"/>
    <mergeCell ref="A55:L55"/>
    <mergeCell ref="A1:Q1"/>
    <mergeCell ref="B16:K16"/>
    <mergeCell ref="B17:K17"/>
    <mergeCell ref="B31:K31"/>
    <mergeCell ref="B32:K32"/>
    <mergeCell ref="B47:K47"/>
    <mergeCell ref="B48:K48"/>
    <mergeCell ref="A4:AK4"/>
    <mergeCell ref="T11:AK11"/>
    <mergeCell ref="T15:V15"/>
    <mergeCell ref="AI12:AK12"/>
    <mergeCell ref="AF12:AH12"/>
    <mergeCell ref="AC12:AE12"/>
    <mergeCell ref="Z12:AB12"/>
    <mergeCell ref="W12:Y12"/>
    <mergeCell ref="T12:V12"/>
    <mergeCell ref="AI15:AK15"/>
    <mergeCell ref="AF15:AH15"/>
    <mergeCell ref="AC15:AE15"/>
    <mergeCell ref="Z15:AB15"/>
    <mergeCell ref="W15:Y15"/>
    <mergeCell ref="AI30:AK30"/>
    <mergeCell ref="A21:AK21"/>
    <mergeCell ref="T26:AK26"/>
    <mergeCell ref="T27:V27"/>
    <mergeCell ref="W27:Y27"/>
    <mergeCell ref="Z27:AB27"/>
    <mergeCell ref="AC27:AE27"/>
    <mergeCell ref="AF27:AH27"/>
    <mergeCell ref="AI27:AK27"/>
    <mergeCell ref="T30:V30"/>
    <mergeCell ref="W30:Y30"/>
    <mergeCell ref="Z30:AB30"/>
    <mergeCell ref="AC30:AE30"/>
    <mergeCell ref="AF30:AH30"/>
    <mergeCell ref="AI46:AK46"/>
    <mergeCell ref="A36:AK36"/>
    <mergeCell ref="T42:AK42"/>
    <mergeCell ref="T43:V43"/>
    <mergeCell ref="W43:Y43"/>
    <mergeCell ref="Z43:AB43"/>
    <mergeCell ref="AC43:AE43"/>
    <mergeCell ref="AF43:AH43"/>
    <mergeCell ref="AI43:AK43"/>
    <mergeCell ref="T46:V46"/>
    <mergeCell ref="W46:Y46"/>
    <mergeCell ref="Z46:AB46"/>
    <mergeCell ref="AC46:AE46"/>
    <mergeCell ref="AF46:AH46"/>
    <mergeCell ref="AI61:AK61"/>
    <mergeCell ref="A52:AK52"/>
    <mergeCell ref="T57:AK57"/>
    <mergeCell ref="T58:V58"/>
    <mergeCell ref="W58:Y58"/>
    <mergeCell ref="Z58:AB58"/>
    <mergeCell ref="AC58:AE58"/>
    <mergeCell ref="AF58:AH58"/>
    <mergeCell ref="AI58:AK58"/>
    <mergeCell ref="T61:V61"/>
    <mergeCell ref="W61:Y61"/>
    <mergeCell ref="Z61:AB61"/>
    <mergeCell ref="AC61:AE61"/>
    <mergeCell ref="AF61:AH61"/>
    <mergeCell ref="S67:S68"/>
    <mergeCell ref="S66:AK66"/>
    <mergeCell ref="T74:V74"/>
    <mergeCell ref="W74:Y74"/>
    <mergeCell ref="Z74:AB74"/>
    <mergeCell ref="AC74:AE74"/>
    <mergeCell ref="AF74:AH74"/>
    <mergeCell ref="AI74:AK74"/>
    <mergeCell ref="T67:V67"/>
    <mergeCell ref="W67:Y67"/>
    <mergeCell ref="Z67:AB67"/>
    <mergeCell ref="AC67:AE67"/>
    <mergeCell ref="AF67:AH67"/>
    <mergeCell ref="AI67:AK67"/>
  </mergeCells>
  <printOptions horizontalCentered="1" verticalCentered="1"/>
  <pageMargins left="3.937007874015748E-2" right="3.937007874015748E-2" top="0.27559055118110237" bottom="0.27559055118110237" header="0.19685039370078741" footer="0.19685039370078741"/>
  <pageSetup paperSize="8" scale="50" fitToWidth="2" fitToHeight="2" orientation="landscape" horizontalDpi="4294967293" verticalDpi="4294967293" r:id="rId1"/>
  <headerFooter>
    <oddHeader>&amp;L110/PN/ZP/D/2024&amp;CFormularz asortymentowo-cenowy&amp;RZałącznik nr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 NOWY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APIPINSKA</dc:creator>
  <cp:lastModifiedBy>Maria Dyl-Niedźwiecka</cp:lastModifiedBy>
  <cp:lastPrinted>2024-07-12T07:08:23Z</cp:lastPrinted>
  <dcterms:created xsi:type="dcterms:W3CDTF">2024-05-29T11:30:24Z</dcterms:created>
  <dcterms:modified xsi:type="dcterms:W3CDTF">2024-07-12T07:13:38Z</dcterms:modified>
</cp:coreProperties>
</file>