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48695\Desktop\BAZA\GOSTYŃSKA GZ\"/>
    </mc:Choice>
  </mc:AlternateContent>
  <xr:revisionPtr revIDLastSave="0" documentId="13_ncr:1_{E415B441-9062-4A13-A751-FFD0CCF3D690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1" l="1"/>
  <c r="B60" i="1"/>
  <c r="B59" i="1"/>
  <c r="B26" i="1"/>
  <c r="B42" i="1"/>
  <c r="B41" i="1"/>
  <c r="C42" i="1"/>
  <c r="C41" i="1"/>
  <c r="D37" i="1"/>
  <c r="D36" i="1"/>
  <c r="F36" i="1" s="1"/>
  <c r="C60" i="1"/>
  <c r="C59" i="1"/>
  <c r="D55" i="1"/>
  <c r="D54" i="1"/>
  <c r="C26" i="1"/>
  <c r="D23" i="1"/>
  <c r="D26" i="1" l="1"/>
  <c r="F26" i="1" s="1"/>
  <c r="G26" i="1" s="1"/>
  <c r="D60" i="1"/>
  <c r="D59" i="1"/>
  <c r="D42" i="1"/>
  <c r="F42" i="1" s="1"/>
  <c r="G42" i="1" s="1"/>
  <c r="D41" i="1"/>
  <c r="G36" i="1"/>
  <c r="F37" i="1"/>
  <c r="F38" i="1" s="1"/>
  <c r="D38" i="1"/>
  <c r="D56" i="1"/>
  <c r="F60" i="1"/>
  <c r="G60" i="1" s="1"/>
  <c r="F54" i="1"/>
  <c r="F55" i="1"/>
  <c r="G55" i="1" s="1"/>
  <c r="F23" i="1"/>
  <c r="G23" i="1" s="1"/>
  <c r="D28" i="1" l="1"/>
  <c r="D43" i="1"/>
  <c r="D45" i="1" s="1"/>
  <c r="D61" i="1"/>
  <c r="D63" i="1" s="1"/>
  <c r="F59" i="1"/>
  <c r="F61" i="1" s="1"/>
  <c r="F41" i="1"/>
  <c r="F43" i="1" s="1"/>
  <c r="F45" i="1" s="1"/>
  <c r="G37" i="1"/>
  <c r="G38" i="1" s="1"/>
  <c r="F56" i="1"/>
  <c r="G54" i="1"/>
  <c r="G56" i="1" s="1"/>
  <c r="G28" i="1"/>
  <c r="F28" i="1"/>
  <c r="G41" i="1" l="1"/>
  <c r="G43" i="1" s="1"/>
  <c r="G45" i="1" s="1"/>
  <c r="G59" i="1"/>
  <c r="G61" i="1" s="1"/>
  <c r="G63" i="1" s="1"/>
  <c r="F63" i="1"/>
  <c r="C13" i="1"/>
  <c r="D13" i="1" l="1"/>
  <c r="D10" i="1"/>
  <c r="D15" i="1" l="1"/>
  <c r="F10" i="1"/>
  <c r="F13" i="1"/>
  <c r="F15" i="1" l="1"/>
  <c r="G13" i="1"/>
  <c r="G10" i="1"/>
  <c r="G15" i="1" l="1"/>
</calcChain>
</file>

<file path=xl/sharedStrings.xml><?xml version="1.0" encoding="utf-8"?>
<sst xmlns="http://schemas.openxmlformats.org/spreadsheetml/2006/main" count="113" uniqueCount="42">
  <si>
    <t>Cena oferty netto w zł</t>
  </si>
  <si>
    <t>Kwota podatku VAT w zł</t>
  </si>
  <si>
    <t>Cena oferty brutto w zł</t>
  </si>
  <si>
    <t>A</t>
  </si>
  <si>
    <t>B</t>
  </si>
  <si>
    <t>C</t>
  </si>
  <si>
    <t>D = B x C</t>
  </si>
  <si>
    <t xml:space="preserve">E </t>
  </si>
  <si>
    <t xml:space="preserve"> F = D x E</t>
  </si>
  <si>
    <t>G = D + F</t>
  </si>
  <si>
    <t>Wyszczególnienie - grupa taryfowa lub okres zamówienia</t>
  </si>
  <si>
    <t>Załącznik nr 3.1 do SWZ - kalkulator</t>
  </si>
  <si>
    <t>Stawka podatku VAT  %</t>
  </si>
  <si>
    <t>Zużycie energii elektrycznej w trakcie trwania zamówienia w kWh</t>
  </si>
  <si>
    <t>x</t>
  </si>
  <si>
    <t>Wykonawca może skorzystać z przygotowanego przez Pełnomocnika Zamawiającego kalkulatora stanowiącego Załącznik nr 3.1 do SWZ, przy czym  wyliczenia z kalkulatora nie  stanowią podstawy do jakichkolwiek roszczeń Wykonawcy w stosunku do Zamawiającego i sam kalkulator nie stanowi załącznika do oferty.</t>
  </si>
  <si>
    <t>Zamówienie podstawowe wraz z prawem opcji, suma z Tabeli 1 i 2:</t>
  </si>
  <si>
    <t>1) Tabela nr 1 zamówienie podstawowe</t>
  </si>
  <si>
    <t>2) Tabela nr 2 prawo opcji</t>
  </si>
  <si>
    <t xml:space="preserve">1. Dostawa energii elektrycznej w okresie od 01.01.2025 r. do 31.12.2025 r.   (20% energii od zamówienia podstawowego z Tabeli 1 pkt 1) </t>
  </si>
  <si>
    <t>Cena jednostkowa netto w zł/kWh*</t>
  </si>
  <si>
    <t xml:space="preserve">1. Dostawa energii elektrycznej w okresie od 01.01.2026 r. do 31.12.2026 r.   (20% energii od zamówienia podstawowego z Tabeli 1 pkt 1) </t>
  </si>
  <si>
    <t>2.Koszt bilansowania handlowego (usługa POB) energii elektrycznej oddanej do sieci  osd  z instalacji  Zamawiającego w okresie od 01.01.2025 r. do 31.12.2025 r.**</t>
  </si>
  <si>
    <t>2.Koszt bilansowania handlowego (usługa POB) energii elektrycznej oddanej do sieci  osd  z instalacji  Zamawiającego w okresie od 01.01.2026 r. do 31.12.2026 r.**</t>
  </si>
  <si>
    <t>* cena jednostkowa energii elektrycznej dla zamówienia podstawowego i opcji winna być taka sama.</t>
  </si>
  <si>
    <t>** opłata za usługę POB nalicza jest tylko do umowy odkupu energii wyprodukowanej w oze i oddanej do sieci, nie jest naliczana w przypadku zawarcia umowy sprzedaży prosumenckiej.</t>
  </si>
  <si>
    <t>Podsumowanie dostawy energii elektrycznej wraz z usługą POB w okresie od  01.01.2025 r. do 31.12.2025 r. (pkt 1-2 Tabeli nr 1)</t>
  </si>
  <si>
    <t>Podsumowanie dostawy energii elektrycznej wraz z usługą POB w okresie od  01.01.2026 r. do 31.12.2026 r. (pkt 1-2 Tabeli nr 1)</t>
  </si>
  <si>
    <t xml:space="preserve">1. Dostawa energii elektrycznej w okresie od 01.01.2025 r. do 31.12.2025 r </t>
  </si>
  <si>
    <t xml:space="preserve">1. Dostawa energii elektrycznej w okresie od 01.01.2026 r. do 31.12.2026 r   </t>
  </si>
  <si>
    <t>I część zamówienia - dotyczy zamówienia na rok 2025 (dostawa dla oświetlenia na 2025 rok)</t>
  </si>
  <si>
    <t>„Dostawa Energii Elektrycznej dla Gostyńskiej Grupy Zakupowej na okres 24 miesięcy”</t>
  </si>
  <si>
    <t>II część zamówienia - dotyczy zamówienia na rok 2026 (dostawa dla oświetlenia na 2026 rok)</t>
  </si>
  <si>
    <t xml:space="preserve">1. Dostawa energii elektrycznej w okresie od 01.01.2026 r. do 31.12.2026 r </t>
  </si>
  <si>
    <t>III część zamówienia - dotyczy zamówienia na rok 2025 (dostawa dla pozostałych obiektów z oze na 2025 rok)</t>
  </si>
  <si>
    <t>VI część zamówienia - dotyczy zamówienia na rok 2026 (dostawa dla pozostałych obiektów z oze na 2026 rok)</t>
  </si>
  <si>
    <t xml:space="preserve">1. Dostawa energii elektrycznej w okresie od 01.01.2025 r. do 31.12.2025 r.  </t>
  </si>
  <si>
    <t>2. Koszt bilansowania handlowego (usługa POB) energii elektrycznej oddanej do sieci  osd  z instalacji  Zamawiającego w okresie od 01.01.2025 r. do 31.12.2025 r. (20 % zużycia energii elektrycznej z Tabeli 1 pkt 2)**</t>
  </si>
  <si>
    <t>Podsumowanie dostawy energii elektrycznej wraz z usługą POB w okresie od 01.01.2025 r. do 31.12.2025 r.**(pkt 1 i 2 Tabeli nr 2)</t>
  </si>
  <si>
    <t>2. Koszt bilansowania handlowego (usługa POB) energii elektrycznej oddanej do sieci  osd  z instalacji  Zamawiającego w okresie od 01.01.2026 r. do 31.12.2026 r.(20 % zużycia energii elektrycznej z Tabeli 1 pkt 2)**</t>
  </si>
  <si>
    <t>Podsumowanie dostawy energii elektrycznej wraz z usługą POB w okresie od 01.01.2026 r. do 31.12.2026 r. (pkt 1 i 2 Tabeli nr 2)</t>
  </si>
  <si>
    <t>Zamówienie podstawowe wraz z prawem opcji, suma z Tabeli nr 1 i 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</si>
</sst>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000"/>
  </numFmts>
  <fonts count="12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2" fillId="0" borderId="0" applyBorder="0" applyProtection="0"/>
    <xf numFmtId="0" fontId="3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4" fillId="0" borderId="0"/>
  </cellStyleXfs>
  <cellXfs count="56">
    <xf numFmtId="0" fontId="0" fillId="0" borderId="0" xfId="0"/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 wrapText="1"/>
    </xf>
    <xf numFmtId="4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 horizontal="right" vertical="center" wrapText="1"/>
    </xf>
    <xf numFmtId="4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right" vertical="center" wrapText="1"/>
    </xf>
    <xf numFmtId="165" fontId="8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/>
    </xf>
    <xf numFmtId="4" fontId="11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165" fontId="8" fillId="0" borderId="1" xfId="0" applyNumberFormat="1" applyFont="1" applyBorder="1" applyAlignment="1">
      <alignment horizontal="right" vertical="center" wrapText="1"/>
    </xf>
    <xf numFmtId="4" fontId="9" fillId="0" borderId="2" xfId="0" applyNumberFormat="1" applyFont="1" applyBorder="1" applyAlignment="1">
      <alignment vertical="center" wrapText="1"/>
    </xf>
    <xf numFmtId="4" fontId="8" fillId="0" borderId="2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</cellXfs>
  <cellStyles count="8">
    <cellStyle name="Normalny" xfId="0" builtinId="0"/>
    <cellStyle name="Normalny 14" xfId="3" xr:uid="{263E9F6B-7C72-42B3-982A-9314165263B1}"/>
    <cellStyle name="Normalny 2" xfId="4" xr:uid="{29743A15-26BC-4840-B81D-91D24B4E2AE1}"/>
    <cellStyle name="Normalny 3" xfId="2" xr:uid="{DB0A3D70-2A01-4947-9A52-F2B0ADBD88BF}"/>
    <cellStyle name="Normalny 5" xfId="5" xr:uid="{6FFA1623-7F6E-407B-A3FA-ACD9B8232294}"/>
    <cellStyle name="Normalny 5 2" xfId="6" xr:uid="{5EF59748-5506-4990-BAA9-8B5311BE1E79}"/>
    <cellStyle name="Normalny 6" xfId="7" xr:uid="{19B8388E-B64B-463F-89FF-CC6A5E2FC82E}"/>
    <cellStyle name="Walutowy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69"/>
  <sheetViews>
    <sheetView tabSelected="1" zoomScale="90" zoomScaleNormal="90" workbookViewId="0">
      <selection activeCell="A68" sqref="A68:G69"/>
    </sheetView>
  </sheetViews>
  <sheetFormatPr defaultColWidth="8.88671875" defaultRowHeight="13.8"/>
  <cols>
    <col min="1" max="1" width="45.6640625" style="2" customWidth="1"/>
    <col min="2" max="2" width="11" style="2" customWidth="1"/>
    <col min="3" max="3" width="15.44140625" style="2" customWidth="1"/>
    <col min="4" max="4" width="11.109375" style="2" customWidth="1"/>
    <col min="5" max="5" width="8.109375" style="2" customWidth="1"/>
    <col min="6" max="6" width="10.88671875" style="2" customWidth="1"/>
    <col min="7" max="7" width="11.33203125" style="2" customWidth="1"/>
    <col min="8" max="8" width="18.77734375" style="2" customWidth="1"/>
    <col min="9" max="9" width="9.33203125" style="2" customWidth="1"/>
    <col min="10" max="10" width="18.21875" style="2" customWidth="1"/>
    <col min="11" max="1025" width="9.33203125" style="2" customWidth="1"/>
    <col min="1026" max="16384" width="8.88671875" style="3"/>
  </cols>
  <sheetData>
    <row r="1" spans="1:10">
      <c r="A1" s="49" t="s">
        <v>11</v>
      </c>
      <c r="B1" s="49"/>
      <c r="C1" s="49"/>
      <c r="D1" s="49"/>
      <c r="E1" s="49"/>
      <c r="F1" s="49"/>
      <c r="G1" s="49"/>
    </row>
    <row r="2" spans="1:10">
      <c r="A2" s="1"/>
      <c r="B2" s="1"/>
      <c r="C2" s="1"/>
      <c r="D2" s="1"/>
      <c r="E2" s="1"/>
      <c r="F2" s="1"/>
      <c r="G2" s="1"/>
    </row>
    <row r="3" spans="1:10">
      <c r="A3" s="50" t="s">
        <v>31</v>
      </c>
      <c r="B3" s="50"/>
      <c r="C3" s="50"/>
      <c r="D3" s="50"/>
      <c r="E3" s="50"/>
      <c r="F3" s="50"/>
      <c r="G3" s="50"/>
    </row>
    <row r="4" spans="1:10">
      <c r="A4" s="4"/>
      <c r="B4" s="4"/>
      <c r="C4" s="4"/>
      <c r="D4" s="4"/>
      <c r="E4" s="4"/>
      <c r="F4" s="4"/>
      <c r="G4" s="4"/>
    </row>
    <row r="5" spans="1:10">
      <c r="A5" s="41" t="s">
        <v>30</v>
      </c>
      <c r="B5" s="41"/>
      <c r="C5" s="41"/>
      <c r="D5" s="41"/>
      <c r="E5" s="41"/>
      <c r="F5" s="41"/>
      <c r="G5" s="41"/>
      <c r="H5" s="5"/>
    </row>
    <row r="6" spans="1:10">
      <c r="A6" s="9"/>
      <c r="B6" s="9"/>
      <c r="C6" s="9"/>
      <c r="D6" s="9"/>
      <c r="E6" s="9"/>
      <c r="F6" s="9"/>
      <c r="G6" s="9"/>
      <c r="H6" s="5"/>
    </row>
    <row r="7" spans="1:10">
      <c r="A7" s="51" t="s">
        <v>17</v>
      </c>
      <c r="B7" s="51"/>
      <c r="C7" s="51"/>
      <c r="D7" s="51"/>
      <c r="E7" s="9"/>
      <c r="F7" s="9"/>
      <c r="G7" s="9"/>
      <c r="H7" s="5"/>
    </row>
    <row r="8" spans="1:10" ht="48">
      <c r="A8" s="11" t="s">
        <v>10</v>
      </c>
      <c r="B8" s="11" t="s">
        <v>20</v>
      </c>
      <c r="C8" s="11" t="s">
        <v>13</v>
      </c>
      <c r="D8" s="11" t="s">
        <v>0</v>
      </c>
      <c r="E8" s="11" t="s">
        <v>12</v>
      </c>
      <c r="F8" s="11" t="s">
        <v>1</v>
      </c>
      <c r="G8" s="11" t="s">
        <v>2</v>
      </c>
      <c r="H8" s="5"/>
    </row>
    <row r="9" spans="1:10">
      <c r="A9" s="11" t="s">
        <v>3</v>
      </c>
      <c r="B9" s="11" t="s">
        <v>4</v>
      </c>
      <c r="C9" s="11" t="s">
        <v>5</v>
      </c>
      <c r="D9" s="11" t="s">
        <v>6</v>
      </c>
      <c r="E9" s="11" t="s">
        <v>7</v>
      </c>
      <c r="F9" s="11" t="s">
        <v>8</v>
      </c>
      <c r="G9" s="11" t="s">
        <v>9</v>
      </c>
      <c r="H9" s="5"/>
    </row>
    <row r="10" spans="1:10" ht="24">
      <c r="A10" s="12" t="s">
        <v>28</v>
      </c>
      <c r="B10" s="13"/>
      <c r="C10" s="14">
        <v>7257593</v>
      </c>
      <c r="D10" s="15">
        <f t="shared" ref="D10" si="0">ROUND(B10*C10,2)</f>
        <v>0</v>
      </c>
      <c r="E10" s="16">
        <v>23</v>
      </c>
      <c r="F10" s="16">
        <f t="shared" ref="F10" si="1">ROUND(D10*0.23,2)</f>
        <v>0</v>
      </c>
      <c r="G10" s="16">
        <f t="shared" ref="G10" si="2">D10+F10</f>
        <v>0</v>
      </c>
      <c r="H10" s="5"/>
    </row>
    <row r="11" spans="1:10">
      <c r="A11" s="17"/>
      <c r="B11" s="18"/>
      <c r="C11" s="19"/>
      <c r="D11" s="20"/>
      <c r="E11" s="21"/>
      <c r="F11" s="20"/>
      <c r="G11" s="20"/>
      <c r="H11" s="5"/>
    </row>
    <row r="12" spans="1:10">
      <c r="A12" s="17" t="s">
        <v>18</v>
      </c>
      <c r="B12" s="22"/>
      <c r="C12" s="23"/>
      <c r="D12" s="21"/>
      <c r="E12" s="21"/>
      <c r="F12" s="21"/>
      <c r="G12" s="21"/>
      <c r="H12" s="5"/>
    </row>
    <row r="13" spans="1:10" ht="36">
      <c r="A13" s="12" t="s">
        <v>19</v>
      </c>
      <c r="B13" s="13">
        <f>B10</f>
        <v>0</v>
      </c>
      <c r="C13" s="14">
        <f>ROUND(C10*0.2,0)</f>
        <v>1451519</v>
      </c>
      <c r="D13" s="15">
        <f t="shared" ref="D13" si="3">ROUND(B13*C13,2)</f>
        <v>0</v>
      </c>
      <c r="E13" s="16">
        <v>23</v>
      </c>
      <c r="F13" s="36">
        <f t="shared" ref="F13" si="4">ROUND(D13*0.23,2)</f>
        <v>0</v>
      </c>
      <c r="G13" s="16">
        <f t="shared" ref="G13" si="5">D13+F13</f>
        <v>0</v>
      </c>
      <c r="H13" s="5"/>
    </row>
    <row r="14" spans="1:10">
      <c r="A14" s="24"/>
      <c r="B14" s="24"/>
      <c r="C14" s="24"/>
      <c r="D14" s="24"/>
      <c r="E14" s="24"/>
      <c r="F14" s="24"/>
      <c r="G14" s="37"/>
      <c r="H14" s="5"/>
    </row>
    <row r="15" spans="1:10">
      <c r="A15" s="38" t="s">
        <v>41</v>
      </c>
      <c r="B15" s="39"/>
      <c r="C15" s="40"/>
      <c r="D15" s="25">
        <f>D10+D13</f>
        <v>0</v>
      </c>
      <c r="E15" s="26" t="s">
        <v>14</v>
      </c>
      <c r="F15" s="35">
        <f t="shared" ref="F15:G15" si="6">F10+F13</f>
        <v>0</v>
      </c>
      <c r="G15" s="25">
        <f t="shared" si="6"/>
        <v>0</v>
      </c>
      <c r="H15" s="5"/>
      <c r="J15" s="5"/>
    </row>
    <row r="16" spans="1:10">
      <c r="A16" s="42" t="s">
        <v>24</v>
      </c>
      <c r="B16" s="42"/>
      <c r="C16" s="42"/>
      <c r="D16" s="42"/>
      <c r="E16" s="42"/>
      <c r="F16" s="42"/>
      <c r="G16" s="42"/>
      <c r="H16" s="5"/>
      <c r="J16" s="5"/>
    </row>
    <row r="17" spans="1:10">
      <c r="A17" s="27"/>
      <c r="B17" s="27"/>
      <c r="C17" s="27"/>
      <c r="D17" s="27"/>
      <c r="E17" s="27"/>
      <c r="F17" s="27"/>
      <c r="G17" s="27"/>
      <c r="H17" s="5"/>
      <c r="J17" s="5"/>
    </row>
    <row r="18" spans="1:10">
      <c r="A18" s="55" t="s">
        <v>32</v>
      </c>
      <c r="B18" s="55"/>
      <c r="C18" s="55"/>
      <c r="D18" s="55"/>
      <c r="E18" s="55"/>
      <c r="F18" s="55"/>
      <c r="G18" s="55"/>
      <c r="H18" s="5"/>
      <c r="J18" s="5"/>
    </row>
    <row r="19" spans="1:10">
      <c r="A19" s="9"/>
      <c r="B19" s="9"/>
      <c r="C19" s="9"/>
      <c r="D19" s="9"/>
      <c r="E19" s="9"/>
      <c r="F19" s="9"/>
      <c r="G19" s="9"/>
    </row>
    <row r="20" spans="1:10">
      <c r="A20" s="51" t="s">
        <v>17</v>
      </c>
      <c r="B20" s="51"/>
      <c r="C20" s="51"/>
      <c r="D20" s="51"/>
      <c r="E20" s="9"/>
      <c r="F20" s="9"/>
      <c r="G20" s="9"/>
    </row>
    <row r="21" spans="1:10" ht="48">
      <c r="A21" s="11" t="s">
        <v>10</v>
      </c>
      <c r="B21" s="11" t="s">
        <v>20</v>
      </c>
      <c r="C21" s="11" t="s">
        <v>13</v>
      </c>
      <c r="D21" s="11" t="s">
        <v>0</v>
      </c>
      <c r="E21" s="11" t="s">
        <v>12</v>
      </c>
      <c r="F21" s="11" t="s">
        <v>1</v>
      </c>
      <c r="G21" s="11" t="s">
        <v>2</v>
      </c>
      <c r="H21" s="5"/>
    </row>
    <row r="22" spans="1:10">
      <c r="A22" s="11" t="s">
        <v>3</v>
      </c>
      <c r="B22" s="11" t="s">
        <v>4</v>
      </c>
      <c r="C22" s="11" t="s">
        <v>5</v>
      </c>
      <c r="D22" s="11" t="s">
        <v>6</v>
      </c>
      <c r="E22" s="11" t="s">
        <v>7</v>
      </c>
      <c r="F22" s="11" t="s">
        <v>8</v>
      </c>
      <c r="G22" s="11" t="s">
        <v>9</v>
      </c>
      <c r="H22" s="5"/>
    </row>
    <row r="23" spans="1:10" ht="24">
      <c r="A23" s="12" t="s">
        <v>33</v>
      </c>
      <c r="B23" s="13"/>
      <c r="C23" s="14">
        <v>7257593</v>
      </c>
      <c r="D23" s="15">
        <f t="shared" ref="D23" si="7">ROUND(B23*C23,2)</f>
        <v>0</v>
      </c>
      <c r="E23" s="16">
        <v>23</v>
      </c>
      <c r="F23" s="16">
        <f t="shared" ref="F23" si="8">ROUND(D23*0.23,2)</f>
        <v>0</v>
      </c>
      <c r="G23" s="16">
        <f t="shared" ref="G23" si="9">D23+F23</f>
        <v>0</v>
      </c>
      <c r="H23" s="5"/>
    </row>
    <row r="24" spans="1:10">
      <c r="A24" s="17"/>
      <c r="B24" s="18"/>
      <c r="C24" s="19"/>
      <c r="D24" s="20"/>
      <c r="E24" s="21"/>
      <c r="F24" s="20"/>
      <c r="G24" s="20"/>
      <c r="H24" s="5"/>
    </row>
    <row r="25" spans="1:10">
      <c r="A25" s="17" t="s">
        <v>18</v>
      </c>
      <c r="B25" s="22"/>
      <c r="C25" s="23"/>
      <c r="D25" s="21"/>
      <c r="E25" s="21"/>
      <c r="F25" s="21"/>
      <c r="G25" s="21"/>
      <c r="H25" s="5"/>
    </row>
    <row r="26" spans="1:10" ht="36">
      <c r="A26" s="12" t="s">
        <v>21</v>
      </c>
      <c r="B26" s="13">
        <f>B23</f>
        <v>0</v>
      </c>
      <c r="C26" s="14">
        <f>ROUND(C23*0.2,0)</f>
        <v>1451519</v>
      </c>
      <c r="D26" s="15">
        <f t="shared" ref="D26" si="10">ROUND(B26*C26,2)</f>
        <v>0</v>
      </c>
      <c r="E26" s="16">
        <v>23</v>
      </c>
      <c r="F26" s="16">
        <f t="shared" ref="F26" si="11">ROUND(D26*0.23,2)</f>
        <v>0</v>
      </c>
      <c r="G26" s="16">
        <f t="shared" ref="G26" si="12">D26+F26</f>
        <v>0</v>
      </c>
      <c r="H26" s="5"/>
    </row>
    <row r="27" spans="1:10" ht="13.8" customHeight="1">
      <c r="A27" s="24"/>
      <c r="B27" s="24"/>
      <c r="C27" s="24"/>
      <c r="D27" s="24"/>
      <c r="E27" s="24"/>
      <c r="F27" s="24"/>
      <c r="G27" s="24"/>
    </row>
    <row r="28" spans="1:10">
      <c r="A28" s="38" t="s">
        <v>41</v>
      </c>
      <c r="B28" s="39"/>
      <c r="C28" s="40"/>
      <c r="D28" s="25">
        <f>D23+D26</f>
        <v>0</v>
      </c>
      <c r="E28" s="26" t="s">
        <v>14</v>
      </c>
      <c r="F28" s="25">
        <f t="shared" ref="F28:G28" si="13">F23+F26</f>
        <v>0</v>
      </c>
      <c r="G28" s="25">
        <f t="shared" si="13"/>
        <v>0</v>
      </c>
    </row>
    <row r="29" spans="1:10">
      <c r="A29" s="42" t="s">
        <v>24</v>
      </c>
      <c r="B29" s="42"/>
      <c r="C29" s="42"/>
      <c r="D29" s="42"/>
      <c r="E29" s="42"/>
      <c r="F29" s="42"/>
      <c r="G29" s="42"/>
    </row>
    <row r="30" spans="1:10">
      <c r="A30" s="27"/>
      <c r="B30" s="27"/>
      <c r="C30" s="27"/>
      <c r="D30" s="27"/>
      <c r="E30" s="27"/>
      <c r="F30" s="27"/>
      <c r="G30" s="27"/>
    </row>
    <row r="31" spans="1:10">
      <c r="A31" s="41" t="s">
        <v>34</v>
      </c>
      <c r="B31" s="41"/>
      <c r="C31" s="41"/>
      <c r="D31" s="41"/>
      <c r="E31" s="41"/>
      <c r="F31" s="41"/>
      <c r="G31" s="41"/>
    </row>
    <row r="32" spans="1:10">
      <c r="A32" s="28"/>
      <c r="B32" s="28"/>
      <c r="C32" s="28"/>
      <c r="D32" s="28"/>
      <c r="E32" s="28"/>
      <c r="F32" s="28"/>
      <c r="G32" s="28"/>
    </row>
    <row r="33" spans="1:7">
      <c r="A33" s="10" t="s">
        <v>17</v>
      </c>
      <c r="B33" s="10"/>
      <c r="C33" s="10"/>
      <c r="D33" s="10"/>
      <c r="E33" s="9"/>
      <c r="F33" s="9"/>
      <c r="G33" s="9"/>
    </row>
    <row r="34" spans="1:7" ht="48">
      <c r="A34" s="11" t="s">
        <v>10</v>
      </c>
      <c r="B34" s="11" t="s">
        <v>20</v>
      </c>
      <c r="C34" s="11" t="s">
        <v>13</v>
      </c>
      <c r="D34" s="11" t="s">
        <v>0</v>
      </c>
      <c r="E34" s="11" t="s">
        <v>12</v>
      </c>
      <c r="F34" s="11" t="s">
        <v>1</v>
      </c>
      <c r="G34" s="11" t="s">
        <v>2</v>
      </c>
    </row>
    <row r="35" spans="1:7">
      <c r="A35" s="11" t="s">
        <v>3</v>
      </c>
      <c r="B35" s="11" t="s">
        <v>4</v>
      </c>
      <c r="C35" s="11" t="s">
        <v>5</v>
      </c>
      <c r="D35" s="11" t="s">
        <v>6</v>
      </c>
      <c r="E35" s="11" t="s">
        <v>7</v>
      </c>
      <c r="F35" s="11" t="s">
        <v>8</v>
      </c>
      <c r="G35" s="11" t="s">
        <v>9</v>
      </c>
    </row>
    <row r="36" spans="1:7" ht="24">
      <c r="A36" s="12" t="s">
        <v>36</v>
      </c>
      <c r="B36" s="13"/>
      <c r="C36" s="14">
        <v>12098145</v>
      </c>
      <c r="D36" s="15">
        <f t="shared" ref="D36:D37" si="14">ROUND(B36*C36,2)</f>
        <v>0</v>
      </c>
      <c r="E36" s="16">
        <v>23</v>
      </c>
      <c r="F36" s="16">
        <f t="shared" ref="F36:F37" si="15">ROUND(D36*0.23,2)</f>
        <v>0</v>
      </c>
      <c r="G36" s="16">
        <f t="shared" ref="G36:G37" si="16">D36+F36</f>
        <v>0</v>
      </c>
    </row>
    <row r="37" spans="1:7" ht="36">
      <c r="A37" s="29" t="s">
        <v>22</v>
      </c>
      <c r="B37" s="13"/>
      <c r="C37" s="30">
        <v>41423</v>
      </c>
      <c r="D37" s="31">
        <f t="shared" si="14"/>
        <v>0</v>
      </c>
      <c r="E37" s="32">
        <v>23</v>
      </c>
      <c r="F37" s="32">
        <f t="shared" si="15"/>
        <v>0</v>
      </c>
      <c r="G37" s="32">
        <f t="shared" si="16"/>
        <v>0</v>
      </c>
    </row>
    <row r="38" spans="1:7" ht="24">
      <c r="A38" s="12" t="s">
        <v>26</v>
      </c>
      <c r="B38" s="33" t="s">
        <v>14</v>
      </c>
      <c r="C38" s="30" t="s">
        <v>14</v>
      </c>
      <c r="D38" s="31">
        <f>SUM(D36:D37)</f>
        <v>0</v>
      </c>
      <c r="E38" s="32" t="s">
        <v>14</v>
      </c>
      <c r="F38" s="31">
        <f>SUM(F36:F37)</f>
        <v>0</v>
      </c>
      <c r="G38" s="31">
        <f>SUM(G36:G37)</f>
        <v>0</v>
      </c>
    </row>
    <row r="39" spans="1:7">
      <c r="A39" s="17"/>
      <c r="B39" s="18"/>
      <c r="C39" s="19"/>
      <c r="D39" s="20"/>
      <c r="E39" s="21"/>
      <c r="F39" s="20"/>
      <c r="G39" s="20"/>
    </row>
    <row r="40" spans="1:7">
      <c r="A40" s="17" t="s">
        <v>18</v>
      </c>
      <c r="B40" s="22"/>
      <c r="C40" s="23"/>
      <c r="D40" s="21"/>
      <c r="E40" s="21"/>
      <c r="F40" s="21"/>
      <c r="G40" s="21"/>
    </row>
    <row r="41" spans="1:7" ht="36">
      <c r="A41" s="12" t="s">
        <v>19</v>
      </c>
      <c r="B41" s="13">
        <f>B36</f>
        <v>0</v>
      </c>
      <c r="C41" s="14">
        <f>ROUND(C36*0.2,0)</f>
        <v>2419629</v>
      </c>
      <c r="D41" s="15">
        <f t="shared" ref="D41:D42" si="17">ROUND(B41*C41,2)</f>
        <v>0</v>
      </c>
      <c r="E41" s="16">
        <v>23</v>
      </c>
      <c r="F41" s="16">
        <f t="shared" ref="F41:F42" si="18">ROUND(D41*0.23,2)</f>
        <v>0</v>
      </c>
      <c r="G41" s="16">
        <f t="shared" ref="G41:G42" si="19">D41+F41</f>
        <v>0</v>
      </c>
    </row>
    <row r="42" spans="1:7" ht="48">
      <c r="A42" s="12" t="s">
        <v>37</v>
      </c>
      <c r="B42" s="13">
        <f>B37</f>
        <v>0</v>
      </c>
      <c r="C42" s="14">
        <f>ROUND(C37*0.2,0)</f>
        <v>8285</v>
      </c>
      <c r="D42" s="15">
        <f t="shared" si="17"/>
        <v>0</v>
      </c>
      <c r="E42" s="16">
        <v>23</v>
      </c>
      <c r="F42" s="16">
        <f t="shared" si="18"/>
        <v>0</v>
      </c>
      <c r="G42" s="16">
        <f t="shared" si="19"/>
        <v>0</v>
      </c>
    </row>
    <row r="43" spans="1:7" ht="24">
      <c r="A43" s="12" t="s">
        <v>38</v>
      </c>
      <c r="B43" s="34" t="s">
        <v>14</v>
      </c>
      <c r="C43" s="14" t="s">
        <v>14</v>
      </c>
      <c r="D43" s="16">
        <f t="shared" ref="D43" si="20">SUM(D41:D42)</f>
        <v>0</v>
      </c>
      <c r="E43" s="14" t="s">
        <v>14</v>
      </c>
      <c r="F43" s="16">
        <f t="shared" ref="F43:G43" si="21">SUM(F41:F42)</f>
        <v>0</v>
      </c>
      <c r="G43" s="16">
        <f t="shared" si="21"/>
        <v>0</v>
      </c>
    </row>
    <row r="44" spans="1:7">
      <c r="A44" s="24"/>
      <c r="B44" s="24"/>
      <c r="C44" s="24"/>
      <c r="D44" s="24"/>
      <c r="E44" s="24"/>
      <c r="F44" s="24"/>
      <c r="G44" s="24"/>
    </row>
    <row r="45" spans="1:7">
      <c r="A45" s="38" t="s">
        <v>41</v>
      </c>
      <c r="B45" s="39"/>
      <c r="C45" s="40"/>
      <c r="D45" s="25">
        <f>SUM(D38+D43)</f>
        <v>0</v>
      </c>
      <c r="E45" s="26" t="s">
        <v>14</v>
      </c>
      <c r="F45" s="25">
        <f>SUM(F38,F43)</f>
        <v>0</v>
      </c>
      <c r="G45" s="25">
        <f>SUM(G38,G43)</f>
        <v>0</v>
      </c>
    </row>
    <row r="46" spans="1:7" ht="19.2" customHeight="1">
      <c r="A46" s="42" t="s">
        <v>24</v>
      </c>
      <c r="B46" s="42"/>
      <c r="C46" s="42"/>
      <c r="D46" s="42"/>
      <c r="E46" s="42"/>
      <c r="F46" s="42"/>
      <c r="G46" s="42"/>
    </row>
    <row r="47" spans="1:7" ht="29.4" customHeight="1">
      <c r="A47" s="52" t="s">
        <v>25</v>
      </c>
      <c r="B47" s="52"/>
      <c r="C47" s="52"/>
      <c r="D47" s="52"/>
      <c r="E47" s="52"/>
      <c r="F47" s="52"/>
      <c r="G47" s="52"/>
    </row>
    <row r="48" spans="1:7">
      <c r="A48" s="27"/>
      <c r="B48" s="27"/>
      <c r="C48" s="27"/>
      <c r="D48" s="27"/>
      <c r="E48" s="27"/>
      <c r="F48" s="27"/>
      <c r="G48" s="27"/>
    </row>
    <row r="49" spans="1:8">
      <c r="A49" s="41" t="s">
        <v>35</v>
      </c>
      <c r="B49" s="41"/>
      <c r="C49" s="41"/>
      <c r="D49" s="41"/>
      <c r="E49" s="41"/>
      <c r="F49" s="41"/>
      <c r="G49" s="41"/>
    </row>
    <row r="50" spans="1:8">
      <c r="A50" s="28"/>
      <c r="B50" s="28"/>
      <c r="C50" s="28"/>
      <c r="D50" s="28"/>
      <c r="E50" s="28"/>
      <c r="F50" s="28"/>
      <c r="G50" s="28"/>
    </row>
    <row r="51" spans="1:8">
      <c r="A51" s="10" t="s">
        <v>17</v>
      </c>
      <c r="B51" s="10"/>
      <c r="C51" s="10"/>
      <c r="D51" s="10"/>
      <c r="E51" s="9"/>
      <c r="F51" s="9"/>
      <c r="G51" s="9"/>
    </row>
    <row r="52" spans="1:8" ht="48">
      <c r="A52" s="11" t="s">
        <v>10</v>
      </c>
      <c r="B52" s="11" t="s">
        <v>20</v>
      </c>
      <c r="C52" s="11" t="s">
        <v>13</v>
      </c>
      <c r="D52" s="11" t="s">
        <v>0</v>
      </c>
      <c r="E52" s="11" t="s">
        <v>12</v>
      </c>
      <c r="F52" s="11" t="s">
        <v>1</v>
      </c>
      <c r="G52" s="11" t="s">
        <v>2</v>
      </c>
    </row>
    <row r="53" spans="1:8">
      <c r="A53" s="11" t="s">
        <v>3</v>
      </c>
      <c r="B53" s="11" t="s">
        <v>4</v>
      </c>
      <c r="C53" s="11" t="s">
        <v>5</v>
      </c>
      <c r="D53" s="11" t="s">
        <v>6</v>
      </c>
      <c r="E53" s="11" t="s">
        <v>7</v>
      </c>
      <c r="F53" s="11" t="s">
        <v>8</v>
      </c>
      <c r="G53" s="11" t="s">
        <v>9</v>
      </c>
    </row>
    <row r="54" spans="1:8" ht="24">
      <c r="A54" s="12" t="s">
        <v>29</v>
      </c>
      <c r="B54" s="13"/>
      <c r="C54" s="14">
        <v>10567170</v>
      </c>
      <c r="D54" s="15">
        <f t="shared" ref="D54:D55" si="22">ROUND(B54*C54,2)</f>
        <v>0</v>
      </c>
      <c r="E54" s="16">
        <v>23</v>
      </c>
      <c r="F54" s="16">
        <f t="shared" ref="F54:F55" si="23">ROUND(D54*0.23,2)</f>
        <v>0</v>
      </c>
      <c r="G54" s="16">
        <f t="shared" ref="G54:G55" si="24">D54+F54</f>
        <v>0</v>
      </c>
    </row>
    <row r="55" spans="1:8" ht="36">
      <c r="A55" s="29" t="s">
        <v>23</v>
      </c>
      <c r="B55" s="13"/>
      <c r="C55" s="30">
        <v>81043</v>
      </c>
      <c r="D55" s="31">
        <f t="shared" si="22"/>
        <v>0</v>
      </c>
      <c r="E55" s="32">
        <v>23</v>
      </c>
      <c r="F55" s="32">
        <f t="shared" si="23"/>
        <v>0</v>
      </c>
      <c r="G55" s="32">
        <f t="shared" si="24"/>
        <v>0</v>
      </c>
    </row>
    <row r="56" spans="1:8" ht="24">
      <c r="A56" s="12" t="s">
        <v>27</v>
      </c>
      <c r="B56" s="33" t="s">
        <v>14</v>
      </c>
      <c r="C56" s="30" t="s">
        <v>14</v>
      </c>
      <c r="D56" s="31">
        <f>SUM(D54:D55)</f>
        <v>0</v>
      </c>
      <c r="E56" s="32" t="s">
        <v>14</v>
      </c>
      <c r="F56" s="31">
        <f>SUM(F54:F55)</f>
        <v>0</v>
      </c>
      <c r="G56" s="31">
        <f>SUM(G54:G55)</f>
        <v>0</v>
      </c>
    </row>
    <row r="57" spans="1:8">
      <c r="A57" s="17"/>
      <c r="B57" s="18"/>
      <c r="C57" s="19"/>
      <c r="D57" s="20"/>
      <c r="E57" s="21"/>
      <c r="F57" s="20"/>
      <c r="G57" s="20"/>
    </row>
    <row r="58" spans="1:8">
      <c r="A58" s="17" t="s">
        <v>18</v>
      </c>
      <c r="B58" s="22"/>
      <c r="C58" s="23"/>
      <c r="D58" s="21"/>
      <c r="E58" s="21"/>
      <c r="F58" s="21"/>
      <c r="G58" s="21"/>
    </row>
    <row r="59" spans="1:8" ht="36">
      <c r="A59" s="12" t="s">
        <v>21</v>
      </c>
      <c r="B59" s="13">
        <f>B54</f>
        <v>0</v>
      </c>
      <c r="C59" s="14">
        <f>ROUND(C54*0.2,0)</f>
        <v>2113434</v>
      </c>
      <c r="D59" s="15">
        <f t="shared" ref="D59:D60" si="25">ROUND(B59*C59,2)</f>
        <v>0</v>
      </c>
      <c r="E59" s="16">
        <v>23</v>
      </c>
      <c r="F59" s="16">
        <f t="shared" ref="F59:F60" si="26">ROUND(D59*0.23,2)</f>
        <v>0</v>
      </c>
      <c r="G59" s="16">
        <f t="shared" ref="G59:G60" si="27">D59+F59</f>
        <v>0</v>
      </c>
    </row>
    <row r="60" spans="1:8" ht="48">
      <c r="A60" s="12" t="s">
        <v>39</v>
      </c>
      <c r="B60" s="13">
        <f>B55</f>
        <v>0</v>
      </c>
      <c r="C60" s="14">
        <f>ROUND(C55*0.2,0)</f>
        <v>16209</v>
      </c>
      <c r="D60" s="15">
        <f t="shared" si="25"/>
        <v>0</v>
      </c>
      <c r="E60" s="16">
        <v>23</v>
      </c>
      <c r="F60" s="16">
        <f t="shared" si="26"/>
        <v>0</v>
      </c>
      <c r="G60" s="16">
        <f t="shared" si="27"/>
        <v>0</v>
      </c>
    </row>
    <row r="61" spans="1:8" ht="24">
      <c r="A61" s="12" t="s">
        <v>40</v>
      </c>
      <c r="B61" s="34" t="s">
        <v>14</v>
      </c>
      <c r="C61" s="14" t="s">
        <v>14</v>
      </c>
      <c r="D61" s="16">
        <f t="shared" ref="D61" si="28">SUM(D59:D60)</f>
        <v>0</v>
      </c>
      <c r="E61" s="14" t="s">
        <v>14</v>
      </c>
      <c r="F61" s="16">
        <f t="shared" ref="F61:G61" si="29">SUM(F59:F60)</f>
        <v>0</v>
      </c>
      <c r="G61" s="16">
        <f t="shared" si="29"/>
        <v>0</v>
      </c>
    </row>
    <row r="62" spans="1:8">
      <c r="A62" s="24"/>
      <c r="B62" s="24"/>
      <c r="C62" s="24"/>
      <c r="D62" s="24"/>
      <c r="E62" s="24"/>
      <c r="F62" s="24"/>
      <c r="G62" s="24"/>
    </row>
    <row r="63" spans="1:8">
      <c r="A63" s="38" t="s">
        <v>16</v>
      </c>
      <c r="B63" s="39"/>
      <c r="C63" s="40"/>
      <c r="D63" s="25">
        <f>SUM(D56+D61)</f>
        <v>0</v>
      </c>
      <c r="E63" s="26" t="s">
        <v>14</v>
      </c>
      <c r="F63" s="25">
        <f t="shared" ref="F63:G63" si="30">SUM(F56,F61)</f>
        <v>0</v>
      </c>
      <c r="G63" s="25">
        <f t="shared" si="30"/>
        <v>0</v>
      </c>
    </row>
    <row r="64" spans="1:8" ht="22.2" customHeight="1">
      <c r="A64" s="53" t="s">
        <v>24</v>
      </c>
      <c r="B64" s="53"/>
      <c r="C64" s="53"/>
      <c r="D64" s="53"/>
      <c r="E64" s="53"/>
      <c r="F64" s="53"/>
      <c r="G64" s="53"/>
      <c r="H64" s="5"/>
    </row>
    <row r="65" spans="1:8">
      <c r="A65" s="54" t="s">
        <v>25</v>
      </c>
      <c r="B65" s="54"/>
      <c r="C65" s="54"/>
      <c r="D65" s="54"/>
      <c r="E65" s="54"/>
      <c r="F65" s="54"/>
      <c r="G65" s="54"/>
      <c r="H65" s="5"/>
    </row>
    <row r="66" spans="1:8">
      <c r="A66" s="6"/>
      <c r="B66" s="6"/>
      <c r="C66" s="6"/>
      <c r="D66" s="7"/>
      <c r="E66" s="8"/>
      <c r="F66" s="7"/>
      <c r="G66" s="7"/>
      <c r="H66" s="5"/>
    </row>
    <row r="68" spans="1:8">
      <c r="A68" s="43" t="s">
        <v>15</v>
      </c>
      <c r="B68" s="44"/>
      <c r="C68" s="44"/>
      <c r="D68" s="44"/>
      <c r="E68" s="44"/>
      <c r="F68" s="44"/>
      <c r="G68" s="45"/>
    </row>
    <row r="69" spans="1:8" ht="38.4" customHeight="1">
      <c r="A69" s="46"/>
      <c r="B69" s="47"/>
      <c r="C69" s="47"/>
      <c r="D69" s="47"/>
      <c r="E69" s="47"/>
      <c r="F69" s="47"/>
      <c r="G69" s="48"/>
    </row>
  </sheetData>
  <mergeCells count="19">
    <mergeCell ref="A68:G69"/>
    <mergeCell ref="A1:G1"/>
    <mergeCell ref="A3:G3"/>
    <mergeCell ref="A7:D7"/>
    <mergeCell ref="A15:C15"/>
    <mergeCell ref="A5:G5"/>
    <mergeCell ref="A47:G47"/>
    <mergeCell ref="A16:G16"/>
    <mergeCell ref="A64:G64"/>
    <mergeCell ref="A63:C63"/>
    <mergeCell ref="A65:G65"/>
    <mergeCell ref="A18:G18"/>
    <mergeCell ref="A20:D20"/>
    <mergeCell ref="A28:C28"/>
    <mergeCell ref="A49:G49"/>
    <mergeCell ref="A31:G31"/>
    <mergeCell ref="A45:C45"/>
    <mergeCell ref="A46:G46"/>
    <mergeCell ref="A29:G29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Enmedia</cp:lastModifiedBy>
  <cp:revision>2</cp:revision>
  <dcterms:created xsi:type="dcterms:W3CDTF">2015-06-05T18:19:34Z</dcterms:created>
  <dcterms:modified xsi:type="dcterms:W3CDTF">2024-07-21T07:21:13Z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