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3\101_2023 nuklearna\101_2023 strona SWZ\"/>
    </mc:Choice>
  </mc:AlternateContent>
  <bookViews>
    <workbookView xWindow="0" yWindow="0" windowWidth="28800" windowHeight="11310"/>
  </bookViews>
  <sheets>
    <sheet name="Arkusz1" sheetId="1" r:id="rId1"/>
  </sheets>
  <definedNames>
    <definedName name="_xlnm.Print_Area" localSheetId="0">Arkusz1!$A$1:$O$42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M30" i="1"/>
  <c r="M14" i="1"/>
  <c r="M15" i="1"/>
  <c r="M16" i="1"/>
  <c r="M17" i="1"/>
  <c r="M18" i="1"/>
  <c r="M19" i="1"/>
  <c r="M20" i="1"/>
  <c r="M21" i="1"/>
  <c r="M22" i="1"/>
  <c r="M13" i="1"/>
  <c r="M5" i="1"/>
  <c r="M4" i="1"/>
  <c r="O38" i="1" l="1"/>
  <c r="O39" i="1" s="1"/>
  <c r="I42" i="1" s="1"/>
  <c r="M39" i="1"/>
  <c r="G42" i="1" s="1"/>
  <c r="L42" i="1" s="1"/>
  <c r="N42" i="1" s="1"/>
  <c r="M31" i="1"/>
  <c r="G34" i="1" s="1"/>
  <c r="O22" i="1"/>
  <c r="O21" i="1"/>
  <c r="O20" i="1"/>
  <c r="O19" i="1"/>
  <c r="O18" i="1"/>
  <c r="O17" i="1"/>
  <c r="O16" i="1"/>
  <c r="O15" i="1"/>
  <c r="O14" i="1"/>
  <c r="O5" i="1"/>
  <c r="M6" i="1"/>
  <c r="G9" i="1" s="1"/>
  <c r="M42" i="1" l="1"/>
  <c r="O42" i="1" s="1"/>
  <c r="L34" i="1"/>
  <c r="N34" i="1" s="1"/>
  <c r="M23" i="1"/>
  <c r="G26" i="1" s="1"/>
  <c r="L26" i="1" s="1"/>
  <c r="N26" i="1" s="1"/>
  <c r="L9" i="1"/>
  <c r="O30" i="1"/>
  <c r="O31" i="1" s="1"/>
  <c r="I34" i="1" s="1"/>
  <c r="M34" i="1" s="1"/>
  <c r="O34" i="1" s="1"/>
  <c r="O13" i="1"/>
  <c r="O23" i="1" s="1"/>
  <c r="I26" i="1" s="1"/>
  <c r="M26" i="1" s="1"/>
  <c r="O26" i="1" s="1"/>
  <c r="O4" i="1"/>
  <c r="O6" i="1" s="1"/>
  <c r="I9" i="1" s="1"/>
  <c r="N9" i="1" l="1"/>
  <c r="M9" i="1"/>
  <c r="O9" i="1" l="1"/>
</calcChain>
</file>

<file path=xl/sharedStrings.xml><?xml version="1.0" encoding="utf-8"?>
<sst xmlns="http://schemas.openxmlformats.org/spreadsheetml/2006/main" count="105" uniqueCount="63">
  <si>
    <t>L.p.</t>
  </si>
  <si>
    <t>Asortyment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</si>
  <si>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</si>
  <si>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</si>
  <si>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</si>
  <si>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</si>
  <si>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</si>
  <si>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Ilośc oferowana (opakowania)</t>
  </si>
  <si>
    <t>Wartość netto w zł</t>
  </si>
  <si>
    <t>Stawka VAT (%)</t>
  </si>
  <si>
    <t>Wartość brutto w zł</t>
  </si>
  <si>
    <t>PAKIET 1</t>
  </si>
  <si>
    <t>1.</t>
  </si>
  <si>
    <t>2.</t>
  </si>
  <si>
    <t>3.</t>
  </si>
  <si>
    <t>szt.</t>
  </si>
  <si>
    <t>4.</t>
  </si>
  <si>
    <t>5.</t>
  </si>
  <si>
    <t>6.</t>
  </si>
  <si>
    <t>7.</t>
  </si>
  <si>
    <t>8.</t>
  </si>
  <si>
    <t>9.</t>
  </si>
  <si>
    <t>10.</t>
  </si>
  <si>
    <t>EAN</t>
  </si>
  <si>
    <t>Cena netto w zł za oferowaną ilość (10)</t>
  </si>
  <si>
    <t>PAKIET 3</t>
  </si>
  <si>
    <t>RAZEM PAKIET 3</t>
  </si>
  <si>
    <t>PAKIET 4</t>
  </si>
  <si>
    <t>RAZEM PAKIET 4</t>
  </si>
  <si>
    <t>Zamawiana ilość (j.m.)</t>
  </si>
  <si>
    <t>Generator technetowy o aktywności 20 GBq</t>
  </si>
  <si>
    <t>Koszty transportu ww. generatorów</t>
  </si>
  <si>
    <t>PAKIET 2</t>
  </si>
  <si>
    <t>Zestaw do scyntygrafii dynamicznej nerek /EC/ import docelowy (Zestaw niepodzielny, zawiera 4 x 3 fiolki, z których można wykonać 4 znakowania)</t>
  </si>
  <si>
    <t>Zestaw do scyntygrafii perfuzyjnej mózgu Mediexametazime / import docelowy (Zestaw niepodzielny, zawiera 5 fiolek)</t>
  </si>
  <si>
    <t xml:space="preserve">Zestaw do scyntygrafii kośćca /MDP/  (Zestaw niepodzielny, zawiera 6 fiolek)     </t>
  </si>
  <si>
    <t xml:space="preserve">Zestaw do scyntygrafii wątroby /Koloid/ (Zestaw niepodzielny, zawiera 6 fiolek)                     </t>
  </si>
  <si>
    <t xml:space="preserve">Zestaw do scyntygrafii nerek /DMSA/ )Zestaw niepodzielny, zawiera 6 fiolek)           </t>
  </si>
  <si>
    <t xml:space="preserve">Zestaw do scyntygrafii dróg żółciowych /MBRIDA/  (Zestaw niepodzielny, zawiera 3 fiolki) </t>
  </si>
  <si>
    <t xml:space="preserve">Zestaw do scyntygrafii wentylacyjnej płuc /DTPA/ (Zestaw niepodzielny, zawiera 6 fiolek)    </t>
  </si>
  <si>
    <t xml:space="preserve">Zestaw do znakowania erytrocytów /pirofosforan/ (Zestaw niepodzielny, zawiera 6 fiolek)     </t>
  </si>
  <si>
    <t xml:space="preserve">Zestaw do scyntygrafii receptorowej /Tektreotyd/  (Zestaw niepodzielny, zawiera 2 fiolki)       </t>
  </si>
  <si>
    <t>Zestaw do scyntygrafii perfuzyjnej płuc /MAA/</t>
  </si>
  <si>
    <t>Zestaw do limfoscyntygrafii (jednoskładnikowy)</t>
  </si>
  <si>
    <t>RAZEM PAKIET 1</t>
  </si>
  <si>
    <t>RAZEM PAKIET 2</t>
  </si>
  <si>
    <t xml:space="preserve">Wartość podstawowa netto w zł </t>
  </si>
  <si>
    <t>Wartość podstawowa  brutto w zł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</si>
  <si>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</si>
  <si>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</si>
  <si>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</si>
  <si>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</si>
  <si>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</si>
  <si>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4x3 fiol.</t>
  </si>
  <si>
    <t>6 fiol.</t>
  </si>
  <si>
    <t>3 fiol.</t>
  </si>
  <si>
    <t>2 fiol.</t>
  </si>
  <si>
    <t>5 fiol.</t>
  </si>
  <si>
    <t>Zestaw do scyntygrafii perfuzyjnej serca /MIBI/(Zestaw niepodzielny, zawiera 6 fiolek)</t>
  </si>
  <si>
    <t>op.</t>
  </si>
  <si>
    <t>13 (11x12)</t>
  </si>
  <si>
    <t>15 (13x14+13)</t>
  </si>
  <si>
    <t>Wielkość opakowania zamawianego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</si>
</sst>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#,##0"/>
    <numFmt numFmtId="165" formatCode="[$-415]General"/>
    <numFmt numFmtId="166" formatCode="#,##0.00\ &quot;zł&quot;"/>
    <numFmt numFmtId="167" formatCode="#,##0\ &quot;zł&quot;"/>
  </numFmts>
  <fonts count="18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7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3" fillId="0" borderId="0"/>
    <xf numFmtId="0" fontId="7" fillId="0" borderId="0"/>
    <xf numFmtId="0" fontId="9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165" fontId="11" fillId="0" borderId="0" applyBorder="0" applyProtection="0"/>
  </cellStyleXfs>
  <cellXfs count="123">
    <xf numFmtId="0" fontId="0" fillId="0" borderId="0" xfId="0"/>
    <xf numFmtId="0" fontId="14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5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9" fontId="12" fillId="3" borderId="0" xfId="0" applyNumberFormat="1" applyFont="1" applyFill="1" applyBorder="1" applyAlignment="1">
      <alignment horizontal="right"/>
    </xf>
    <xf numFmtId="0" fontId="14" fillId="3" borderId="0" xfId="0" applyFont="1" applyFill="1" applyBorder="1"/>
    <xf numFmtId="0" fontId="12" fillId="3" borderId="0" xfId="2" applyFont="1" applyFill="1" applyBorder="1" applyAlignment="1">
      <alignment horizontal="left" vertical="center" wrapText="1"/>
    </xf>
    <xf numFmtId="3" fontId="12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right"/>
    </xf>
    <xf numFmtId="9" fontId="12" fillId="3" borderId="0" xfId="0" applyNumberFormat="1" applyFont="1" applyFill="1" applyBorder="1" applyAlignment="1">
      <alignment horizontal="center" vertical="center"/>
    </xf>
    <xf numFmtId="165" fontId="16" fillId="0" borderId="0" xfId="16" applyFont="1" applyFill="1" applyAlignment="1"/>
    <xf numFmtId="9" fontId="13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9" fontId="12" fillId="3" borderId="0" xfId="0" applyNumberFormat="1" applyFont="1" applyFill="1"/>
    <xf numFmtId="9" fontId="13" fillId="3" borderId="0" xfId="0" applyNumberFormat="1" applyFont="1" applyFill="1" applyBorder="1" applyAlignment="1">
      <alignment horizontal="center" vertical="center"/>
    </xf>
    <xf numFmtId="0" fontId="12" fillId="3" borderId="0" xfId="2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 wrapText="1"/>
    </xf>
    <xf numFmtId="165" fontId="15" fillId="0" borderId="1" xfId="16" applyFont="1" applyFill="1" applyBorder="1" applyAlignment="1">
      <alignment horizontal="center" vertical="center" wrapText="1"/>
    </xf>
    <xf numFmtId="1" fontId="12" fillId="3" borderId="0" xfId="0" applyNumberFormat="1" applyFont="1" applyFill="1"/>
    <xf numFmtId="1" fontId="12" fillId="3" borderId="0" xfId="0" applyNumberFormat="1" applyFont="1" applyFill="1" applyBorder="1"/>
    <xf numFmtId="166" fontId="13" fillId="3" borderId="0" xfId="0" applyNumberFormat="1" applyFont="1" applyFill="1" applyBorder="1" applyAlignment="1">
      <alignment horizontal="center" vertical="center"/>
    </xf>
    <xf numFmtId="166" fontId="12" fillId="3" borderId="0" xfId="1" applyNumberFormat="1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Alignment="1">
      <alignment horizontal="right"/>
    </xf>
    <xf numFmtId="166" fontId="12" fillId="3" borderId="0" xfId="0" applyNumberFormat="1" applyFont="1" applyFill="1"/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right" vertical="center"/>
    </xf>
    <xf numFmtId="1" fontId="12" fillId="3" borderId="15" xfId="0" applyNumberFormat="1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textRotation="89" wrapText="1"/>
    </xf>
    <xf numFmtId="0" fontId="12" fillId="4" borderId="18" xfId="0" applyFont="1" applyFill="1" applyBorder="1" applyAlignment="1">
      <alignment horizontal="center" vertical="center" textRotation="90" wrapText="1"/>
    </xf>
    <xf numFmtId="1" fontId="12" fillId="4" borderId="18" xfId="0" applyNumberFormat="1" applyFont="1" applyFill="1" applyBorder="1" applyAlignment="1">
      <alignment horizontal="center" vertical="center" textRotation="90" wrapText="1"/>
    </xf>
    <xf numFmtId="166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NumberFormat="1" applyFont="1" applyFill="1" applyBorder="1" applyAlignment="1">
      <alignment horizontal="center" vertical="center" wrapText="1"/>
    </xf>
    <xf numFmtId="165" fontId="15" fillId="0" borderId="3" xfId="16" applyFont="1" applyFill="1" applyBorder="1" applyAlignment="1">
      <alignment horizontal="center" vertical="center" wrapText="1"/>
    </xf>
    <xf numFmtId="166" fontId="14" fillId="4" borderId="10" xfId="0" applyNumberFormat="1" applyFont="1" applyFill="1" applyBorder="1" applyAlignment="1">
      <alignment horizontal="center" vertical="center" wrapText="1"/>
    </xf>
    <xf numFmtId="167" fontId="14" fillId="4" borderId="10" xfId="0" applyNumberFormat="1" applyFont="1" applyFill="1" applyBorder="1" applyAlignment="1">
      <alignment horizontal="center" vertical="center" wrapText="1"/>
    </xf>
    <xf numFmtId="166" fontId="14" fillId="4" borderId="11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9" fontId="12" fillId="3" borderId="23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164" fontId="15" fillId="0" borderId="1" xfId="16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5" fillId="0" borderId="3" xfId="16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66" fontId="12" fillId="3" borderId="2" xfId="1" applyNumberFormat="1" applyFont="1" applyFill="1" applyBorder="1" applyAlignment="1">
      <alignment horizontal="center" vertical="center" wrapText="1"/>
    </xf>
    <xf numFmtId="9" fontId="12" fillId="3" borderId="2" xfId="0" applyNumberFormat="1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6" fontId="13" fillId="4" borderId="18" xfId="0" applyNumberFormat="1" applyFont="1" applyFill="1" applyBorder="1" applyAlignment="1">
      <alignment horizontal="center" vertical="center" wrapText="1"/>
    </xf>
    <xf numFmtId="166" fontId="12" fillId="3" borderId="15" xfId="0" applyNumberFormat="1" applyFont="1" applyFill="1" applyBorder="1" applyAlignment="1">
      <alignment horizontal="center" vertical="center"/>
    </xf>
    <xf numFmtId="166" fontId="13" fillId="3" borderId="4" xfId="1" applyNumberFormat="1" applyFont="1" applyFill="1" applyBorder="1" applyAlignment="1">
      <alignment horizontal="right" vertical="center"/>
    </xf>
    <xf numFmtId="166" fontId="13" fillId="3" borderId="0" xfId="1" applyNumberFormat="1" applyFont="1" applyFill="1" applyBorder="1" applyAlignment="1">
      <alignment horizontal="right" vertical="center"/>
    </xf>
    <xf numFmtId="166" fontId="12" fillId="3" borderId="0" xfId="1" applyNumberFormat="1" applyFont="1" applyFill="1" applyBorder="1" applyAlignment="1">
      <alignment horizontal="right" vertical="center"/>
    </xf>
    <xf numFmtId="166" fontId="13" fillId="4" borderId="5" xfId="0" applyNumberFormat="1" applyFont="1" applyFill="1" applyBorder="1" applyAlignment="1">
      <alignment horizontal="center" vertical="center" wrapText="1"/>
    </xf>
    <xf numFmtId="166" fontId="12" fillId="3" borderId="16" xfId="0" applyNumberFormat="1" applyFont="1" applyFill="1" applyBorder="1" applyAlignment="1">
      <alignment horizontal="center" vertical="center"/>
    </xf>
    <xf numFmtId="166" fontId="13" fillId="3" borderId="5" xfId="1" applyNumberFormat="1" applyFont="1" applyFill="1" applyBorder="1" applyAlignment="1">
      <alignment horizontal="right" vertical="center"/>
    </xf>
    <xf numFmtId="166" fontId="13" fillId="3" borderId="0" xfId="1" applyNumberFormat="1" applyFont="1" applyFill="1" applyBorder="1" applyAlignment="1">
      <alignment horizontal="center" vertical="center"/>
    </xf>
    <xf numFmtId="166" fontId="13" fillId="3" borderId="5" xfId="1" applyNumberFormat="1" applyFont="1" applyFill="1" applyBorder="1" applyAlignment="1">
      <alignment horizontal="center" vertical="center"/>
    </xf>
    <xf numFmtId="166" fontId="13" fillId="3" borderId="4" xfId="1" applyNumberFormat="1" applyFont="1" applyFill="1" applyBorder="1" applyAlignment="1">
      <alignment horizontal="center" vertical="center"/>
    </xf>
    <xf numFmtId="166" fontId="13" fillId="3" borderId="3" xfId="1" applyNumberFormat="1" applyFont="1" applyFill="1" applyBorder="1" applyAlignment="1">
      <alignment horizontal="center" vertical="center" wrapText="1"/>
    </xf>
    <xf numFmtId="166" fontId="13" fillId="3" borderId="2" xfId="1" applyNumberFormat="1" applyFont="1" applyFill="1" applyBorder="1" applyAlignment="1">
      <alignment horizontal="center" vertical="center" wrapText="1"/>
    </xf>
    <xf numFmtId="165" fontId="17" fillId="0" borderId="3" xfId="16" applyFont="1" applyFill="1" applyBorder="1" applyAlignment="1">
      <alignment horizontal="center" vertical="center" wrapText="1"/>
    </xf>
    <xf numFmtId="165" fontId="17" fillId="0" borderId="1" xfId="16" applyFont="1" applyFill="1" applyBorder="1" applyAlignment="1">
      <alignment horizontal="center" vertical="center" wrapText="1"/>
    </xf>
    <xf numFmtId="8" fontId="14" fillId="0" borderId="3" xfId="0" applyNumberFormat="1" applyFont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166" fontId="13" fillId="3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4" fillId="0" borderId="0" xfId="0" applyFont="1" applyFill="1"/>
    <xf numFmtId="1" fontId="12" fillId="3" borderId="3" xfId="0" applyNumberFormat="1" applyFont="1" applyFill="1" applyBorder="1" applyAlignment="1">
      <alignment horizontal="center" vertical="center" wrapText="1"/>
    </xf>
    <xf numFmtId="164" fontId="17" fillId="0" borderId="3" xfId="16" applyNumberFormat="1" applyFont="1" applyFill="1" applyBorder="1" applyAlignment="1">
      <alignment horizontal="center" vertical="center" wrapText="1"/>
    </xf>
    <xf numFmtId="164" fontId="17" fillId="0" borderId="1" xfId="16" applyNumberFormat="1" applyFont="1" applyFill="1" applyBorder="1" applyAlignment="1">
      <alignment horizontal="center" vertical="center" wrapText="1"/>
    </xf>
    <xf numFmtId="166" fontId="13" fillId="3" borderId="1" xfId="1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8" fontId="14" fillId="0" borderId="16" xfId="0" applyNumberFormat="1" applyFont="1" applyBorder="1" applyAlignment="1">
      <alignment horizontal="center" vertical="center" wrapText="1"/>
    </xf>
    <xf numFmtId="166" fontId="13" fillId="3" borderId="16" xfId="1" applyNumberFormat="1" applyFont="1" applyFill="1" applyBorder="1" applyAlignment="1">
      <alignment horizontal="center" vertical="center" wrapText="1"/>
    </xf>
    <xf numFmtId="9" fontId="12" fillId="3" borderId="16" xfId="0" applyNumberFormat="1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166" fontId="12" fillId="3" borderId="16" xfId="2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65" fontId="15" fillId="0" borderId="3" xfId="16" applyFont="1" applyFill="1" applyBorder="1" applyAlignment="1">
      <alignment horizontal="left" vertical="center" wrapText="1"/>
    </xf>
    <xf numFmtId="165" fontId="15" fillId="0" borderId="1" xfId="16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3" fillId="4" borderId="19" xfId="2" applyFont="1" applyFill="1" applyBorder="1" applyAlignment="1">
      <alignment horizontal="left" wrapText="1"/>
    </xf>
    <xf numFmtId="0" fontId="13" fillId="4" borderId="20" xfId="2" applyFont="1" applyFill="1" applyBorder="1" applyAlignment="1">
      <alignment horizontal="left" wrapText="1"/>
    </xf>
    <xf numFmtId="0" fontId="13" fillId="4" borderId="21" xfId="2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" xfId="2" applyFont="1" applyFill="1" applyBorder="1" applyAlignment="1">
      <alignment horizontal="left" wrapText="1"/>
    </xf>
    <xf numFmtId="0" fontId="13" fillId="4" borderId="4" xfId="2" applyFont="1" applyFill="1" applyBorder="1" applyAlignment="1">
      <alignment horizontal="left" wrapText="1"/>
    </xf>
    <xf numFmtId="0" fontId="13" fillId="4" borderId="5" xfId="2" applyFont="1" applyFill="1" applyBorder="1" applyAlignment="1">
      <alignment horizontal="left" wrapText="1"/>
    </xf>
    <xf numFmtId="167" fontId="14" fillId="4" borderId="9" xfId="0" applyNumberFormat="1" applyFont="1" applyFill="1" applyBorder="1" applyAlignment="1">
      <alignment horizontal="center" vertical="center" wrapText="1"/>
    </xf>
    <xf numFmtId="167" fontId="14" fillId="4" borderId="10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</cellXfs>
  <cellStyles count="17">
    <cellStyle name="Excel Built-in Normal" xfId="16"/>
    <cellStyle name="Neutralny 2" xfId="5"/>
    <cellStyle name="Normal 7" xfId="6"/>
    <cellStyle name="Normalny" xfId="0" builtinId="0"/>
    <cellStyle name="Normalny 2" xfId="4"/>
    <cellStyle name="Normalny 2 2 2" xfId="14"/>
    <cellStyle name="Normalny 3" xfId="3"/>
    <cellStyle name="Normalny 4" xfId="2"/>
    <cellStyle name="Normalny 4 2" xfId="11"/>
    <cellStyle name="Normalny 5" xfId="7"/>
    <cellStyle name="Normalny 7" xfId="8"/>
    <cellStyle name="Normalny 8" xfId="9"/>
    <cellStyle name="Normalny 8 3" xfId="13"/>
    <cellStyle name="Normalny 9" xfId="12"/>
    <cellStyle name="Walutowy" xfId="1" builtinId="4"/>
    <cellStyle name="Walutowy 3" xfId="10"/>
    <cellStyle name="Walutowy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1219200</xdr:colOff>
      <xdr:row>41</xdr:row>
      <xdr:rowOff>0</xdr:rowOff>
    </xdr:from>
    <xdr:ext cx="76200" cy="228600"/>
    <xdr:sp macro="" textlink="">
      <xdr:nvSpPr>
        <xdr:cNvPr id="3" name="Text Box 5"/>
        <xdr:cNvSpPr>
          <a:spLocks noChangeArrowheads="1"/>
        </xdr:cNvSpPr>
      </xdr:nvSpPr>
      <xdr:spPr bwMode="auto">
        <a:xfrm>
          <a:off x="1819275" y="492252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41</xdr:row>
      <xdr:rowOff>0</xdr:rowOff>
    </xdr:from>
    <xdr:ext cx="76200" cy="228600"/>
    <xdr:sp macro="" textlink="">
      <xdr:nvSpPr>
        <xdr:cNvPr id="6" name="Text Box 5"/>
        <xdr:cNvSpPr>
          <a:spLocks noChangeArrowheads="1"/>
        </xdr:cNvSpPr>
      </xdr:nvSpPr>
      <xdr:spPr bwMode="auto">
        <a:xfrm>
          <a:off x="1819275" y="886587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2"/>
  <sheetViews>
    <sheetView tabSelected="1" view="pageLayout" zoomScaleNormal="70" workbookViewId="0">
      <selection activeCell="A3" sqref="A3:O3"/>
    </sheetView>
  </sheetViews>
  <sheetFormatPr defaultColWidth="9.1640625" defaultRowHeight="12.75" x14ac:dyDescent="0.2"/>
  <cols>
    <col min="1" max="1" width="4.83203125" style="2" customWidth="1"/>
    <col min="2" max="2" width="47.83203125" style="24" customWidth="1"/>
    <col min="3" max="3" width="12" style="22" customWidth="1"/>
    <col min="4" max="4" width="4.83203125" style="2" bestFit="1" customWidth="1"/>
    <col min="5" max="5" width="6.5" style="2" customWidth="1"/>
    <col min="6" max="6" width="17.1640625" style="6" bestFit="1" customWidth="1"/>
    <col min="7" max="7" width="14.83203125" style="6" customWidth="1"/>
    <col min="8" max="8" width="16.6640625" style="6" customWidth="1"/>
    <col min="9" max="9" width="19.5" style="26" bestFit="1" customWidth="1"/>
    <col min="10" max="10" width="6.6640625" style="6" bestFit="1" customWidth="1"/>
    <col min="11" max="11" width="7.83203125" style="23" bestFit="1" customWidth="1"/>
    <col min="12" max="12" width="13.5" style="32" bestFit="1" customWidth="1"/>
    <col min="13" max="13" width="15.5" style="31" bestFit="1" customWidth="1"/>
    <col min="14" max="14" width="14.6640625" style="19" bestFit="1" customWidth="1"/>
    <col min="15" max="15" width="17.83203125" style="32" bestFit="1" customWidth="1"/>
    <col min="16" max="16384" width="9.1640625" style="1"/>
  </cols>
  <sheetData>
    <row r="1" spans="1:15" ht="118.5" thickBot="1" x14ac:dyDescent="0.25">
      <c r="A1" s="38" t="s">
        <v>0</v>
      </c>
      <c r="B1" s="39" t="s">
        <v>1</v>
      </c>
      <c r="C1" s="40" t="s">
        <v>29</v>
      </c>
      <c r="D1" s="41" t="s">
        <v>2</v>
      </c>
      <c r="E1" s="43" t="s">
        <v>62</v>
      </c>
      <c r="F1" s="42" t="s">
        <v>3</v>
      </c>
      <c r="G1" s="43" t="s">
        <v>4</v>
      </c>
      <c r="H1" s="43" t="s">
        <v>5</v>
      </c>
      <c r="I1" s="44" t="s">
        <v>23</v>
      </c>
      <c r="J1" s="43" t="s">
        <v>6</v>
      </c>
      <c r="K1" s="43" t="s">
        <v>7</v>
      </c>
      <c r="L1" s="45" t="s">
        <v>24</v>
      </c>
      <c r="M1" s="75" t="s">
        <v>8</v>
      </c>
      <c r="N1" s="46" t="s">
        <v>9</v>
      </c>
      <c r="O1" s="80" t="s">
        <v>10</v>
      </c>
    </row>
    <row r="2" spans="1:15" ht="13.5" thickBot="1" x14ac:dyDescent="0.25">
      <c r="A2" s="33">
        <v>1</v>
      </c>
      <c r="B2" s="34">
        <v>2</v>
      </c>
      <c r="C2" s="35">
        <v>3</v>
      </c>
      <c r="D2" s="33">
        <v>4</v>
      </c>
      <c r="E2" s="33">
        <v>5</v>
      </c>
      <c r="F2" s="33">
        <v>6</v>
      </c>
      <c r="G2" s="33">
        <v>7</v>
      </c>
      <c r="H2" s="33">
        <v>8</v>
      </c>
      <c r="I2" s="36">
        <v>9</v>
      </c>
      <c r="J2" s="33">
        <v>10</v>
      </c>
      <c r="K2" s="33">
        <v>11</v>
      </c>
      <c r="L2" s="37">
        <v>12</v>
      </c>
      <c r="M2" s="76" t="s">
        <v>60</v>
      </c>
      <c r="N2" s="37">
        <v>14</v>
      </c>
      <c r="O2" s="81" t="s">
        <v>61</v>
      </c>
    </row>
    <row r="3" spans="1:15" ht="13.5" thickBot="1" x14ac:dyDescent="0.25">
      <c r="A3" s="110" t="s">
        <v>11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</row>
    <row r="4" spans="1:15" x14ac:dyDescent="0.2">
      <c r="A4" s="62" t="s">
        <v>12</v>
      </c>
      <c r="B4" s="107" t="s">
        <v>30</v>
      </c>
      <c r="C4" s="88">
        <v>52</v>
      </c>
      <c r="D4" s="63" t="s">
        <v>15</v>
      </c>
      <c r="E4" s="69"/>
      <c r="F4" s="64"/>
      <c r="G4" s="64"/>
      <c r="H4" s="64"/>
      <c r="I4" s="65"/>
      <c r="J4" s="66"/>
      <c r="K4" s="64"/>
      <c r="L4" s="67"/>
      <c r="M4" s="86">
        <f>C4*L4</f>
        <v>0</v>
      </c>
      <c r="N4" s="68"/>
      <c r="O4" s="86">
        <f t="shared" ref="O4:O5" si="0">M4*N4+M4</f>
        <v>0</v>
      </c>
    </row>
    <row r="5" spans="1:15" ht="13.5" thickBot="1" x14ac:dyDescent="0.25">
      <c r="A5" s="55" t="s">
        <v>13</v>
      </c>
      <c r="B5" s="108" t="s">
        <v>31</v>
      </c>
      <c r="C5" s="89">
        <v>52</v>
      </c>
      <c r="D5" s="56" t="s">
        <v>15</v>
      </c>
      <c r="E5" s="69"/>
      <c r="F5" s="69"/>
      <c r="G5" s="69"/>
      <c r="H5" s="69"/>
      <c r="I5" s="73"/>
      <c r="J5" s="57"/>
      <c r="K5" s="70"/>
      <c r="L5" s="71"/>
      <c r="M5" s="86">
        <f>C5*L5</f>
        <v>0</v>
      </c>
      <c r="N5" s="72"/>
      <c r="O5" s="87">
        <f t="shared" si="0"/>
        <v>0</v>
      </c>
    </row>
    <row r="6" spans="1:15" ht="13.5" thickBot="1" x14ac:dyDescent="0.25">
      <c r="B6" s="3"/>
      <c r="C6" s="4"/>
      <c r="D6" s="5"/>
      <c r="E6" s="5"/>
      <c r="K6" s="113" t="s">
        <v>44</v>
      </c>
      <c r="L6" s="114"/>
      <c r="M6" s="85">
        <f>SUM(M4:M5)</f>
        <v>0</v>
      </c>
      <c r="N6" s="54"/>
      <c r="O6" s="84">
        <f>SUM(O4:O5)</f>
        <v>0</v>
      </c>
    </row>
    <row r="7" spans="1:15" s="10" customFormat="1" ht="13.5" thickBot="1" x14ac:dyDescent="0.25">
      <c r="A7" s="5"/>
      <c r="B7" s="3"/>
      <c r="C7" s="4"/>
      <c r="D7" s="5"/>
      <c r="E7" s="5"/>
      <c r="F7" s="7"/>
      <c r="G7" s="7"/>
      <c r="H7" s="7"/>
      <c r="I7" s="27"/>
      <c r="J7" s="7"/>
      <c r="K7" s="8"/>
      <c r="L7" s="28"/>
      <c r="M7" s="78"/>
      <c r="N7" s="9"/>
      <c r="O7" s="83"/>
    </row>
    <row r="8" spans="1:15" s="10" customFormat="1" ht="51" x14ac:dyDescent="0.2">
      <c r="A8" s="5"/>
      <c r="B8" s="3"/>
      <c r="C8" s="4"/>
      <c r="D8" s="5"/>
      <c r="E8" s="5"/>
      <c r="F8" s="7"/>
      <c r="G8" s="118" t="s">
        <v>46</v>
      </c>
      <c r="H8" s="119"/>
      <c r="I8" s="119" t="s">
        <v>47</v>
      </c>
      <c r="J8" s="119"/>
      <c r="K8" s="48" t="s">
        <v>48</v>
      </c>
      <c r="L8" s="49" t="s">
        <v>49</v>
      </c>
      <c r="M8" s="48" t="s">
        <v>50</v>
      </c>
      <c r="N8" s="48" t="s">
        <v>51</v>
      </c>
      <c r="O8" s="50" t="s">
        <v>52</v>
      </c>
    </row>
    <row r="9" spans="1:15" s="10" customFormat="1" ht="13.5" thickBot="1" x14ac:dyDescent="0.25">
      <c r="A9" s="5"/>
      <c r="B9" s="3"/>
      <c r="C9" s="4"/>
      <c r="D9" s="5"/>
      <c r="E9" s="5"/>
      <c r="F9" s="7"/>
      <c r="G9" s="120">
        <f>M6</f>
        <v>0</v>
      </c>
      <c r="H9" s="121"/>
      <c r="I9" s="122">
        <f>O6</f>
        <v>0</v>
      </c>
      <c r="J9" s="122"/>
      <c r="K9" s="51">
        <v>0.15</v>
      </c>
      <c r="L9" s="52">
        <f>G9*K9</f>
        <v>0</v>
      </c>
      <c r="M9" s="52">
        <f>I9*K9</f>
        <v>0</v>
      </c>
      <c r="N9" s="52">
        <f>G9+L9</f>
        <v>0</v>
      </c>
      <c r="O9" s="53">
        <f>I9+M9</f>
        <v>0</v>
      </c>
    </row>
    <row r="10" spans="1:15" s="10" customFormat="1" x14ac:dyDescent="0.2">
      <c r="A10" s="5"/>
      <c r="B10" s="3"/>
      <c r="C10" s="4"/>
      <c r="D10" s="5"/>
      <c r="E10" s="5"/>
      <c r="F10" s="7"/>
      <c r="G10" s="7"/>
      <c r="H10" s="7"/>
      <c r="I10" s="27"/>
      <c r="J10" s="7"/>
      <c r="K10" s="8"/>
      <c r="L10" s="28"/>
      <c r="M10" s="78"/>
      <c r="N10" s="9"/>
      <c r="O10" s="83"/>
    </row>
    <row r="11" spans="1:15" s="10" customFormat="1" ht="13.5" thickBot="1" x14ac:dyDescent="0.25">
      <c r="A11" s="5"/>
      <c r="B11" s="3"/>
      <c r="C11" s="4"/>
      <c r="D11" s="5"/>
      <c r="E11" s="5"/>
      <c r="F11" s="7"/>
      <c r="G11" s="7"/>
      <c r="H11" s="7"/>
      <c r="I11" s="27"/>
      <c r="J11" s="7"/>
      <c r="K11" s="8"/>
      <c r="L11" s="28"/>
      <c r="M11" s="78"/>
      <c r="N11" s="9"/>
      <c r="O11" s="83"/>
    </row>
    <row r="12" spans="1:15" ht="13.5" thickBot="1" x14ac:dyDescent="0.25">
      <c r="A12" s="115" t="s">
        <v>32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</row>
    <row r="13" spans="1:15" ht="51" x14ac:dyDescent="0.2">
      <c r="A13" s="62" t="s">
        <v>12</v>
      </c>
      <c r="B13" s="107" t="s">
        <v>33</v>
      </c>
      <c r="C13" s="97">
        <v>17</v>
      </c>
      <c r="D13" s="47" t="s">
        <v>59</v>
      </c>
      <c r="E13" s="64" t="s">
        <v>53</v>
      </c>
      <c r="F13" s="64"/>
      <c r="G13" s="64"/>
      <c r="H13" s="64"/>
      <c r="I13" s="65"/>
      <c r="J13" s="64"/>
      <c r="K13" s="64"/>
      <c r="L13" s="90"/>
      <c r="M13" s="86">
        <f>C13*L13</f>
        <v>0</v>
      </c>
      <c r="N13" s="68"/>
      <c r="O13" s="86">
        <f t="shared" ref="O13:O22" si="1">M13*N13+M13</f>
        <v>0</v>
      </c>
    </row>
    <row r="14" spans="1:15" ht="38.25" x14ac:dyDescent="0.2">
      <c r="A14" s="55" t="s">
        <v>13</v>
      </c>
      <c r="B14" s="108" t="s">
        <v>34</v>
      </c>
      <c r="C14" s="98">
        <v>1</v>
      </c>
      <c r="D14" s="25" t="s">
        <v>59</v>
      </c>
      <c r="E14" s="57" t="s">
        <v>57</v>
      </c>
      <c r="F14" s="57"/>
      <c r="G14" s="57"/>
      <c r="H14" s="57"/>
      <c r="I14" s="74"/>
      <c r="J14" s="57"/>
      <c r="K14" s="60"/>
      <c r="L14" s="58"/>
      <c r="M14" s="86">
        <f t="shared" ref="M14:M22" si="2">C14*L14</f>
        <v>0</v>
      </c>
      <c r="N14" s="59"/>
      <c r="O14" s="99">
        <f t="shared" si="1"/>
        <v>0</v>
      </c>
    </row>
    <row r="15" spans="1:15" ht="25.5" x14ac:dyDescent="0.2">
      <c r="A15" s="55" t="s">
        <v>14</v>
      </c>
      <c r="B15" s="108" t="s">
        <v>35</v>
      </c>
      <c r="C15" s="98">
        <v>33</v>
      </c>
      <c r="D15" s="25" t="s">
        <v>59</v>
      </c>
      <c r="E15" s="57" t="s">
        <v>54</v>
      </c>
      <c r="F15" s="57"/>
      <c r="G15" s="57"/>
      <c r="H15" s="109"/>
      <c r="I15" s="74"/>
      <c r="J15" s="57"/>
      <c r="K15" s="60"/>
      <c r="L15" s="61"/>
      <c r="M15" s="86">
        <f t="shared" si="2"/>
        <v>0</v>
      </c>
      <c r="N15" s="59"/>
      <c r="O15" s="99">
        <f t="shared" si="1"/>
        <v>0</v>
      </c>
    </row>
    <row r="16" spans="1:15" ht="25.5" x14ac:dyDescent="0.2">
      <c r="A16" s="55" t="s">
        <v>16</v>
      </c>
      <c r="B16" s="108" t="s">
        <v>36</v>
      </c>
      <c r="C16" s="98">
        <v>2</v>
      </c>
      <c r="D16" s="25" t="s">
        <v>59</v>
      </c>
      <c r="E16" s="57" t="s">
        <v>54</v>
      </c>
      <c r="F16" s="57"/>
      <c r="G16" s="57"/>
      <c r="H16" s="109"/>
      <c r="I16" s="74"/>
      <c r="J16" s="57"/>
      <c r="K16" s="60"/>
      <c r="L16" s="61"/>
      <c r="M16" s="86">
        <f t="shared" si="2"/>
        <v>0</v>
      </c>
      <c r="N16" s="59"/>
      <c r="O16" s="99">
        <f t="shared" si="1"/>
        <v>0</v>
      </c>
    </row>
    <row r="17" spans="1:37" ht="25.5" x14ac:dyDescent="0.2">
      <c r="A17" s="55" t="s">
        <v>17</v>
      </c>
      <c r="B17" s="108" t="s">
        <v>58</v>
      </c>
      <c r="C17" s="98">
        <v>25</v>
      </c>
      <c r="D17" s="25" t="s">
        <v>59</v>
      </c>
      <c r="E17" s="57" t="s">
        <v>54</v>
      </c>
      <c r="F17" s="57"/>
      <c r="G17" s="57"/>
      <c r="H17" s="109"/>
      <c r="I17" s="74"/>
      <c r="J17" s="57"/>
      <c r="K17" s="60"/>
      <c r="L17" s="61"/>
      <c r="M17" s="86">
        <f t="shared" si="2"/>
        <v>0</v>
      </c>
      <c r="N17" s="59"/>
      <c r="O17" s="99">
        <f t="shared" si="1"/>
        <v>0</v>
      </c>
    </row>
    <row r="18" spans="1:37" ht="25.5" x14ac:dyDescent="0.2">
      <c r="A18" s="55" t="s">
        <v>18</v>
      </c>
      <c r="B18" s="108" t="s">
        <v>37</v>
      </c>
      <c r="C18" s="98">
        <v>1</v>
      </c>
      <c r="D18" s="25" t="s">
        <v>59</v>
      </c>
      <c r="E18" s="57" t="s">
        <v>54</v>
      </c>
      <c r="F18" s="57"/>
      <c r="G18" s="57"/>
      <c r="H18" s="109"/>
      <c r="I18" s="74"/>
      <c r="J18" s="57"/>
      <c r="K18" s="60"/>
      <c r="L18" s="61"/>
      <c r="M18" s="86">
        <f t="shared" si="2"/>
        <v>0</v>
      </c>
      <c r="N18" s="59"/>
      <c r="O18" s="99">
        <f t="shared" si="1"/>
        <v>0</v>
      </c>
    </row>
    <row r="19" spans="1:37" ht="38.25" x14ac:dyDescent="0.2">
      <c r="A19" s="55" t="s">
        <v>19</v>
      </c>
      <c r="B19" s="108" t="s">
        <v>38</v>
      </c>
      <c r="C19" s="98">
        <v>1</v>
      </c>
      <c r="D19" s="25" t="s">
        <v>59</v>
      </c>
      <c r="E19" s="57" t="s">
        <v>55</v>
      </c>
      <c r="F19" s="57"/>
      <c r="G19" s="57"/>
      <c r="H19" s="109"/>
      <c r="I19" s="74"/>
      <c r="J19" s="57"/>
      <c r="K19" s="60"/>
      <c r="L19" s="61"/>
      <c r="M19" s="86">
        <f t="shared" si="2"/>
        <v>0</v>
      </c>
      <c r="N19" s="59"/>
      <c r="O19" s="99">
        <f t="shared" si="1"/>
        <v>0</v>
      </c>
    </row>
    <row r="20" spans="1:37" ht="25.5" x14ac:dyDescent="0.2">
      <c r="A20" s="55" t="s">
        <v>20</v>
      </c>
      <c r="B20" s="108" t="s">
        <v>39</v>
      </c>
      <c r="C20" s="98">
        <v>1</v>
      </c>
      <c r="D20" s="25" t="s">
        <v>59</v>
      </c>
      <c r="E20" s="57" t="s">
        <v>54</v>
      </c>
      <c r="F20" s="57"/>
      <c r="G20" s="57"/>
      <c r="H20" s="109"/>
      <c r="I20" s="74"/>
      <c r="J20" s="57"/>
      <c r="K20" s="60"/>
      <c r="L20" s="61"/>
      <c r="M20" s="86">
        <f t="shared" si="2"/>
        <v>0</v>
      </c>
      <c r="N20" s="59"/>
      <c r="O20" s="99">
        <f t="shared" si="1"/>
        <v>0</v>
      </c>
    </row>
    <row r="21" spans="1:37" ht="38.25" x14ac:dyDescent="0.2">
      <c r="A21" s="55" t="s">
        <v>21</v>
      </c>
      <c r="B21" s="108" t="s">
        <v>40</v>
      </c>
      <c r="C21" s="98">
        <v>3</v>
      </c>
      <c r="D21" s="25" t="s">
        <v>59</v>
      </c>
      <c r="E21" s="57" t="s">
        <v>54</v>
      </c>
      <c r="F21" s="57"/>
      <c r="G21" s="57"/>
      <c r="H21" s="109"/>
      <c r="I21" s="74"/>
      <c r="J21" s="57"/>
      <c r="K21" s="60"/>
      <c r="L21" s="61"/>
      <c r="M21" s="86">
        <f t="shared" si="2"/>
        <v>0</v>
      </c>
      <c r="N21" s="59"/>
      <c r="O21" s="99">
        <f t="shared" si="1"/>
        <v>0</v>
      </c>
    </row>
    <row r="22" spans="1:37" ht="39" thickBot="1" x14ac:dyDescent="0.25">
      <c r="A22" s="55" t="s">
        <v>22</v>
      </c>
      <c r="B22" s="108" t="s">
        <v>41</v>
      </c>
      <c r="C22" s="98">
        <v>18</v>
      </c>
      <c r="D22" s="25" t="s">
        <v>59</v>
      </c>
      <c r="E22" s="57" t="s">
        <v>56</v>
      </c>
      <c r="F22" s="57"/>
      <c r="G22" s="57"/>
      <c r="H22" s="109"/>
      <c r="I22" s="74"/>
      <c r="J22" s="57"/>
      <c r="K22" s="91"/>
      <c r="L22" s="71"/>
      <c r="M22" s="86">
        <f t="shared" si="2"/>
        <v>0</v>
      </c>
      <c r="N22" s="92"/>
      <c r="O22" s="87">
        <f t="shared" si="1"/>
        <v>0</v>
      </c>
    </row>
    <row r="23" spans="1:37" ht="13.5" thickBot="1" x14ac:dyDescent="0.25">
      <c r="A23" s="4"/>
      <c r="B23" s="4"/>
      <c r="C23" s="4"/>
      <c r="D23" s="4"/>
      <c r="E23" s="4"/>
      <c r="F23" s="4"/>
      <c r="G23" s="4"/>
      <c r="H23" s="4"/>
      <c r="I23" s="4"/>
      <c r="K23" s="113" t="s">
        <v>45</v>
      </c>
      <c r="L23" s="114"/>
      <c r="M23" s="85">
        <f>SUM(M13:M22)</f>
        <v>0</v>
      </c>
      <c r="N23" s="54"/>
      <c r="O23" s="93">
        <f>SUM(O13:O22)</f>
        <v>0</v>
      </c>
    </row>
    <row r="24" spans="1:37" s="95" customFormat="1" ht="13.5" thickBot="1" x14ac:dyDescent="0.25">
      <c r="A24" s="4"/>
      <c r="B24" s="4"/>
      <c r="C24" s="4"/>
      <c r="D24" s="4"/>
      <c r="E24" s="4"/>
      <c r="F24" s="4"/>
      <c r="G24" s="4"/>
      <c r="H24" s="4"/>
      <c r="I24" s="4"/>
      <c r="J24" s="9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s="95" customFormat="1" ht="51" x14ac:dyDescent="0.2">
      <c r="A25" s="4"/>
      <c r="B25" s="4"/>
      <c r="C25" s="4"/>
      <c r="D25" s="4"/>
      <c r="E25" s="4"/>
      <c r="F25" s="4"/>
      <c r="G25" s="118" t="s">
        <v>46</v>
      </c>
      <c r="H25" s="119"/>
      <c r="I25" s="119" t="s">
        <v>47</v>
      </c>
      <c r="J25" s="119"/>
      <c r="K25" s="48" t="s">
        <v>48</v>
      </c>
      <c r="L25" s="49" t="s">
        <v>49</v>
      </c>
      <c r="M25" s="48" t="s">
        <v>50</v>
      </c>
      <c r="N25" s="48" t="s">
        <v>51</v>
      </c>
      <c r="O25" s="50" t="s">
        <v>52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95" customFormat="1" ht="13.5" thickBot="1" x14ac:dyDescent="0.25">
      <c r="A26" s="4"/>
      <c r="B26" s="4"/>
      <c r="C26" s="4"/>
      <c r="D26" s="4"/>
      <c r="E26" s="4"/>
      <c r="F26" s="4"/>
      <c r="G26" s="120">
        <f>M23</f>
        <v>0</v>
      </c>
      <c r="H26" s="121"/>
      <c r="I26" s="122">
        <f>O23</f>
        <v>0</v>
      </c>
      <c r="J26" s="122"/>
      <c r="K26" s="51">
        <v>0.15</v>
      </c>
      <c r="L26" s="52">
        <f>G26*K26</f>
        <v>0</v>
      </c>
      <c r="M26" s="52">
        <f>I26*K26</f>
        <v>0</v>
      </c>
      <c r="N26" s="52">
        <f>G26+L26</f>
        <v>0</v>
      </c>
      <c r="O26" s="53">
        <f>I26+M26</f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7" s="9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10" customFormat="1" ht="13.5" thickBot="1" x14ac:dyDescent="0.25">
      <c r="A28" s="5"/>
      <c r="B28" s="11"/>
      <c r="C28" s="12"/>
      <c r="D28" s="5"/>
      <c r="E28" s="5"/>
      <c r="F28" s="7"/>
      <c r="G28" s="13"/>
      <c r="H28" s="7"/>
      <c r="I28" s="27"/>
      <c r="J28" s="7"/>
      <c r="K28" s="14"/>
      <c r="L28" s="29"/>
      <c r="M28" s="79"/>
      <c r="N28" s="15"/>
      <c r="O28" s="29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3.5" thickBot="1" x14ac:dyDescent="0.25">
      <c r="A29" s="110" t="s">
        <v>25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</row>
    <row r="30" spans="1:37" ht="13.5" thickBot="1" x14ac:dyDescent="0.25">
      <c r="A30" s="62">
        <v>1</v>
      </c>
      <c r="B30" s="107" t="s">
        <v>42</v>
      </c>
      <c r="C30" s="100">
        <v>14</v>
      </c>
      <c r="D30" s="62" t="s">
        <v>59</v>
      </c>
      <c r="E30" s="62" t="s">
        <v>54</v>
      </c>
      <c r="F30" s="64"/>
      <c r="G30" s="64"/>
      <c r="H30" s="62"/>
      <c r="I30" s="96"/>
      <c r="J30" s="64"/>
      <c r="K30" s="66"/>
      <c r="L30" s="101"/>
      <c r="M30" s="86">
        <f t="shared" ref="M30" si="3">C30*L30</f>
        <v>0</v>
      </c>
      <c r="N30" s="103"/>
      <c r="O30" s="102">
        <f t="shared" ref="O30" si="4">M30*N30+M30</f>
        <v>0</v>
      </c>
    </row>
    <row r="31" spans="1:37" ht="13.5" thickBot="1" x14ac:dyDescent="0.25">
      <c r="B31" s="11"/>
      <c r="C31" s="4"/>
      <c r="D31" s="5"/>
      <c r="E31" s="5"/>
      <c r="K31" s="113" t="s">
        <v>26</v>
      </c>
      <c r="L31" s="114"/>
      <c r="M31" s="77">
        <f>SUM(M30:M30)</f>
        <v>0</v>
      </c>
      <c r="N31" s="54"/>
      <c r="O31" s="82">
        <f>SUM(O30:O30)</f>
        <v>0</v>
      </c>
    </row>
    <row r="32" spans="1:37" ht="13.5" thickBot="1" x14ac:dyDescent="0.25">
      <c r="B32" s="16"/>
      <c r="C32" s="4"/>
      <c r="D32" s="5"/>
      <c r="E32" s="5"/>
      <c r="K32" s="8"/>
      <c r="L32" s="28"/>
      <c r="M32" s="78"/>
      <c r="N32" s="17"/>
      <c r="O32" s="83"/>
    </row>
    <row r="33" spans="1:15" ht="51" x14ac:dyDescent="0.2">
      <c r="B33" s="4"/>
      <c r="C33" s="4"/>
      <c r="D33" s="5"/>
      <c r="E33" s="5"/>
      <c r="G33" s="118" t="s">
        <v>46</v>
      </c>
      <c r="H33" s="119"/>
      <c r="I33" s="119" t="s">
        <v>47</v>
      </c>
      <c r="J33" s="119"/>
      <c r="K33" s="48" t="s">
        <v>48</v>
      </c>
      <c r="L33" s="49" t="s">
        <v>49</v>
      </c>
      <c r="M33" s="48" t="s">
        <v>50</v>
      </c>
      <c r="N33" s="48" t="s">
        <v>51</v>
      </c>
      <c r="O33" s="50" t="s">
        <v>52</v>
      </c>
    </row>
    <row r="34" spans="1:15" ht="13.5" thickBot="1" x14ac:dyDescent="0.25">
      <c r="B34" s="4"/>
      <c r="C34" s="4"/>
      <c r="D34" s="5"/>
      <c r="E34" s="5"/>
      <c r="G34" s="120">
        <f>M31</f>
        <v>0</v>
      </c>
      <c r="H34" s="121"/>
      <c r="I34" s="122">
        <f>O31</f>
        <v>0</v>
      </c>
      <c r="J34" s="122"/>
      <c r="K34" s="51">
        <v>0.15</v>
      </c>
      <c r="L34" s="52">
        <f>G34*K34</f>
        <v>0</v>
      </c>
      <c r="M34" s="52">
        <f>I34*K34</f>
        <v>0</v>
      </c>
      <c r="N34" s="52">
        <f>G34+L34</f>
        <v>0</v>
      </c>
      <c r="O34" s="53">
        <f>I34+M34</f>
        <v>0</v>
      </c>
    </row>
    <row r="35" spans="1:15" x14ac:dyDescent="0.2">
      <c r="B35" s="4"/>
      <c r="C35" s="4"/>
      <c r="D35" s="5"/>
      <c r="E35" s="5"/>
      <c r="K35" s="8"/>
      <c r="L35" s="28"/>
      <c r="M35" s="78"/>
      <c r="N35" s="17"/>
      <c r="O35" s="83"/>
    </row>
    <row r="36" spans="1:15" ht="13.5" thickBot="1" x14ac:dyDescent="0.25">
      <c r="B36" s="11"/>
      <c r="C36" s="4"/>
      <c r="D36" s="5"/>
      <c r="E36" s="5"/>
      <c r="K36" s="18"/>
      <c r="L36" s="30"/>
    </row>
    <row r="37" spans="1:15" ht="13.5" thickBot="1" x14ac:dyDescent="0.25">
      <c r="A37" s="115" t="s">
        <v>27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</row>
    <row r="38" spans="1:15" ht="13.5" thickBot="1" x14ac:dyDescent="0.25">
      <c r="A38" s="104">
        <v>1</v>
      </c>
      <c r="B38" s="107" t="s">
        <v>43</v>
      </c>
      <c r="C38" s="106">
        <v>39</v>
      </c>
      <c r="D38" s="62" t="s">
        <v>59</v>
      </c>
      <c r="E38" s="62" t="s">
        <v>54</v>
      </c>
      <c r="F38" s="64"/>
      <c r="G38" s="104"/>
      <c r="H38" s="64"/>
      <c r="I38" s="65"/>
      <c r="J38" s="64"/>
      <c r="K38" s="66"/>
      <c r="L38" s="105"/>
      <c r="M38" s="86">
        <f t="shared" ref="M38" si="5">C38*L38</f>
        <v>0</v>
      </c>
      <c r="N38" s="103"/>
      <c r="O38" s="102">
        <f t="shared" ref="O38" si="6">M38*N38+M38</f>
        <v>0</v>
      </c>
    </row>
    <row r="39" spans="1:15" ht="13.5" thickBot="1" x14ac:dyDescent="0.25">
      <c r="A39" s="5"/>
      <c r="B39" s="11"/>
      <c r="C39" s="4"/>
      <c r="D39" s="5"/>
      <c r="E39" s="5"/>
      <c r="F39" s="7"/>
      <c r="G39" s="7"/>
      <c r="H39" s="7"/>
      <c r="I39" s="27"/>
      <c r="J39" s="7"/>
      <c r="K39" s="113" t="s">
        <v>28</v>
      </c>
      <c r="L39" s="114"/>
      <c r="M39" s="77">
        <f>SUM(M38:M38)</f>
        <v>0</v>
      </c>
      <c r="N39" s="54"/>
      <c r="O39" s="82">
        <f>SUM(O38:O38)</f>
        <v>0</v>
      </c>
    </row>
    <row r="40" spans="1:15" ht="13.5" thickBot="1" x14ac:dyDescent="0.25">
      <c r="A40" s="5"/>
      <c r="B40" s="16"/>
      <c r="C40" s="4"/>
      <c r="D40" s="5"/>
      <c r="E40" s="5"/>
      <c r="F40" s="7"/>
      <c r="G40" s="7"/>
      <c r="H40" s="7"/>
      <c r="I40" s="27"/>
      <c r="J40" s="7"/>
      <c r="K40" s="8"/>
      <c r="L40" s="28"/>
      <c r="M40" s="78"/>
      <c r="N40" s="20"/>
      <c r="O40" s="83"/>
    </row>
    <row r="41" spans="1:15" ht="51" x14ac:dyDescent="0.2">
      <c r="B41" s="21"/>
      <c r="G41" s="118" t="s">
        <v>46</v>
      </c>
      <c r="H41" s="119"/>
      <c r="I41" s="119" t="s">
        <v>47</v>
      </c>
      <c r="J41" s="119"/>
      <c r="K41" s="48" t="s">
        <v>48</v>
      </c>
      <c r="L41" s="49" t="s">
        <v>49</v>
      </c>
      <c r="M41" s="48" t="s">
        <v>50</v>
      </c>
      <c r="N41" s="48" t="s">
        <v>51</v>
      </c>
      <c r="O41" s="50" t="s">
        <v>52</v>
      </c>
    </row>
    <row r="42" spans="1:15" ht="13.5" thickBot="1" x14ac:dyDescent="0.25">
      <c r="G42" s="120">
        <f>M39</f>
        <v>0</v>
      </c>
      <c r="H42" s="121"/>
      <c r="I42" s="122">
        <f>O39</f>
        <v>0</v>
      </c>
      <c r="J42" s="122"/>
      <c r="K42" s="51">
        <v>0.15</v>
      </c>
      <c r="L42" s="52">
        <f>G42*K42</f>
        <v>0</v>
      </c>
      <c r="M42" s="52">
        <f>I42*K42</f>
        <v>0</v>
      </c>
      <c r="N42" s="52">
        <f>G42+L42</f>
        <v>0</v>
      </c>
      <c r="O42" s="53">
        <f>I42+M42</f>
        <v>0</v>
      </c>
    </row>
  </sheetData>
  <mergeCells count="24">
    <mergeCell ref="G33:H33"/>
    <mergeCell ref="I33:J33"/>
    <mergeCell ref="G34:H34"/>
    <mergeCell ref="I34:J34"/>
    <mergeCell ref="G41:H41"/>
    <mergeCell ref="I41:J41"/>
    <mergeCell ref="G42:H42"/>
    <mergeCell ref="I42:J42"/>
    <mergeCell ref="A3:O3"/>
    <mergeCell ref="K23:L23"/>
    <mergeCell ref="A37:O37"/>
    <mergeCell ref="K39:L39"/>
    <mergeCell ref="A12:O12"/>
    <mergeCell ref="A29:O29"/>
    <mergeCell ref="K31:L31"/>
    <mergeCell ref="K6:L6"/>
    <mergeCell ref="G8:H8"/>
    <mergeCell ref="G9:H9"/>
    <mergeCell ref="I8:J8"/>
    <mergeCell ref="I9:J9"/>
    <mergeCell ref="G25:H25"/>
    <mergeCell ref="I25:J25"/>
    <mergeCell ref="G26:H26"/>
    <mergeCell ref="I26:J26"/>
  </mergeCells>
  <phoneticPr fontId="8" type="noConversion"/>
  <pageMargins left="0.7" right="0.7" top="0.75" bottom="0.75" header="0.3" footer="0.3"/>
  <pageSetup paperSize="9" scale="82" fitToHeight="0" orientation="landscape" r:id="rId1"/>
  <headerFooter>
    <oddHeader>&amp;L101/TP/ZP/D/2023&amp;CFORMULARZ ASORTYMENTOWO-CENOWY&amp;RZałącznik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2023-07-10T08:47:03Z</cp:lastPrinted>
  <dcterms:created xsi:type="dcterms:W3CDTF">2018-07-11T12:32:08Z</dcterms:created>
  <dcterms:modified xsi:type="dcterms:W3CDTF">2023-07-31T07:52:23Z</dcterms:modified>
</cp:coreProperties>
</file>