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częśći1-4" sheetId="1" r:id="rId1"/>
    <sheet name="Arkusz2" sheetId="2" r:id="rId2"/>
  </sheets>
  <definedNames>
    <definedName name="op_">'częśći1-4'!$G$49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20" i="1"/>
  <c r="E119"/>
  <c r="E111"/>
  <c r="E109"/>
  <c r="J125"/>
  <c r="E70"/>
  <c r="O69"/>
  <c r="E69"/>
  <c r="O68"/>
  <c r="O65"/>
  <c r="O64"/>
  <c r="O61"/>
  <c r="E60"/>
  <c r="O57"/>
  <c r="O54"/>
  <c r="O53"/>
  <c r="E53"/>
  <c r="O50"/>
  <c r="O49"/>
  <c r="E49"/>
  <c r="E48"/>
  <c r="O47"/>
  <c r="E47"/>
  <c r="E46"/>
  <c r="O44"/>
  <c r="E44"/>
  <c r="O41"/>
  <c r="O39"/>
  <c r="O36"/>
  <c r="O33"/>
  <c r="O32"/>
  <c r="O31"/>
  <c r="E31"/>
  <c r="O29"/>
  <c r="O28"/>
  <c r="O27"/>
  <c r="O24"/>
  <c r="O23"/>
  <c r="E23"/>
  <c r="E22"/>
  <c r="O21"/>
  <c r="E21"/>
  <c r="O13"/>
  <c r="E13"/>
  <c r="O12"/>
  <c r="O11"/>
  <c r="O9"/>
  <c r="O7"/>
  <c r="O5"/>
  <c r="O4"/>
  <c r="J16"/>
  <c r="O46" l="1"/>
  <c r="O60"/>
  <c r="O22"/>
  <c r="O48"/>
  <c r="K16"/>
  <c r="L93"/>
  <c r="K93"/>
  <c r="L125"/>
  <c r="J75"/>
  <c r="O8"/>
  <c r="O25"/>
  <c r="O35"/>
  <c r="O42"/>
  <c r="O52"/>
  <c r="O55"/>
  <c r="O66"/>
  <c r="J93"/>
  <c r="K125"/>
  <c r="O58"/>
  <c r="K75" l="1"/>
  <c r="L75"/>
  <c r="L16"/>
</calcChain>
</file>

<file path=xl/sharedStrings.xml><?xml version="1.0" encoding="utf-8"?>
<sst xmlns="http://schemas.openxmlformats.org/spreadsheetml/2006/main" count="343" uniqueCount="152">
  <si>
    <t>Część  1</t>
  </si>
  <si>
    <t>lp</t>
  </si>
  <si>
    <t>kod CPV</t>
  </si>
  <si>
    <t>Nazwa , rozmiar , wielkość opakowania</t>
  </si>
  <si>
    <t>Nazwa handlowa, rozmiar, wielkość opakowania</t>
  </si>
  <si>
    <t>ilość</t>
  </si>
  <si>
    <t xml:space="preserve">    jm</t>
  </si>
  <si>
    <t>cena jednostkowa netto ( zł )</t>
  </si>
  <si>
    <t>VAT%</t>
  </si>
  <si>
    <t>cena jednostk. Brutto (zł )</t>
  </si>
  <si>
    <t>wartość netto</t>
  </si>
  <si>
    <t>wartość podatku  (zł )</t>
  </si>
  <si>
    <t>wartość brutto</t>
  </si>
  <si>
    <t xml:space="preserve"> numer katalogowy  podstawa dopuszczenia do obrotu</t>
  </si>
  <si>
    <t xml:space="preserve">producent </t>
  </si>
  <si>
    <t>1.</t>
  </si>
  <si>
    <t>33141110-4</t>
  </si>
  <si>
    <t>Gaza koperowana 13-to nitkowa,  higroskopijna wyjałowiona 0,5mx1m bielona nadtlenkiem wodoru</t>
  </si>
  <si>
    <t>szt.</t>
  </si>
  <si>
    <t>2.</t>
  </si>
  <si>
    <t>Gaza kopertowana 13-to nitkowa,  higroskopijna wyjałowiona 1mx1m, bielona nadtlenkiem wodoru</t>
  </si>
  <si>
    <t>3.</t>
  </si>
  <si>
    <t>33141119-7</t>
  </si>
  <si>
    <t>Kompresy z gazy bawełnianej 17 nitek 8 warstw niejał.do ogólnego opatrywania ran, wyrób medyczny inwazyjny, klasa I a reguła 4</t>
  </si>
  <si>
    <t>5 x 5 cm x 100 szt., wykrój min. 11x19cm</t>
  </si>
  <si>
    <t>op.</t>
  </si>
  <si>
    <t>7,5x 7,5 cm x 100 szt., wykrój min. 16x28cm</t>
  </si>
  <si>
    <t>10x10cm x 100 szt., wykrój min. 21x38cm</t>
  </si>
  <si>
    <t>4.</t>
  </si>
  <si>
    <t>Kompresy z gazy bawełnianej 17 nitek 8 warstw  wyjał.do ogólnego opatrywania ran, wyrób medyczny inwazyjny , klasa II a reguła 7 , sterylizowane parą wodną</t>
  </si>
  <si>
    <t>5 x 5 cm  x2 szt.w saszetce, wykrój min. 11x19cm</t>
  </si>
  <si>
    <t>sasz.</t>
  </si>
  <si>
    <t>7,5 x 7,5 cm x2 szt.w saszetce, wykrój min.16x28cm</t>
  </si>
  <si>
    <t>10 x 10 cm x2 szt.w saszetce, wykrój min. 21x38cm</t>
  </si>
  <si>
    <t>5.</t>
  </si>
  <si>
    <t>33141111-1</t>
  </si>
  <si>
    <t>sterylna serweta operacyjna gazowa 45 x 45 cm , 4 warstwy 20 nitek z elementem RTG i doszytą tasiemką, wyrób inwazyjny klasy IIa, produkt finalny po wstępnym praniu, z naklejką do dokumentacji medycznej, x 5 sztuk</t>
  </si>
  <si>
    <t>6.</t>
  </si>
  <si>
    <t>sterylna serweta operacyjna gazowa 45 x 70 cm , 4 warstwy 17 nitek z elementem RTG i doszytą tasiemką, wyrób inwazyjny klasy IIa, produkt finalny po wstępnemu praniu, z naklejką do dokumentacji medycznej, x 5 sztuk</t>
  </si>
  <si>
    <t>suma</t>
  </si>
  <si>
    <t>Część  2</t>
  </si>
  <si>
    <t>33141113-5</t>
  </si>
  <si>
    <t>Opaska podgipsowa szer.10 cm x 3 m. z waty syntetycznej</t>
  </si>
  <si>
    <t>Opaska podgipsowa szer.15 cm x 3 m. z waty syntetycznej</t>
  </si>
  <si>
    <t>33141000-0</t>
  </si>
  <si>
    <t>Opaska gipsowa S szer. 10cm x 3 m., z gazy impregnowanej naturalnym gipsem, czas namaczania 3 sek., czas wiązania   5-6 min.</t>
  </si>
  <si>
    <t>Opaska gipsowa S szer. 12 cm x 3 m., z gazy impregnowanej naturalnym gipsem, czas namaczania 3 sek., czas wiazania  5-6 min.</t>
  </si>
  <si>
    <t>Opaska gipsowa S szer. 14 cm x 3m, z gazy impregnowanej naturalnym gipsem, czas namaczania 3 sek., czas wiązania    5-6 min.</t>
  </si>
  <si>
    <t>Przylepiec mocujący do opatrunków, sond z tkaniny wiskozowej, z klejem kauczukowym, z zewnetrznej strony impregnowany hydrofobowo, pakowany pojedynczo:</t>
  </si>
  <si>
    <r>
      <rPr>
        <sz val="11"/>
        <rFont val="Arial CE"/>
        <charset val="238"/>
      </rPr>
      <t xml:space="preserve"> </t>
    </r>
    <r>
      <rPr>
        <sz val="10"/>
        <rFont val="Arial CE"/>
        <charset val="238"/>
      </rPr>
      <t xml:space="preserve">                       12,5 mm x 5 m.</t>
    </r>
  </si>
  <si>
    <t xml:space="preserve">                         25 mm   x 5 m.</t>
  </si>
  <si>
    <t xml:space="preserve">                         50 mm   x 5 m</t>
  </si>
  <si>
    <t>7.</t>
  </si>
  <si>
    <t>Przylepiec mocujący do opatrunków, sond, cewników: ze sztucznego jedwabiu do stosowania przy wrażliwej skórze, z klejem kauczukowym, pakowany pojedynczo:</t>
  </si>
  <si>
    <t xml:space="preserve">                          12,5 mm x 5 m.</t>
  </si>
  <si>
    <t xml:space="preserve">                          25 mm  x 5 m.</t>
  </si>
  <si>
    <t xml:space="preserve">                          50 mm x 5 m.  </t>
  </si>
  <si>
    <t>8.</t>
  </si>
  <si>
    <t>Przylepiec mocujący do opatrunków trwałych, mocowania instumentów pomiarowych, sond, na szczególnie wrażliwych częściach ciała; z włókniny do podtrzymywania  i pokrycia opatrunów u pacjentów podatnych na uczulenia, z klejem kauczukowym, pakowany pojedynczo :</t>
  </si>
  <si>
    <r>
      <rPr>
        <sz val="11"/>
        <rFont val="Arial CE"/>
        <charset val="238"/>
      </rPr>
      <t xml:space="preserve"> </t>
    </r>
    <r>
      <rPr>
        <sz val="10"/>
        <rFont val="Arial CE"/>
        <charset val="238"/>
      </rPr>
      <t xml:space="preserve">          50 mm x 5 m.  </t>
    </r>
  </si>
  <si>
    <t>9.</t>
  </si>
  <si>
    <t>33141117-3</t>
  </si>
  <si>
    <t>Wata opatrunkowa baw.-wisk. 500G</t>
  </si>
  <si>
    <t>10.</t>
  </si>
  <si>
    <t>Opatrunek  maściowy , z neutralną maścią z trójglicerydów, z siatki bawełnianej o dużych oczkach, do zaopatrywania bezurazowego ran we wszystkich stadiach gojenia, jałowy, pojedynczo pakowany</t>
  </si>
  <si>
    <t>20 cm x20 cm</t>
  </si>
  <si>
    <t xml:space="preserve"> 10 cm x 10 cm</t>
  </si>
  <si>
    <t>11.</t>
  </si>
  <si>
    <t xml:space="preserve">Przylepiec chirurgiczny do mocowania i pokrywania całej powierzchni opatrunku, włókninowy, o warstwie elastycznej wszerz, z klejem kauczukowym, pakowany pojedynczo:  </t>
  </si>
  <si>
    <t xml:space="preserve">                                        5 cm x 10 m</t>
  </si>
  <si>
    <t>szt</t>
  </si>
  <si>
    <t xml:space="preserve">                                      10 cm x 10 m</t>
  </si>
  <si>
    <t>12.</t>
  </si>
  <si>
    <t>33141100-1</t>
  </si>
  <si>
    <t>Opatrunek do nieinwazyjnego zamykania małych ran i nacięć chirurgicznych stosowany jako pierwotne zamknięcie rany, do zmniejszania napięcia brzegów ran i stabilizacii świeżych blizn</t>
  </si>
  <si>
    <t>6 mm x 75 - 76 mm</t>
  </si>
  <si>
    <t>13.</t>
  </si>
  <si>
    <t>Opatrunek sterylny typu steril na rany pooperacyjne, samoprzylepny z hydrofobową mikrosiatką przylegającą do rany, warstwą chłonną z 100% waty bawełnianej, przepuszczalny dla pary wodnej i powietrza, pojedynczo pakowany:</t>
  </si>
  <si>
    <t xml:space="preserve">                                       7,2 cm x  5 cm x 50 szt</t>
  </si>
  <si>
    <t xml:space="preserve">                                       10 cm  x  6 cm x 25 szt</t>
  </si>
  <si>
    <t xml:space="preserve">                                       15 cm  x  6 cm  x 25 szt</t>
  </si>
  <si>
    <t xml:space="preserve">                                       25 cm x 10 cm x 25 szt</t>
  </si>
  <si>
    <t>14.</t>
  </si>
  <si>
    <r>
      <rPr>
        <b/>
        <sz val="11"/>
        <rFont val="Arial CE"/>
        <charset val="238"/>
      </rPr>
      <t xml:space="preserve">Kompresy gaz. z nitką RTG 12 warstw.17 nitek , wyrób medyczny inwazyjny, klasa IIa reguła 7  wyjałowione z naklejką do dokumentacji medycznej x20szt. (przewiązane po 10szt. ):         </t>
    </r>
    <r>
      <rPr>
        <sz val="11"/>
        <rFont val="Arial CE"/>
        <charset val="238"/>
      </rPr>
      <t>10cm x 10 cm , wykrój min. 31x38cm</t>
    </r>
  </si>
  <si>
    <t>15.</t>
  </si>
  <si>
    <t>Siatkowy rękaw opatrunkowy, bezszwowy, elastyczny, do podtrzymywania opatrunków, zawartość bawełny minimum 60% (m. b. mieżone w stanie rozciągniętym):</t>
  </si>
  <si>
    <t xml:space="preserve">  na palec</t>
  </si>
  <si>
    <t>m..b</t>
  </si>
  <si>
    <t xml:space="preserve">  na ramię</t>
  </si>
  <si>
    <t xml:space="preserve">  na nogę</t>
  </si>
  <si>
    <t xml:space="preserve">  na głowę</t>
  </si>
  <si>
    <t>16.</t>
  </si>
  <si>
    <t>Przeźroczysty opatrunek samoprzylepny  do ochrony ran przed wtórnym zakażeniem, wodo i bakterioodporny, umożliwiajacy kontrolę rany</t>
  </si>
  <si>
    <t>10 x 15 cm</t>
  </si>
  <si>
    <t>17.</t>
  </si>
  <si>
    <t>przeźroczysty,wodoodporny jałowy,hypoalergiczny opatrunek  ze 100% poliuretanu, z ramką i nacięciem,do zaopatrzenia wkłuć centralnych</t>
  </si>
  <si>
    <t>7 x 9 cm</t>
  </si>
  <si>
    <t>18.</t>
  </si>
  <si>
    <t>Samoprzylepny opatrunek do mocowania kaniul, 6x8 cm, z hypoalergicznym klejem i miejscem wkłucia dodatkowo zabezpieczonym przy pomocy poduszeczki wyścielającej, jałowy, z klejem kauczukowym, pojedynczo pakowany</t>
  </si>
  <si>
    <t>19.</t>
  </si>
  <si>
    <t>Jałowe nożyczki chirurgiczne proste 14,5 cm, tępo-tępe, jednorazowe, z matowej stali nierdzewnej, klasa medyczna IIa. Oznaczone trwałym symbolem jednorazowości oraz dodatkowo oznaczone kolorystycznie dla odróżnienia jako jednorazówka (wymagany dokument o nietoksyczności farby). Każde narzędzie powinno posiadać naklejkę do umieszczania w dokumentacji, x 25 sztuk</t>
  </si>
  <si>
    <t>20.</t>
  </si>
  <si>
    <t>Zestaw do nakłucia lędźwiowego  w składzie: 
1 x serweta 75 cm x 90 cm
1 x kleszczyki anatomiczne 14 cm, proste
6 x tupfery gazowe wielkości śliwki, 20-nitkowe (po rozwinięciu 20x20 cm)
1 x serweta 75x90 cm, epiduralna, otwór 12 x 15 cm, przylepny brzeg
1 x strzykawka Luer Lock 5 ml), 3-częściowa, transparentna 
1 x igła podskórna 22G 1 1/4 (0,7x30 mm) (zapakowana)
1 x igła podskórna 18 G  1 1/2 (1,2 x 40 mm) (zapakowana)
1 x  sterylny, samoprzylepny opatrunek chłonny  7,2 x 5 cm                                                                        Zestaw zapakowany w opakowanie typu sztywny blister, który może służyć jako nerka.</t>
  </si>
  <si>
    <t>21.</t>
  </si>
  <si>
    <t>Elastyczna opaska podtrzymująca o właściwościach kohezyjnych, bezlateksowa, o rozciągliwości 85%, pakowana pojedynczo:</t>
  </si>
  <si>
    <t>6cm x 20m</t>
  </si>
  <si>
    <t>10cm x 20m</t>
  </si>
  <si>
    <t>12cm x 20m</t>
  </si>
  <si>
    <t>22.</t>
  </si>
  <si>
    <t>Opaska elastyczna dziana podtrzymująca o rozciągliwości 125%, pakowana po 20 szt.:</t>
  </si>
  <si>
    <t>10cm x 4m</t>
  </si>
  <si>
    <t>12cm x 4m</t>
  </si>
  <si>
    <t>23.</t>
  </si>
  <si>
    <t>Zestaw porodowy do karetki o składzie:
1 serweta (owinięcie pakietu) 120 x 95 cm     
1 serweta dla noworodka 87 x 90 cm       
2 ręczniki celulozowe 30 x 33 cm        
6 kompresów włókninowych 7,5 x 7,5 cm    
1 nożyczki chirurgiczne proste tępo tępe 14,5 cm       
3 zaciski do pępowiny plastikowe 53 mm    
4 rękawiczki nitrylowe L           
1 gruszka gumowa 60 ml   
1 x torebka papierowa 30 x 18,5 cm   
Na opakowaniu samoprzylepna etykieta kontrolna do dokumentacji.</t>
  </si>
  <si>
    <t>24.</t>
  </si>
  <si>
    <t>Jałowy zestaw do zakładania szwów o składzie:
6 x tupfer kula z gazy 20x20 cm;
1 x serweta włókninowa laminowana 60x60 cm;
1 x serweta włókninowa laminowana 50x50 cm z otworem przylepnym 5x10 cm;
1 x kleszczyki z zaciskiem 14 cm; 
1 x pęseta metalowa chirurgiczna 12 cm; 
1 x igłotrzymacz 12 cm; 
1 x nożyczki metalowe ostro/ostre 11 cm;
1 x strzykawka typu Luer-Lock 10 ml;
1 x igła 1,2 x 40 mm;
1 x igła 0,8 x 40 mm.
Zestaw zapakowany w opakowanie typy blister, w kształcie tacki z trzema wgłębieniami. 
Na opakowaniu samoprzylepna etykieta kontrolna do dokumentacji.</t>
  </si>
  <si>
    <t>25.</t>
  </si>
  <si>
    <t>opatrunek oczny z waty opatrunkowej z otuliną gazową z czystej bawełny o dobrych właściwościach wyścielających sterylny pakowany pojedynczo x 25szt..</t>
  </si>
  <si>
    <t>56x70mm</t>
  </si>
  <si>
    <t>70x85mm</t>
  </si>
  <si>
    <t>Część  3</t>
  </si>
  <si>
    <t xml:space="preserve">Kolorowe plastry dla dzieci z folii polietylenowej posiadające centralnie umieszczony wkład chłonny powleczony siateczką z polietylenu; hipoalergiczny klej akrylowy; rozmiar 7,2 cm x 1,9 cm; każdy plaster indywidualnie zabezpieczony opakowaniem typu papier-papier; opakowanie kartonik 100szt. </t>
  </si>
  <si>
    <t>op</t>
  </si>
  <si>
    <t>folia operacyjna samoprzylepna</t>
  </si>
  <si>
    <t>rozmiar ok..30 x 28 cm</t>
  </si>
  <si>
    <t>rozmiar ok..45 x 28 cm</t>
  </si>
  <si>
    <t>rozmiar ok..45 x 55 cm</t>
  </si>
  <si>
    <t>Opatrunek samoprzylepny do zabezpieczania kaniul obwodowych,  wykonany z hydrofobowej włókniny z kolorowym nadrukiem na całej powierzchni, z mikroperforacjami umożliwiającymi wymianę gazową między skórą, a środowiskiem zewnętrznym, posiadający mini wkład chłonny powleczony siateczką z polietylenu, nacięcie na port pionowy oraz dodatkową podkładkę włókninową pod skrzydełka kaniuli. 
Opatrunek posiada tylne zabezpieczenie z papieru silikonowanego.
Opakowanie papier-papier. Sterylizowany tlenkiem etylenu. Obrazkowa instrukcja użycia na opakowaniu jednostkowym i zbiorczym. rozmiar 7,6 cm x 5,1 cm Opakowanie 100 szt</t>
  </si>
  <si>
    <t>Opatrunek wyspowy, chirurgiczny, jałowy, samoprzylepny ,  wykonany z hydrofobowej włókniny z kolorowym nadrukiem na całej powierzchni z mikroperforacjami umożliwiającymi wymianę gazową między skórą, a środowiskiem zewnętrznym, posiadający wkład chłonny z wiskozy i poliestru powleczony siateczką z polietylenu zapobiegająca przywieraniu do rany. Opatrunek posiada tylne zabezpieczenie z papieru silikonowanego. Opakowanie papier-papier. Sterylizowany tlenkiem etylenu. rozmiar 6 cm x 10 cm. Opakowanie 50 szt</t>
  </si>
  <si>
    <t>Opatrunek samoprzylepny do zabezpieczania kaniul obwodowych,  wykonany z hydrofobowej włókniny z mikroperforacjami umożliwiającymi wymianę gazową między skórą, a środowiskiem zewnętrznym, posiadający mini wkład chłonny powleczony siateczką z polietylenu, nacięcie na port pionowy oraz dodatkową podkładkę włókninową pod skrzydełka kaniuli. 
Opatrunek posiada tylne zabezpieczenie z papieru silikonowanego.
Opakowanie papier-papier. Sterylizowany tlenkiem etylenu. Obrazkowa instrukcja użycia na opakowaniu jednostkowym i zbiorczym. rozmiar7,6 cm x 5,1 cm. Opakowanie 50 szt</t>
  </si>
  <si>
    <t>Część  4</t>
  </si>
  <si>
    <t>Lignina arkusze, bielona, spełniająca wymogi wyrobu medycznego, pakowana w folię</t>
  </si>
  <si>
    <t>kg</t>
  </si>
  <si>
    <t>Opaska  dziana podtrzymująca, wiskozowa, pakowana pojedynczo:</t>
  </si>
  <si>
    <t xml:space="preserve">                         4m x   5 cm x 1 szt. </t>
  </si>
  <si>
    <t xml:space="preserve">                         4m x 10 cm x 1 szt. </t>
  </si>
  <si>
    <t xml:space="preserve">                         4m x 15 cm x 1 szt </t>
  </si>
  <si>
    <r>
      <rPr>
        <b/>
        <sz val="11"/>
        <rFont val="Arial CE"/>
        <charset val="238"/>
      </rPr>
      <t xml:space="preserve">Opaska elastyczna tkana podtrzymująca o rozciągliwości 120% z zapinką
Pakowana pojedynczo                          
</t>
    </r>
    <r>
      <rPr>
        <sz val="11"/>
        <rFont val="Arial CE"/>
        <charset val="238"/>
      </rPr>
      <t>5m x 10 cm  x 1 szt</t>
    </r>
  </si>
  <si>
    <r>
      <rPr>
        <b/>
        <sz val="11"/>
        <rFont val="Arial CE"/>
        <charset val="238"/>
      </rPr>
      <t xml:space="preserve">Opaska elastyczna tkana podtrzymująca o rozciągliwości 120% z dwoma zapinkami
,  pakowana pojedynczo                          
</t>
    </r>
    <r>
      <rPr>
        <sz val="11"/>
        <rFont val="Arial CE"/>
        <charset val="238"/>
      </rPr>
      <t>5m x 15 cm  x 1 szt</t>
    </r>
  </si>
  <si>
    <t xml:space="preserve">Opaska elastyczna tkana do ucisku o średniej mocy 20cm x 5m z dwoma zapinkami. Waga min. 110g (o rozciągliwości 70%) </t>
  </si>
  <si>
    <t>Plaster  z opatrunkiem 8 cm, z klejem kauczukowym lub akrylowym, pakowany pojedynczo</t>
  </si>
  <si>
    <r>
      <rPr>
        <b/>
        <sz val="11"/>
        <color rgb="FF000000"/>
        <rFont val="Arial CE"/>
        <family val="2"/>
        <charset val="1"/>
      </rPr>
      <t>Siatkowy rękaw opatrunkowy, bezszwowy, elastyczny, do podtrzymywania opatrunków, zawartość bawełny minimum 60% lub w</t>
    </r>
    <r>
      <rPr>
        <sz val="11"/>
        <color rgb="FF000000"/>
        <rFont val="Arial CE"/>
        <family val="2"/>
        <charset val="1"/>
      </rPr>
      <t>ykonany z przędzy poliuretanowej 15% i poliamidowej 85%</t>
    </r>
    <r>
      <rPr>
        <b/>
        <sz val="11"/>
        <color rgb="FF000000"/>
        <rFont val="Arial CE"/>
        <family val="2"/>
        <charset val="1"/>
      </rPr>
      <t>,</t>
    </r>
    <r>
      <rPr>
        <sz val="11"/>
        <color rgb="FF000000"/>
        <rFont val="Arial CE"/>
        <family val="2"/>
        <charset val="1"/>
      </rPr>
      <t>25 mb</t>
    </r>
    <r>
      <rPr>
        <b/>
        <sz val="11"/>
        <color rgb="FF000000"/>
        <rFont val="Arial CE"/>
        <family val="2"/>
        <charset val="1"/>
      </rPr>
      <t xml:space="preserve"> (m. b. mieżone w stanie rozciągniętym):</t>
    </r>
  </si>
  <si>
    <t>Jałowe imadło chirurgiczne typu Mayo-Hegar 14 cm, jednorazowe, z matowej stali nierdzewnej, klasa medyczna IIa.  Oznaczone trwałym symbolem jednorazowości oraz dodatkowo oznaczone kolorystycznie dla odróżnienia jako jednorazówka (wymagany dokument o nietoksyczności farby). Każde narzędzie powinno posiadać naklejkę do umieszczania w dokumentacji, x 25 sztuk</t>
  </si>
  <si>
    <t>Zestaw do dożylnego wkłucia centralnego w składzie:
1 x serweta włókninowa 75 x 90 cm                                                                                          2. 1 x ręcznik celulozowy 33 x 30 cm                                                                                         1 x kleszczyki  anatomiczne, 14 cm                                                                                           5 x tupfer włókninowy, wielkość śliwki  (po rozwinięciu 20 x 19 cm)                                  1 x serweta nieprzylepna 75 x 90 cm z otworem ᴓ 10 cm                                                       1 x igła 0,7 x 30 mm, 22G 1 1/4                                                                                                    1 x igła 1,2 x 40 mm, 18G 1 1/2                                                                                                    1 x strzykawka Luer Lock, 20 ml                                                                                                    
1 x strzykawka Luer Lock, 10 ml                                                                                                  
1 x skalpel 11 z osłonką                                                                                                              1 x pęseta metalowa chirurgiczna typu Adson, 12 cm                                                         1 x pojemnik plastikowy 120 ml z podziałką, transparentny                                                 1 x nożyczki metalowo-plastikowe ostro/ostre, 11 cm, proste                                             6 x kompres włókninowy 7,5 x 7,5 cm                                                                            
2 x kompres gazowy 5 x 5 cm, 8-warstwowe, 17-nitkowe                                                      1 x opatrunek transparentny z folii poliuretanowej 10 x 12,5 cm                                          1 x imadło Mayo-Hegar, metalowe, 12 cm 
Zestaw zapakowany w opakowanie typu sztywny blister, który może służyć jako nerka.</t>
  </si>
  <si>
    <t xml:space="preserve">Bandaż elastyczny podtrzymujący kohezyjny o niskiej rozciągliwości,  indywidualne opakowanie foliowe. Skład: włóknina polipropylen, elastan, poliuretan, klej, kolorowwe. </t>
  </si>
  <si>
    <t xml:space="preserve">5 cm x 4,5 m </t>
  </si>
  <si>
    <t>10 cm x 4,5 m</t>
  </si>
  <si>
    <r>
      <rPr>
        <b/>
        <sz val="11"/>
        <rFont val="Arial CE"/>
        <family val="2"/>
        <charset val="238"/>
      </rPr>
      <t xml:space="preserve">Chusta trójkątna bawełniana </t>
    </r>
    <r>
      <rPr>
        <b/>
        <sz val="10"/>
        <rFont val="Arial CE"/>
        <family val="2"/>
        <charset val="238"/>
      </rPr>
      <t>134x95x95cm</t>
    </r>
  </si>
  <si>
    <t>Seton jałow z gazy 17 nitkowej 5 cm x 2 m, wyrób medyczny inwazyjny, klasa IIa. Zamawiający wymaga zaoferowania wyrobów w opakowaniu blister z nadrukowanym testem potwierdzającym proces sterylizacji zgodny z normą EN ISO 11140-1, posiadająca min. dwie naklejki do wklejania do dokumentacji medycznej zawierającymi min. LOT, datę ważności, identyfikację producenta, nr katalogowy</t>
  </si>
  <si>
    <t>Seton jałow z gazy 17 nitkowej 1 cm x 2 m, wyrób medyczny inwazyjny, klasa IIa. Zamawiający wymaga zaoferowania wyrobów w opakowaniu blister z nadrukowanym testem potwierdzającym proces sterylizacji zgodny z normą EN ISO 11140-1, posiadająca min. dwie naklejki do wklejania do dokumentacji medycznej zawierającymi min. LOT, datę ważności, identyfikację producenta, nr katalogowy</t>
  </si>
  <si>
    <t>Tupfery gazowe fasolki 15 x 15 x 500 szt, z nitką radiacyjną, wyrób medyczny inwazyjny klasa IIa</t>
  </si>
  <si>
    <t>razem</t>
  </si>
</sst>
</file>

<file path=xl/styles.xml><?xml version="1.0" encoding="utf-8"?>
<styleSheet xmlns="http://schemas.openxmlformats.org/spreadsheetml/2006/main">
  <numFmts count="3">
    <numFmt numFmtId="164" formatCode="#,##0;\-#,##0"/>
    <numFmt numFmtId="165" formatCode="#,###.00"/>
    <numFmt numFmtId="166" formatCode="#,##0.00&quot; zł&quot;;[Red]\-#,##0.00&quot; zł&quot;"/>
  </numFmts>
  <fonts count="34">
    <font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CC0000"/>
      <name val="Arial CE"/>
      <family val="2"/>
      <charset val="238"/>
    </font>
    <font>
      <b/>
      <sz val="10"/>
      <color rgb="FFFFFFFF"/>
      <name val="Arial CE"/>
      <family val="2"/>
      <charset val="238"/>
    </font>
    <font>
      <i/>
      <sz val="10"/>
      <color rgb="FF808080"/>
      <name val="Arial CE"/>
      <family val="2"/>
      <charset val="238"/>
    </font>
    <font>
      <sz val="10"/>
      <color rgb="FF006600"/>
      <name val="Arial CE"/>
      <family val="2"/>
      <charset val="238"/>
    </font>
    <font>
      <sz val="18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/>
      <sz val="24"/>
      <color rgb="FF000000"/>
      <name val="Arial CE"/>
      <family val="2"/>
      <charset val="238"/>
    </font>
    <font>
      <u/>
      <sz val="10"/>
      <color rgb="FF0000EE"/>
      <name val="Arial CE"/>
      <family val="2"/>
      <charset val="238"/>
    </font>
    <font>
      <sz val="10"/>
      <color rgb="FF996600"/>
      <name val="Arial CE"/>
      <family val="2"/>
      <charset val="238"/>
    </font>
    <font>
      <sz val="10"/>
      <color rgb="FF333333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1"/>
      <color rgb="FF000000"/>
      <name val="Arial C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1"/>
      <color rgb="FF342A06"/>
      <name val="Arial CE"/>
      <family val="2"/>
      <charset val="238"/>
    </font>
    <font>
      <sz val="11"/>
      <color rgb="FF342A06"/>
      <name val="Arial CE"/>
      <family val="2"/>
      <charset val="238"/>
    </font>
    <font>
      <b/>
      <sz val="11"/>
      <color rgb="FF342A06"/>
      <name val="Arial CE"/>
      <family val="2"/>
      <charset val="1"/>
    </font>
    <font>
      <b/>
      <sz val="11"/>
      <name val="Arial CE"/>
      <family val="2"/>
      <charset val="1"/>
    </font>
    <font>
      <b/>
      <sz val="11"/>
      <color rgb="FF000000"/>
      <name val="Arial CE"/>
      <family val="2"/>
      <charset val="1"/>
    </font>
    <font>
      <sz val="11"/>
      <color rgb="FF000000"/>
      <name val="Arial CE"/>
      <family val="2"/>
      <charset val="1"/>
    </font>
    <font>
      <sz val="10"/>
      <color rgb="FFFF0000"/>
      <name val="Arial CE"/>
      <family val="2"/>
      <charset val="238"/>
    </font>
    <font>
      <sz val="1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33" fillId="0" borderId="0" applyBorder="0" applyProtection="0"/>
    <xf numFmtId="0" fontId="33" fillId="0" borderId="0" applyBorder="0" applyProtection="0"/>
    <xf numFmtId="0" fontId="3" fillId="0" borderId="0" applyBorder="0" applyProtection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13" fillId="0" borderId="0" xfId="0" applyFont="1" applyBorder="1"/>
    <xf numFmtId="0" fontId="14" fillId="0" borderId="0" xfId="0" applyFont="1"/>
    <xf numFmtId="4" fontId="0" fillId="0" borderId="0" xfId="0" applyNumberFormat="1"/>
    <xf numFmtId="0" fontId="0" fillId="9" borderId="2" xfId="0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/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justify" vertical="center"/>
    </xf>
    <xf numFmtId="0" fontId="17" fillId="9" borderId="2" xfId="0" applyFont="1" applyFill="1" applyBorder="1" applyAlignment="1">
      <alignment horizontal="justify" vertical="center"/>
    </xf>
    <xf numFmtId="4" fontId="18" fillId="9" borderId="2" xfId="0" applyNumberFormat="1" applyFont="1" applyFill="1" applyBorder="1" applyAlignment="1">
      <alignment horizontal="justify" vertical="center"/>
    </xf>
    <xf numFmtId="0" fontId="19" fillId="9" borderId="2" xfId="0" applyFont="1" applyFill="1" applyBorder="1" applyAlignment="1">
      <alignment horizontal="justify" vertical="center"/>
    </xf>
    <xf numFmtId="0" fontId="18" fillId="9" borderId="2" xfId="0" applyFont="1" applyFill="1" applyBorder="1" applyAlignment="1">
      <alignment horizontal="justify" vertical="center" wrapText="1"/>
    </xf>
    <xf numFmtId="0" fontId="15" fillId="9" borderId="2" xfId="0" applyFont="1" applyFill="1" applyBorder="1" applyAlignment="1">
      <alignment horizontal="justify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wrapText="1"/>
    </xf>
    <xf numFmtId="0" fontId="15" fillId="9" borderId="2" xfId="0" applyFont="1" applyFill="1" applyBorder="1"/>
    <xf numFmtId="0" fontId="15" fillId="9" borderId="3" xfId="0" applyFont="1" applyFill="1" applyBorder="1" applyAlignment="1">
      <alignment horizontal="justify" vertical="center"/>
    </xf>
    <xf numFmtId="0" fontId="1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0" fillId="0" borderId="2" xfId="0" applyBorder="1"/>
    <xf numFmtId="3" fontId="16" fillId="0" borderId="2" xfId="0" applyNumberFormat="1" applyFont="1" applyBorder="1"/>
    <xf numFmtId="0" fontId="16" fillId="0" borderId="2" xfId="0" applyFont="1" applyBorder="1"/>
    <xf numFmtId="4" fontId="16" fillId="0" borderId="2" xfId="0" applyNumberFormat="1" applyFont="1" applyBorder="1" applyAlignment="1">
      <alignment horizontal="center" vertical="center"/>
    </xf>
    <xf numFmtId="9" fontId="1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1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wrapText="1"/>
    </xf>
    <xf numFmtId="0" fontId="0" fillId="10" borderId="2" xfId="0" applyFill="1" applyBorder="1"/>
    <xf numFmtId="3" fontId="16" fillId="10" borderId="2" xfId="0" applyNumberFormat="1" applyFont="1" applyFill="1" applyBorder="1"/>
    <xf numFmtId="0" fontId="16" fillId="10" borderId="2" xfId="0" applyFont="1" applyFill="1" applyBorder="1"/>
    <xf numFmtId="4" fontId="16" fillId="10" borderId="2" xfId="0" applyNumberFormat="1" applyFont="1" applyFill="1" applyBorder="1" applyAlignment="1">
      <alignment horizontal="center" vertical="center"/>
    </xf>
    <xf numFmtId="9" fontId="16" fillId="10" borderId="2" xfId="0" applyNumberFormat="1" applyFon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2" fontId="0" fillId="10" borderId="3" xfId="0" applyNumberFormat="1" applyFill="1" applyBorder="1" applyAlignment="1">
      <alignment horizontal="center" vertical="center"/>
    </xf>
    <xf numFmtId="0" fontId="0" fillId="10" borderId="0" xfId="0" applyFill="1"/>
    <xf numFmtId="0" fontId="16" fillId="0" borderId="2" xfId="0" applyFont="1" applyBorder="1" applyAlignment="1">
      <alignment horizontal="left" wrapText="1"/>
    </xf>
    <xf numFmtId="164" fontId="16" fillId="0" borderId="2" xfId="0" applyNumberFormat="1" applyFont="1" applyBorder="1"/>
    <xf numFmtId="3" fontId="0" fillId="10" borderId="2" xfId="0" applyNumberForma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0" fillId="0" borderId="0" xfId="0" applyBorder="1"/>
    <xf numFmtId="3" fontId="16" fillId="0" borderId="0" xfId="0" applyNumberFormat="1" applyFont="1" applyBorder="1"/>
    <xf numFmtId="0" fontId="16" fillId="0" borderId="0" xfId="0" applyFont="1" applyBorder="1"/>
    <xf numFmtId="4" fontId="16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0" fillId="9" borderId="4" xfId="0" applyFont="1" applyFill="1" applyBorder="1"/>
    <xf numFmtId="4" fontId="0" fillId="9" borderId="4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" fontId="0" fillId="10" borderId="0" xfId="0" applyNumberForma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20" fillId="0" borderId="2" xfId="0" applyFont="1" applyBorder="1"/>
    <xf numFmtId="3" fontId="0" fillId="0" borderId="2" xfId="0" applyNumberForma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9" fillId="10" borderId="5" xfId="0" applyFont="1" applyFill="1" applyBorder="1" applyAlignment="1">
      <alignment wrapText="1"/>
    </xf>
    <xf numFmtId="0" fontId="0" fillId="0" borderId="6" xfId="0" applyBorder="1"/>
    <xf numFmtId="0" fontId="16" fillId="0" borderId="2" xfId="0" applyFont="1" applyBorder="1" applyAlignment="1">
      <alignment horizontal="center" wrapText="1"/>
    </xf>
    <xf numFmtId="3" fontId="16" fillId="0" borderId="7" xfId="0" applyNumberFormat="1" applyFont="1" applyBorder="1"/>
    <xf numFmtId="0" fontId="0" fillId="0" borderId="5" xfId="0" applyFont="1" applyBorder="1"/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22" fillId="10" borderId="2" xfId="0" applyFont="1" applyFill="1" applyBorder="1" applyAlignment="1">
      <alignment wrapText="1"/>
    </xf>
    <xf numFmtId="0" fontId="16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0" fillId="0" borderId="5" xfId="0" applyBorder="1"/>
    <xf numFmtId="3" fontId="16" fillId="0" borderId="5" xfId="0" applyNumberFormat="1" applyFont="1" applyBorder="1"/>
    <xf numFmtId="0" fontId="0" fillId="0" borderId="2" xfId="0" applyFont="1" applyBorder="1" applyAlignment="1">
      <alignment wrapText="1"/>
    </xf>
    <xf numFmtId="0" fontId="23" fillId="10" borderId="2" xfId="0" applyFont="1" applyFill="1" applyBorder="1" applyAlignment="1">
      <alignment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19" fillId="10" borderId="2" xfId="0" applyFont="1" applyFill="1" applyBorder="1" applyAlignment="1">
      <alignment vertical="center" wrapText="1"/>
    </xf>
    <xf numFmtId="2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2" fontId="24" fillId="0" borderId="6" xfId="0" applyNumberFormat="1" applyFont="1" applyBorder="1" applyAlignment="1">
      <alignment horizontal="right" vertical="center"/>
    </xf>
    <xf numFmtId="9" fontId="16" fillId="0" borderId="6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0" fillId="10" borderId="6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0" fillId="10" borderId="2" xfId="0" applyFont="1" applyFill="1" applyBorder="1" applyAlignment="1">
      <alignment vertical="center"/>
    </xf>
    <xf numFmtId="4" fontId="25" fillId="9" borderId="2" xfId="0" applyNumberFormat="1" applyFont="1" applyFill="1" applyBorder="1" applyAlignment="1">
      <alignment horizontal="justify" vertical="center"/>
    </xf>
    <xf numFmtId="0" fontId="25" fillId="9" borderId="2" xfId="0" applyFont="1" applyFill="1" applyBorder="1" applyAlignment="1">
      <alignment horizontal="justify" vertical="center" wrapText="1"/>
    </xf>
    <xf numFmtId="0" fontId="0" fillId="9" borderId="3" xfId="0" applyFont="1" applyFill="1" applyBorder="1" applyAlignment="1">
      <alignment horizontal="justify" vertical="center"/>
    </xf>
    <xf numFmtId="0" fontId="16" fillId="10" borderId="2" xfId="0" applyFont="1" applyFill="1" applyBorder="1" applyAlignment="1">
      <alignment wrapText="1"/>
    </xf>
    <xf numFmtId="0" fontId="0" fillId="0" borderId="3" xfId="0" applyBorder="1"/>
    <xf numFmtId="4" fontId="0" fillId="9" borderId="2" xfId="0" applyNumberFormat="1" applyFill="1" applyBorder="1"/>
    <xf numFmtId="0" fontId="26" fillId="0" borderId="2" xfId="0" applyFont="1" applyBorder="1" applyAlignment="1">
      <alignment wrapText="1"/>
    </xf>
    <xf numFmtId="2" fontId="16" fillId="0" borderId="6" xfId="0" applyNumberFormat="1" applyFont="1" applyBorder="1" applyAlignment="1">
      <alignment horizontal="right"/>
    </xf>
    <xf numFmtId="2" fontId="16" fillId="10" borderId="6" xfId="0" applyNumberFormat="1" applyFont="1" applyFill="1" applyBorder="1" applyAlignment="1">
      <alignment horizontal="right" wrapText="1"/>
    </xf>
    <xf numFmtId="0" fontId="27" fillId="0" borderId="2" xfId="0" applyFont="1" applyBorder="1"/>
    <xf numFmtId="2" fontId="16" fillId="10" borderId="6" xfId="0" applyNumberFormat="1" applyFont="1" applyFill="1" applyBorder="1" applyAlignment="1">
      <alignment horizontal="right"/>
    </xf>
    <xf numFmtId="2" fontId="0" fillId="10" borderId="6" xfId="0" applyNumberFormat="1" applyFill="1" applyBorder="1" applyAlignment="1">
      <alignment horizontal="right"/>
    </xf>
    <xf numFmtId="0" fontId="22" fillId="0" borderId="2" xfId="0" applyFont="1" applyBorder="1" applyAlignment="1">
      <alignment wrapText="1"/>
    </xf>
    <xf numFmtId="2" fontId="16" fillId="0" borderId="6" xfId="0" applyNumberFormat="1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2" xfId="0" applyFont="1" applyBorder="1" applyAlignment="1">
      <alignment wrapText="1"/>
    </xf>
    <xf numFmtId="4" fontId="0" fillId="0" borderId="6" xfId="0" applyNumberFormat="1" applyBorder="1" applyAlignment="1">
      <alignment horizontal="right"/>
    </xf>
    <xf numFmtId="0" fontId="29" fillId="10" borderId="2" xfId="0" applyFont="1" applyFill="1" applyBorder="1" applyAlignment="1">
      <alignment wrapText="1"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0" fillId="10" borderId="2" xfId="0" applyFont="1" applyFill="1" applyBorder="1" applyAlignment="1">
      <alignment wrapText="1"/>
    </xf>
    <xf numFmtId="3" fontId="0" fillId="0" borderId="2" xfId="0" applyNumberFormat="1" applyBorder="1" applyAlignment="1">
      <alignment wrapText="1"/>
    </xf>
    <xf numFmtId="0" fontId="19" fillId="0" borderId="2" xfId="0" applyFont="1" applyBorder="1" applyAlignment="1">
      <alignment horizontal="left" wrapText="1"/>
    </xf>
    <xf numFmtId="4" fontId="0" fillId="10" borderId="6" xfId="0" applyNumberFormat="1" applyFill="1" applyBorder="1" applyAlignment="1">
      <alignment horizontal="right"/>
    </xf>
    <xf numFmtId="0" fontId="19" fillId="0" borderId="6" xfId="0" applyFont="1" applyBorder="1" applyAlignment="1">
      <alignment wrapText="1"/>
    </xf>
    <xf numFmtId="3" fontId="32" fillId="0" borderId="2" xfId="0" applyNumberFormat="1" applyFont="1" applyBorder="1"/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2" fontId="0" fillId="0" borderId="6" xfId="0" applyNumberFormat="1" applyBorder="1"/>
    <xf numFmtId="0" fontId="19" fillId="0" borderId="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9" fillId="10" borderId="6" xfId="0" applyFont="1" applyFill="1" applyBorder="1" applyAlignment="1">
      <alignment wrapText="1"/>
    </xf>
    <xf numFmtId="0" fontId="0" fillId="9" borderId="6" xfId="0" applyFont="1" applyFill="1" applyBorder="1"/>
    <xf numFmtId="165" fontId="0" fillId="0" borderId="0" xfId="0" applyNumberFormat="1"/>
    <xf numFmtId="166" fontId="0" fillId="0" borderId="0" xfId="0" applyNumberFormat="1"/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rmalny" xfId="0" builtinId="0"/>
    <cellStyle name="Note 1" xfId="14"/>
    <cellStyle name="Status 1" xfId="15"/>
    <cellStyle name="Text 1" xfId="16"/>
    <cellStyle name="Warning 1" xfId="1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42A0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topLeftCell="A133" zoomScale="75" zoomScaleNormal="75" workbookViewId="0">
      <selection activeCell="I128" sqref="I128:M135"/>
    </sheetView>
  </sheetViews>
  <sheetFormatPr defaultColWidth="11.6640625" defaultRowHeight="13.2"/>
  <cols>
    <col min="1" max="1" width="5.109375" style="1" customWidth="1"/>
    <col min="2" max="2" width="13.5546875" style="1" customWidth="1"/>
    <col min="3" max="3" width="53" customWidth="1"/>
    <col min="4" max="4" width="14.21875" customWidth="1"/>
    <col min="5" max="5" width="14.5546875" customWidth="1"/>
    <col min="6" max="6" width="7" customWidth="1"/>
    <col min="7" max="7" width="10.33203125" customWidth="1"/>
    <col min="8" max="8" width="6" customWidth="1"/>
    <col min="9" max="9" width="10.109375" customWidth="1"/>
    <col min="10" max="10" width="13.5546875" customWidth="1"/>
    <col min="11" max="11" width="14.109375" customWidth="1"/>
    <col min="12" max="12" width="12.77734375" customWidth="1"/>
    <col min="13" max="13" width="16.5546875" customWidth="1"/>
    <col min="14" max="14" width="14" hidden="1" customWidth="1"/>
    <col min="15" max="15" width="9.109375" hidden="1" customWidth="1"/>
    <col min="16" max="16" width="12.77734375" hidden="1" customWidth="1"/>
    <col min="17" max="17" width="13.6640625" customWidth="1"/>
    <col min="19" max="257" width="9" customWidth="1"/>
  </cols>
  <sheetData>
    <row r="1" spans="1:15" ht="20.25" customHeight="1">
      <c r="B1" s="1" t="s">
        <v>0</v>
      </c>
      <c r="C1" s="2"/>
      <c r="D1" s="3"/>
      <c r="F1" s="4"/>
      <c r="M1" s="4"/>
    </row>
    <row r="2" spans="1:15" ht="20.25" customHeight="1">
      <c r="A2" s="5">
        <v>1</v>
      </c>
      <c r="B2" s="5">
        <v>2</v>
      </c>
      <c r="C2" s="6">
        <v>3</v>
      </c>
      <c r="D2" s="7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9"/>
      <c r="L2" s="8">
        <v>11</v>
      </c>
      <c r="M2" s="8">
        <v>12</v>
      </c>
      <c r="N2" s="8">
        <v>13</v>
      </c>
    </row>
    <row r="3" spans="1:15" ht="81.75" customHeight="1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11</v>
      </c>
    </row>
    <row r="4" spans="1:15" ht="42.75" customHeight="1">
      <c r="A4" s="22" t="s">
        <v>15</v>
      </c>
      <c r="B4" s="22" t="s">
        <v>16</v>
      </c>
      <c r="C4" s="23" t="s">
        <v>17</v>
      </c>
      <c r="D4" s="24"/>
      <c r="E4" s="25">
        <v>3000</v>
      </c>
      <c r="F4" s="26" t="s">
        <v>18</v>
      </c>
      <c r="G4" s="27"/>
      <c r="H4" s="28"/>
      <c r="I4" s="27"/>
      <c r="J4" s="29"/>
      <c r="K4" s="30"/>
      <c r="L4" s="31"/>
      <c r="M4" s="32"/>
      <c r="N4" s="24"/>
      <c r="O4" s="33">
        <f>ROUND(J4*0.08,2)</f>
        <v>0</v>
      </c>
    </row>
    <row r="5" spans="1:15" ht="57" customHeight="1">
      <c r="A5" s="22" t="s">
        <v>19</v>
      </c>
      <c r="B5" s="22" t="s">
        <v>16</v>
      </c>
      <c r="C5" s="23" t="s">
        <v>20</v>
      </c>
      <c r="D5" s="24"/>
      <c r="E5" s="25">
        <v>24000</v>
      </c>
      <c r="F5" s="26" t="s">
        <v>18</v>
      </c>
      <c r="G5" s="27"/>
      <c r="H5" s="28"/>
      <c r="I5" s="27"/>
      <c r="J5" s="29"/>
      <c r="K5" s="30"/>
      <c r="L5" s="31"/>
      <c r="M5" s="32"/>
      <c r="N5" s="24"/>
      <c r="O5" s="33">
        <f>ROUND(J5*0.08,2)</f>
        <v>0</v>
      </c>
    </row>
    <row r="6" spans="1:15" ht="43.5" customHeight="1">
      <c r="A6" s="22" t="s">
        <v>21</v>
      </c>
      <c r="B6" s="34" t="s">
        <v>22</v>
      </c>
      <c r="C6" s="23" t="s">
        <v>23</v>
      </c>
      <c r="D6" s="24"/>
      <c r="E6" s="25"/>
      <c r="F6" s="26"/>
      <c r="G6" s="27"/>
      <c r="H6" s="28"/>
      <c r="I6" s="27"/>
      <c r="J6" s="29"/>
      <c r="K6" s="30"/>
      <c r="L6" s="31"/>
      <c r="M6" s="32"/>
      <c r="N6" s="24"/>
      <c r="O6" s="33"/>
    </row>
    <row r="7" spans="1:15" ht="15" customHeight="1">
      <c r="A7" s="22"/>
      <c r="B7" s="22"/>
      <c r="C7" s="26" t="s">
        <v>24</v>
      </c>
      <c r="D7" s="24"/>
      <c r="E7" s="25">
        <v>2000</v>
      </c>
      <c r="F7" s="26" t="s">
        <v>25</v>
      </c>
      <c r="G7" s="27"/>
      <c r="H7" s="28"/>
      <c r="I7" s="27"/>
      <c r="J7" s="29"/>
      <c r="K7" s="30"/>
      <c r="L7" s="31"/>
      <c r="M7" s="32"/>
      <c r="N7" s="24"/>
      <c r="O7" s="33">
        <f>ROUND(J7*0.08,2)</f>
        <v>0</v>
      </c>
    </row>
    <row r="8" spans="1:15" ht="15" customHeight="1">
      <c r="A8" s="22"/>
      <c r="B8" s="22"/>
      <c r="C8" s="26" t="s">
        <v>26</v>
      </c>
      <c r="D8" s="24"/>
      <c r="E8" s="25">
        <v>4000</v>
      </c>
      <c r="F8" s="26" t="s">
        <v>25</v>
      </c>
      <c r="G8" s="27"/>
      <c r="H8" s="28"/>
      <c r="I8" s="27"/>
      <c r="J8" s="29"/>
      <c r="K8" s="30"/>
      <c r="L8" s="31"/>
      <c r="M8" s="32"/>
      <c r="N8" s="24"/>
      <c r="O8" s="33">
        <f>ROUND(J8*0.08,2)</f>
        <v>0</v>
      </c>
    </row>
    <row r="9" spans="1:15" ht="15" customHeight="1">
      <c r="A9" s="22"/>
      <c r="B9" s="22"/>
      <c r="C9" s="35" t="s">
        <v>27</v>
      </c>
      <c r="D9" s="24"/>
      <c r="E9" s="25">
        <v>4500</v>
      </c>
      <c r="F9" s="26" t="s">
        <v>25</v>
      </c>
      <c r="G9" s="27"/>
      <c r="H9" s="28"/>
      <c r="I9" s="27"/>
      <c r="J9" s="29"/>
      <c r="K9" s="30"/>
      <c r="L9" s="31"/>
      <c r="M9" s="32"/>
      <c r="N9" s="24"/>
      <c r="O9" s="33">
        <f>ROUND(J9*0.08,2)</f>
        <v>0</v>
      </c>
    </row>
    <row r="10" spans="1:15" s="47" customFormat="1" ht="63" customHeight="1">
      <c r="A10" s="36" t="s">
        <v>28</v>
      </c>
      <c r="B10" s="37" t="s">
        <v>22</v>
      </c>
      <c r="C10" s="38" t="s">
        <v>29</v>
      </c>
      <c r="D10" s="39"/>
      <c r="E10" s="40"/>
      <c r="F10" s="41"/>
      <c r="G10" s="42"/>
      <c r="H10" s="43"/>
      <c r="I10" s="42"/>
      <c r="J10" s="31"/>
      <c r="K10" s="44"/>
      <c r="L10" s="31"/>
      <c r="M10" s="45"/>
      <c r="N10" s="39"/>
      <c r="O10" s="46"/>
    </row>
    <row r="11" spans="1:15" ht="26.1" customHeight="1">
      <c r="A11" s="22"/>
      <c r="B11" s="22"/>
      <c r="C11" s="48" t="s">
        <v>30</v>
      </c>
      <c r="D11" s="24"/>
      <c r="E11" s="49">
        <v>85000</v>
      </c>
      <c r="F11" s="26" t="s">
        <v>31</v>
      </c>
      <c r="G11" s="27"/>
      <c r="H11" s="28"/>
      <c r="I11" s="27"/>
      <c r="J11" s="29"/>
      <c r="K11" s="30"/>
      <c r="L11" s="31"/>
      <c r="M11" s="32"/>
      <c r="N11" s="24"/>
      <c r="O11" s="33">
        <f>ROUND(J11*0.08,2)</f>
        <v>0</v>
      </c>
    </row>
    <row r="12" spans="1:15" ht="30" customHeight="1">
      <c r="A12" s="22"/>
      <c r="B12" s="22"/>
      <c r="C12" s="48" t="s">
        <v>32</v>
      </c>
      <c r="D12" s="24"/>
      <c r="E12" s="25">
        <v>45000</v>
      </c>
      <c r="F12" s="26" t="s">
        <v>31</v>
      </c>
      <c r="G12" s="27"/>
      <c r="H12" s="28"/>
      <c r="I12" s="27"/>
      <c r="J12" s="29"/>
      <c r="K12" s="30"/>
      <c r="L12" s="31"/>
      <c r="M12" s="32"/>
      <c r="N12" s="24"/>
      <c r="O12" s="33">
        <f>ROUND(J12*0.08,2)</f>
        <v>0</v>
      </c>
    </row>
    <row r="13" spans="1:15" ht="30" customHeight="1">
      <c r="A13" s="22"/>
      <c r="B13" s="22"/>
      <c r="C13" s="48" t="s">
        <v>33</v>
      </c>
      <c r="D13" s="24"/>
      <c r="E13" s="25">
        <f>60000</f>
        <v>60000</v>
      </c>
      <c r="F13" s="26" t="s">
        <v>31</v>
      </c>
      <c r="G13" s="27"/>
      <c r="H13" s="28"/>
      <c r="I13" s="27"/>
      <c r="J13" s="29"/>
      <c r="K13" s="30"/>
      <c r="L13" s="31"/>
      <c r="M13" s="32"/>
      <c r="N13" s="24"/>
      <c r="O13" s="33">
        <f>ROUND(J13*0.08,2)</f>
        <v>0</v>
      </c>
    </row>
    <row r="14" spans="1:15" ht="69.599999999999994" customHeight="1">
      <c r="A14" s="34" t="s">
        <v>34</v>
      </c>
      <c r="B14" s="22" t="s">
        <v>35</v>
      </c>
      <c r="C14" s="38" t="s">
        <v>36</v>
      </c>
      <c r="D14" s="24"/>
      <c r="E14" s="50">
        <v>6000</v>
      </c>
      <c r="F14" s="24" t="s">
        <v>25</v>
      </c>
      <c r="G14" s="29"/>
      <c r="H14" s="28"/>
      <c r="I14" s="27"/>
      <c r="J14" s="29"/>
      <c r="K14" s="30"/>
      <c r="L14" s="29"/>
      <c r="M14" s="32"/>
      <c r="N14" s="24"/>
      <c r="O14" s="33"/>
    </row>
    <row r="15" spans="1:15" ht="70.650000000000006" customHeight="1">
      <c r="A15" s="34" t="s">
        <v>37</v>
      </c>
      <c r="B15" s="22" t="s">
        <v>35</v>
      </c>
      <c r="C15" s="38" t="s">
        <v>38</v>
      </c>
      <c r="D15" s="24"/>
      <c r="E15" s="50">
        <v>700</v>
      </c>
      <c r="F15" s="24" t="s">
        <v>25</v>
      </c>
      <c r="G15" s="29"/>
      <c r="H15" s="28"/>
      <c r="I15" s="27"/>
      <c r="J15" s="29"/>
      <c r="K15" s="30"/>
      <c r="L15" s="29"/>
      <c r="M15" s="32"/>
      <c r="N15" s="24"/>
      <c r="O15" s="33"/>
    </row>
    <row r="16" spans="1:15" ht="15.9" customHeight="1">
      <c r="A16" s="51"/>
      <c r="B16" s="51"/>
      <c r="C16" s="52"/>
      <c r="D16" s="53"/>
      <c r="E16" s="54"/>
      <c r="F16" s="55"/>
      <c r="G16" s="56"/>
      <c r="H16" s="57"/>
      <c r="I16" s="58" t="s">
        <v>39</v>
      </c>
      <c r="J16" s="59">
        <f>SUM(J4:J15)</f>
        <v>0</v>
      </c>
      <c r="K16" s="59">
        <f>SUM(K4:K15)</f>
        <v>0</v>
      </c>
      <c r="L16" s="59">
        <f>SUM(L4:L15)</f>
        <v>0</v>
      </c>
      <c r="M16" s="60"/>
      <c r="N16" s="24"/>
      <c r="O16" s="33"/>
    </row>
    <row r="17" spans="1:15" ht="43.8" customHeight="1">
      <c r="A17" s="51"/>
      <c r="B17" s="51"/>
      <c r="C17" s="52"/>
      <c r="D17" s="53"/>
      <c r="E17" s="54"/>
      <c r="F17" s="55"/>
      <c r="G17" s="56"/>
      <c r="H17" s="57"/>
      <c r="I17" s="56"/>
      <c r="J17" s="61"/>
      <c r="K17" s="62"/>
      <c r="L17" s="63"/>
      <c r="M17" s="60"/>
      <c r="N17" s="24"/>
      <c r="O17" s="33"/>
    </row>
    <row r="18" spans="1:15" ht="17.850000000000001" customHeight="1">
      <c r="A18" s="51"/>
      <c r="B18" s="1" t="s">
        <v>40</v>
      </c>
      <c r="C18" s="52"/>
      <c r="D18" s="53"/>
      <c r="E18" s="54"/>
      <c r="F18" s="55"/>
      <c r="G18" s="56"/>
      <c r="H18" s="57"/>
      <c r="I18" s="56"/>
      <c r="J18" s="61"/>
      <c r="K18" s="62"/>
      <c r="L18" s="63"/>
      <c r="M18" s="60"/>
      <c r="N18" s="24"/>
      <c r="O18" s="33"/>
    </row>
    <row r="19" spans="1:15" ht="18.899999999999999" customHeight="1">
      <c r="A19" s="5">
        <v>1</v>
      </c>
      <c r="B19" s="5">
        <v>2</v>
      </c>
      <c r="C19" s="64">
        <v>3</v>
      </c>
      <c r="D19" s="10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/>
      <c r="L19" s="5">
        <v>11</v>
      </c>
      <c r="M19" s="5">
        <v>12</v>
      </c>
      <c r="N19" s="24"/>
      <c r="O19" s="33"/>
    </row>
    <row r="20" spans="1:15" ht="60.6" customHeight="1">
      <c r="A20" s="10" t="s">
        <v>1</v>
      </c>
      <c r="B20" s="11" t="s">
        <v>2</v>
      </c>
      <c r="C20" s="12" t="s">
        <v>3</v>
      </c>
      <c r="D20" s="13" t="s">
        <v>4</v>
      </c>
      <c r="E20" s="12" t="s">
        <v>5</v>
      </c>
      <c r="F20" s="12" t="s">
        <v>6</v>
      </c>
      <c r="G20" s="14" t="s">
        <v>7</v>
      </c>
      <c r="H20" s="15" t="s">
        <v>8</v>
      </c>
      <c r="I20" s="16" t="s">
        <v>9</v>
      </c>
      <c r="J20" s="17" t="s">
        <v>10</v>
      </c>
      <c r="K20" s="17" t="s">
        <v>11</v>
      </c>
      <c r="L20" s="18" t="s">
        <v>12</v>
      </c>
      <c r="M20" s="19" t="s">
        <v>13</v>
      </c>
      <c r="N20" s="24"/>
      <c r="O20" s="33"/>
    </row>
    <row r="21" spans="1:15" ht="36" customHeight="1">
      <c r="A21" s="22" t="s">
        <v>15</v>
      </c>
      <c r="B21" s="22" t="s">
        <v>41</v>
      </c>
      <c r="C21" s="38" t="s">
        <v>42</v>
      </c>
      <c r="D21" s="24"/>
      <c r="E21" s="25">
        <f>2000</f>
        <v>2000</v>
      </c>
      <c r="F21" s="26" t="s">
        <v>18</v>
      </c>
      <c r="G21" s="27"/>
      <c r="H21" s="28"/>
      <c r="I21" s="27"/>
      <c r="J21" s="29"/>
      <c r="K21" s="30"/>
      <c r="L21" s="29"/>
      <c r="M21" s="32"/>
      <c r="N21" s="24"/>
      <c r="O21" s="33">
        <f>ROUND(J21*0.08,2)</f>
        <v>0</v>
      </c>
    </row>
    <row r="22" spans="1:15" ht="39.75" customHeight="1">
      <c r="A22" s="22" t="s">
        <v>19</v>
      </c>
      <c r="B22" s="22" t="s">
        <v>41</v>
      </c>
      <c r="C22" s="38" t="s">
        <v>43</v>
      </c>
      <c r="D22" s="24"/>
      <c r="E22" s="25">
        <f>6000</f>
        <v>6000</v>
      </c>
      <c r="F22" s="26" t="s">
        <v>18</v>
      </c>
      <c r="G22" s="29"/>
      <c r="H22" s="28"/>
      <c r="I22" s="27"/>
      <c r="J22" s="29"/>
      <c r="K22" s="30"/>
      <c r="L22" s="29"/>
      <c r="M22" s="32"/>
      <c r="N22" s="24"/>
      <c r="O22" s="33">
        <f>ROUND(J22*0.08,2)</f>
        <v>0</v>
      </c>
    </row>
    <row r="23" spans="1:15" ht="50.25" customHeight="1">
      <c r="A23" s="22" t="s">
        <v>21</v>
      </c>
      <c r="B23" s="22" t="s">
        <v>44</v>
      </c>
      <c r="C23" s="38" t="s">
        <v>45</v>
      </c>
      <c r="D23" s="24"/>
      <c r="E23" s="25">
        <f>700</f>
        <v>700</v>
      </c>
      <c r="F23" s="26" t="s">
        <v>18</v>
      </c>
      <c r="G23" s="29"/>
      <c r="H23" s="28"/>
      <c r="I23" s="27"/>
      <c r="J23" s="29"/>
      <c r="K23" s="30"/>
      <c r="L23" s="29"/>
      <c r="M23" s="32"/>
      <c r="N23" s="24"/>
      <c r="O23" s="33">
        <f>ROUND(J23*0.08,2)</f>
        <v>0</v>
      </c>
    </row>
    <row r="24" spans="1:15" ht="57.75" customHeight="1">
      <c r="A24" s="22" t="s">
        <v>28</v>
      </c>
      <c r="B24" s="22" t="s">
        <v>44</v>
      </c>
      <c r="C24" s="38" t="s">
        <v>46</v>
      </c>
      <c r="D24" s="24"/>
      <c r="E24" s="25">
        <v>2000</v>
      </c>
      <c r="F24" s="26" t="s">
        <v>18</v>
      </c>
      <c r="G24" s="29"/>
      <c r="H24" s="28"/>
      <c r="I24" s="27"/>
      <c r="J24" s="29"/>
      <c r="K24" s="30"/>
      <c r="L24" s="29"/>
      <c r="M24" s="32"/>
      <c r="N24" s="24"/>
      <c r="O24" s="33">
        <f>ROUND(J24*0.08,2)</f>
        <v>0</v>
      </c>
    </row>
    <row r="25" spans="1:15" ht="42.75" customHeight="1">
      <c r="A25" s="22" t="s">
        <v>34</v>
      </c>
      <c r="B25" s="22" t="s">
        <v>44</v>
      </c>
      <c r="C25" s="38" t="s">
        <v>47</v>
      </c>
      <c r="D25" s="24"/>
      <c r="E25" s="25">
        <v>9000</v>
      </c>
      <c r="F25" s="26" t="s">
        <v>18</v>
      </c>
      <c r="G25" s="29"/>
      <c r="H25" s="28"/>
      <c r="I25" s="27"/>
      <c r="J25" s="29"/>
      <c r="K25" s="30"/>
      <c r="L25" s="29"/>
      <c r="M25" s="32"/>
      <c r="N25" s="24"/>
      <c r="O25" s="33">
        <f>ROUND(J25*0.08,2)</f>
        <v>0</v>
      </c>
    </row>
    <row r="26" spans="1:15" ht="57" customHeight="1">
      <c r="A26" s="22" t="s">
        <v>37</v>
      </c>
      <c r="B26" s="22" t="s">
        <v>35</v>
      </c>
      <c r="C26" s="23" t="s">
        <v>48</v>
      </c>
      <c r="D26" s="24"/>
      <c r="E26" s="25"/>
      <c r="F26" s="26"/>
      <c r="G26" s="29"/>
      <c r="H26" s="28"/>
      <c r="I26" s="27"/>
      <c r="J26" s="29"/>
      <c r="K26" s="30"/>
      <c r="L26" s="29"/>
      <c r="M26" s="32"/>
      <c r="N26" s="24"/>
      <c r="O26" s="33"/>
    </row>
    <row r="27" spans="1:15" ht="15" customHeight="1">
      <c r="A27" s="22"/>
      <c r="B27" s="22"/>
      <c r="C27" s="65" t="s">
        <v>49</v>
      </c>
      <c r="D27" s="24"/>
      <c r="E27" s="66">
        <v>400</v>
      </c>
      <c r="F27" s="67" t="s">
        <v>18</v>
      </c>
      <c r="G27" s="29"/>
      <c r="H27" s="28"/>
      <c r="I27" s="27"/>
      <c r="J27" s="29"/>
      <c r="K27" s="30"/>
      <c r="L27" s="29"/>
      <c r="M27" s="32"/>
      <c r="N27" s="24"/>
      <c r="O27" s="33">
        <f>ROUND(J27*0.08,2)</f>
        <v>0</v>
      </c>
    </row>
    <row r="28" spans="1:15" ht="15" customHeight="1">
      <c r="A28" s="22"/>
      <c r="B28" s="22"/>
      <c r="C28" s="67" t="s">
        <v>50</v>
      </c>
      <c r="D28" s="24"/>
      <c r="E28" s="25">
        <v>600</v>
      </c>
      <c r="F28" s="67" t="s">
        <v>18</v>
      </c>
      <c r="G28" s="29"/>
      <c r="H28" s="28"/>
      <c r="I28" s="27"/>
      <c r="J28" s="29"/>
      <c r="K28" s="30"/>
      <c r="L28" s="29"/>
      <c r="M28" s="32"/>
      <c r="N28" s="24"/>
      <c r="O28" s="33">
        <f>ROUND(J28*0.08,2)</f>
        <v>0</v>
      </c>
    </row>
    <row r="29" spans="1:15" ht="15" customHeight="1">
      <c r="A29" s="22"/>
      <c r="B29" s="22"/>
      <c r="C29" s="67" t="s">
        <v>51</v>
      </c>
      <c r="D29" s="24"/>
      <c r="E29" s="25">
        <v>80</v>
      </c>
      <c r="F29" s="67" t="s">
        <v>18</v>
      </c>
      <c r="G29" s="29"/>
      <c r="H29" s="28"/>
      <c r="I29" s="27"/>
      <c r="J29" s="29"/>
      <c r="K29" s="30"/>
      <c r="L29" s="29"/>
      <c r="M29" s="32"/>
      <c r="N29" s="24"/>
      <c r="O29" s="33">
        <f>ROUND(J29*0.08,2)</f>
        <v>0</v>
      </c>
    </row>
    <row r="30" spans="1:15" ht="60.75" customHeight="1">
      <c r="A30" s="22" t="s">
        <v>52</v>
      </c>
      <c r="B30" s="22" t="s">
        <v>35</v>
      </c>
      <c r="C30" s="23" t="s">
        <v>53</v>
      </c>
      <c r="D30" s="24"/>
      <c r="E30" s="25"/>
      <c r="F30" s="67"/>
      <c r="G30" s="29"/>
      <c r="H30" s="28"/>
      <c r="I30" s="27"/>
      <c r="J30" s="29"/>
      <c r="K30" s="30"/>
      <c r="L30" s="29"/>
      <c r="M30" s="32"/>
      <c r="N30" s="24"/>
      <c r="O30" s="33"/>
    </row>
    <row r="31" spans="1:15" ht="15" customHeight="1">
      <c r="A31" s="22"/>
      <c r="B31" s="22"/>
      <c r="C31" s="68" t="s">
        <v>54</v>
      </c>
      <c r="D31" s="24"/>
      <c r="E31" s="25">
        <f>1400</f>
        <v>1400</v>
      </c>
      <c r="F31" s="67" t="s">
        <v>18</v>
      </c>
      <c r="G31" s="29"/>
      <c r="H31" s="28"/>
      <c r="I31" s="27"/>
      <c r="J31" s="29"/>
      <c r="K31" s="30"/>
      <c r="L31" s="29"/>
      <c r="M31" s="32"/>
      <c r="N31" s="24"/>
      <c r="O31" s="33">
        <f>ROUND(J31*0.08,2)</f>
        <v>0</v>
      </c>
    </row>
    <row r="32" spans="1:15" ht="15" customHeight="1">
      <c r="A32" s="22"/>
      <c r="B32" s="22"/>
      <c r="C32" s="68" t="s">
        <v>55</v>
      </c>
      <c r="D32" s="24"/>
      <c r="E32" s="25">
        <v>3500</v>
      </c>
      <c r="F32" s="67" t="s">
        <v>18</v>
      </c>
      <c r="G32" s="29"/>
      <c r="H32" s="28"/>
      <c r="I32" s="27"/>
      <c r="J32" s="29"/>
      <c r="K32" s="30"/>
      <c r="L32" s="29"/>
      <c r="M32" s="32"/>
      <c r="N32" s="24"/>
      <c r="O32" s="33">
        <f>ROUND(J32*0.08,2)</f>
        <v>0</v>
      </c>
    </row>
    <row r="33" spans="1:15" ht="15" customHeight="1">
      <c r="A33" s="22"/>
      <c r="B33" s="22"/>
      <c r="C33" s="67" t="s">
        <v>56</v>
      </c>
      <c r="D33" s="24"/>
      <c r="E33" s="25">
        <v>500</v>
      </c>
      <c r="F33" s="67" t="s">
        <v>18</v>
      </c>
      <c r="G33" s="29"/>
      <c r="H33" s="28"/>
      <c r="I33" s="27"/>
      <c r="J33" s="29"/>
      <c r="K33" s="30"/>
      <c r="L33" s="29"/>
      <c r="M33" s="32"/>
      <c r="N33" s="24"/>
      <c r="O33" s="33">
        <f>ROUND(J33*0.08,2)</f>
        <v>0</v>
      </c>
    </row>
    <row r="34" spans="1:15" ht="92.55" customHeight="1">
      <c r="A34" s="22" t="s">
        <v>57</v>
      </c>
      <c r="B34" s="22" t="s">
        <v>35</v>
      </c>
      <c r="C34" s="23" t="s">
        <v>58</v>
      </c>
      <c r="D34" s="24"/>
      <c r="E34" s="25"/>
      <c r="F34" s="67"/>
      <c r="G34" s="29"/>
      <c r="H34" s="28"/>
      <c r="I34" s="27"/>
      <c r="J34" s="29"/>
      <c r="K34" s="30"/>
      <c r="L34" s="29"/>
      <c r="M34" s="32"/>
      <c r="N34" s="24"/>
      <c r="O34" s="33"/>
    </row>
    <row r="35" spans="1:15" ht="15" customHeight="1">
      <c r="A35" s="22"/>
      <c r="B35" s="22"/>
      <c r="C35" s="69" t="s">
        <v>59</v>
      </c>
      <c r="D35" s="24"/>
      <c r="E35" s="40">
        <v>80</v>
      </c>
      <c r="F35" s="67" t="s">
        <v>18</v>
      </c>
      <c r="G35" s="29"/>
      <c r="H35" s="28"/>
      <c r="I35" s="27"/>
      <c r="J35" s="29"/>
      <c r="K35" s="30"/>
      <c r="L35" s="29"/>
      <c r="M35" s="32"/>
      <c r="N35" s="24"/>
      <c r="O35" s="33">
        <f>ROUND(J35*0.08,2)</f>
        <v>0</v>
      </c>
    </row>
    <row r="36" spans="1:15" ht="25.8" customHeight="1">
      <c r="A36" s="70" t="s">
        <v>60</v>
      </c>
      <c r="B36" s="22" t="s">
        <v>61</v>
      </c>
      <c r="C36" s="71" t="s">
        <v>62</v>
      </c>
      <c r="D36" s="24"/>
      <c r="E36" s="25">
        <v>800</v>
      </c>
      <c r="F36" s="67" t="s">
        <v>25</v>
      </c>
      <c r="G36" s="29"/>
      <c r="H36" s="28"/>
      <c r="I36" s="27"/>
      <c r="J36" s="29"/>
      <c r="K36" s="30"/>
      <c r="L36" s="29"/>
      <c r="M36" s="32"/>
      <c r="N36" s="24"/>
      <c r="O36" s="33">
        <f>ROUND(J36*0.08,2)</f>
        <v>0</v>
      </c>
    </row>
    <row r="37" spans="1:15" ht="79.650000000000006" customHeight="1">
      <c r="A37" s="22" t="s">
        <v>63</v>
      </c>
      <c r="B37" s="22" t="s">
        <v>44</v>
      </c>
      <c r="C37" s="38" t="s">
        <v>64</v>
      </c>
      <c r="D37" s="24"/>
      <c r="E37" s="72"/>
      <c r="F37" s="72"/>
      <c r="G37" s="72"/>
      <c r="H37" s="72"/>
      <c r="I37" s="72"/>
      <c r="J37" s="72"/>
      <c r="K37" s="72"/>
      <c r="L37" s="72"/>
      <c r="M37" s="32"/>
      <c r="N37" s="24"/>
      <c r="O37" s="33"/>
    </row>
    <row r="38" spans="1:15" ht="22.95" customHeight="1">
      <c r="A38" s="22"/>
      <c r="B38" s="22"/>
      <c r="C38" s="73" t="s">
        <v>65</v>
      </c>
      <c r="D38" s="24"/>
      <c r="E38" s="74">
        <v>100</v>
      </c>
      <c r="F38" s="75" t="s">
        <v>18</v>
      </c>
      <c r="G38" s="76"/>
      <c r="H38" s="28"/>
      <c r="I38" s="27"/>
      <c r="J38" s="29"/>
      <c r="K38" s="30"/>
      <c r="L38" s="29"/>
      <c r="M38" s="32"/>
      <c r="N38" s="24"/>
      <c r="O38" s="33"/>
    </row>
    <row r="39" spans="1:15" ht="18.899999999999999" customHeight="1">
      <c r="A39" s="22"/>
      <c r="B39" s="22"/>
      <c r="C39" s="73" t="s">
        <v>66</v>
      </c>
      <c r="D39" s="24"/>
      <c r="E39" s="74">
        <v>3000</v>
      </c>
      <c r="F39" s="75" t="s">
        <v>18</v>
      </c>
      <c r="G39" s="76"/>
      <c r="H39" s="28"/>
      <c r="I39" s="27"/>
      <c r="J39" s="29"/>
      <c r="K39" s="30"/>
      <c r="L39" s="29"/>
      <c r="M39" s="77"/>
      <c r="N39" s="24"/>
      <c r="O39" s="33">
        <f>ROUND(J39*0.08,2)</f>
        <v>0</v>
      </c>
    </row>
    <row r="40" spans="1:15" ht="57.75" customHeight="1">
      <c r="A40" s="34" t="s">
        <v>67</v>
      </c>
      <c r="B40" s="22" t="s">
        <v>35</v>
      </c>
      <c r="C40" s="38" t="s">
        <v>68</v>
      </c>
      <c r="D40" s="24"/>
      <c r="E40" s="66"/>
      <c r="F40" s="24"/>
      <c r="G40" s="29"/>
      <c r="H40" s="28"/>
      <c r="I40" s="27"/>
      <c r="J40" s="29"/>
      <c r="K40" s="30"/>
      <c r="L40" s="29"/>
      <c r="M40" s="34"/>
      <c r="N40" s="24"/>
      <c r="O40" s="33"/>
    </row>
    <row r="41" spans="1:15" ht="15" customHeight="1">
      <c r="A41" s="34"/>
      <c r="B41" s="34"/>
      <c r="C41" s="67" t="s">
        <v>69</v>
      </c>
      <c r="D41" s="24"/>
      <c r="E41" s="66">
        <v>100</v>
      </c>
      <c r="F41" s="24" t="s">
        <v>70</v>
      </c>
      <c r="G41" s="29"/>
      <c r="H41" s="28"/>
      <c r="I41" s="27"/>
      <c r="J41" s="29"/>
      <c r="K41" s="30"/>
      <c r="L41" s="29"/>
      <c r="M41" s="34"/>
      <c r="N41" s="24"/>
      <c r="O41" s="33">
        <f>ROUND(J41*0.08,2)</f>
        <v>0</v>
      </c>
    </row>
    <row r="42" spans="1:15" ht="15" customHeight="1">
      <c r="A42" s="34"/>
      <c r="B42" s="34"/>
      <c r="C42" s="67" t="s">
        <v>71</v>
      </c>
      <c r="D42" s="24"/>
      <c r="E42" s="50">
        <v>50</v>
      </c>
      <c r="F42" s="24" t="s">
        <v>70</v>
      </c>
      <c r="G42" s="29"/>
      <c r="H42" s="28"/>
      <c r="I42" s="27"/>
      <c r="J42" s="29"/>
      <c r="K42" s="30"/>
      <c r="L42" s="29"/>
      <c r="M42" s="34"/>
      <c r="N42" s="24"/>
      <c r="O42" s="33">
        <f>ROUND(J42*0.08,2)</f>
        <v>0</v>
      </c>
    </row>
    <row r="43" spans="1:15" ht="75" customHeight="1">
      <c r="A43" s="34" t="s">
        <v>72</v>
      </c>
      <c r="B43" s="34" t="s">
        <v>73</v>
      </c>
      <c r="C43" s="78" t="s">
        <v>74</v>
      </c>
      <c r="D43" s="24"/>
      <c r="E43" s="66"/>
      <c r="F43" s="24"/>
      <c r="G43" s="29"/>
      <c r="H43" s="28"/>
      <c r="I43" s="27"/>
      <c r="J43" s="29"/>
      <c r="K43" s="30"/>
      <c r="L43" s="29"/>
      <c r="M43" s="34"/>
      <c r="N43" s="24"/>
      <c r="O43" s="33"/>
    </row>
    <row r="44" spans="1:15" ht="15" customHeight="1">
      <c r="A44" s="34"/>
      <c r="B44" s="34"/>
      <c r="C44" s="79" t="s">
        <v>75</v>
      </c>
      <c r="D44" s="24"/>
      <c r="E44" s="66">
        <f>9000</f>
        <v>9000</v>
      </c>
      <c r="F44" s="24" t="s">
        <v>70</v>
      </c>
      <c r="G44" s="29"/>
      <c r="H44" s="28"/>
      <c r="I44" s="27"/>
      <c r="J44" s="29"/>
      <c r="K44" s="30"/>
      <c r="L44" s="29"/>
      <c r="M44" s="34"/>
      <c r="N44" s="24"/>
      <c r="O44" s="33">
        <f>ROUND(J44*0.08,2)</f>
        <v>0</v>
      </c>
    </row>
    <row r="45" spans="1:15" ht="93" customHeight="1">
      <c r="A45" s="34" t="s">
        <v>76</v>
      </c>
      <c r="B45" s="22" t="s">
        <v>35</v>
      </c>
      <c r="C45" s="38" t="s">
        <v>77</v>
      </c>
      <c r="D45" s="24"/>
      <c r="E45" s="66"/>
      <c r="F45" s="24"/>
      <c r="G45" s="29"/>
      <c r="H45" s="28"/>
      <c r="I45" s="27"/>
      <c r="J45" s="29"/>
      <c r="K45" s="30"/>
      <c r="L45" s="29"/>
      <c r="M45" s="34"/>
      <c r="N45" s="24"/>
      <c r="O45" s="33"/>
    </row>
    <row r="46" spans="1:15" ht="15" customHeight="1">
      <c r="A46" s="34"/>
      <c r="B46" s="34"/>
      <c r="C46" s="80" t="s">
        <v>78</v>
      </c>
      <c r="D46" s="24"/>
      <c r="E46" s="66">
        <f>1000</f>
        <v>1000</v>
      </c>
      <c r="F46" s="24" t="s">
        <v>25</v>
      </c>
      <c r="G46" s="29"/>
      <c r="H46" s="28"/>
      <c r="I46" s="27"/>
      <c r="J46" s="29"/>
      <c r="K46" s="30"/>
      <c r="L46" s="29"/>
      <c r="M46" s="34"/>
      <c r="N46" s="24"/>
      <c r="O46" s="33">
        <f>ROUND(J46*0.08,2)</f>
        <v>0</v>
      </c>
    </row>
    <row r="47" spans="1:15" ht="15" customHeight="1">
      <c r="A47" s="34"/>
      <c r="B47" s="34"/>
      <c r="C47" s="80" t="s">
        <v>79</v>
      </c>
      <c r="D47" s="24"/>
      <c r="E47" s="66">
        <f>700</f>
        <v>700</v>
      </c>
      <c r="F47" s="24" t="s">
        <v>25</v>
      </c>
      <c r="G47" s="29"/>
      <c r="H47" s="28"/>
      <c r="I47" s="27"/>
      <c r="J47" s="29"/>
      <c r="K47" s="30"/>
      <c r="L47" s="29"/>
      <c r="M47" s="34"/>
      <c r="N47" s="24"/>
      <c r="O47" s="33">
        <f>ROUND(J47*0.08,2)</f>
        <v>0</v>
      </c>
    </row>
    <row r="48" spans="1:15" ht="15" customHeight="1">
      <c r="A48" s="34"/>
      <c r="B48" s="34"/>
      <c r="C48" s="80" t="s">
        <v>80</v>
      </c>
      <c r="D48" s="24"/>
      <c r="E48" s="66">
        <f>600</f>
        <v>600</v>
      </c>
      <c r="F48" s="24" t="s">
        <v>25</v>
      </c>
      <c r="G48" s="29"/>
      <c r="H48" s="28"/>
      <c r="I48" s="27"/>
      <c r="J48" s="29"/>
      <c r="K48" s="30"/>
      <c r="L48" s="29"/>
      <c r="M48" s="34"/>
      <c r="N48" s="24"/>
      <c r="O48" s="33">
        <f>ROUND(J48*0.08,2)</f>
        <v>0</v>
      </c>
    </row>
    <row r="49" spans="1:15" ht="15" customHeight="1">
      <c r="A49" s="34"/>
      <c r="B49" s="34"/>
      <c r="C49" s="80" t="s">
        <v>81</v>
      </c>
      <c r="D49" s="24"/>
      <c r="E49" s="66">
        <f>800</f>
        <v>800</v>
      </c>
      <c r="F49" s="24" t="s">
        <v>25</v>
      </c>
      <c r="G49" s="29"/>
      <c r="H49" s="28"/>
      <c r="I49" s="27"/>
      <c r="J49" s="29"/>
      <c r="K49" s="30"/>
      <c r="L49" s="29"/>
      <c r="M49" s="34"/>
      <c r="N49" s="24"/>
      <c r="O49" s="33">
        <f>ROUND(J49*0.08,2)</f>
        <v>0</v>
      </c>
    </row>
    <row r="50" spans="1:15" ht="69.900000000000006" customHeight="1">
      <c r="A50" s="34" t="s">
        <v>82</v>
      </c>
      <c r="B50" s="34" t="s">
        <v>22</v>
      </c>
      <c r="C50" s="81" t="s">
        <v>83</v>
      </c>
      <c r="D50" s="24"/>
      <c r="E50" s="66">
        <v>5500</v>
      </c>
      <c r="F50" s="24" t="s">
        <v>25</v>
      </c>
      <c r="G50" s="29"/>
      <c r="H50" s="28"/>
      <c r="I50" s="27"/>
      <c r="J50" s="29"/>
      <c r="K50" s="30"/>
      <c r="L50" s="29"/>
      <c r="M50" s="34"/>
      <c r="N50" s="24"/>
      <c r="O50" s="33">
        <f>ROUND(J50*0.08,2)</f>
        <v>0</v>
      </c>
    </row>
    <row r="51" spans="1:15" ht="62.25" customHeight="1">
      <c r="A51" s="34" t="s">
        <v>84</v>
      </c>
      <c r="B51" s="22" t="s">
        <v>44</v>
      </c>
      <c r="C51" s="23" t="s">
        <v>85</v>
      </c>
      <c r="D51" s="24"/>
      <c r="E51" s="66"/>
      <c r="F51" s="24"/>
      <c r="G51" s="32"/>
      <c r="H51" s="28"/>
      <c r="I51" s="27"/>
      <c r="J51" s="29"/>
      <c r="K51" s="30"/>
      <c r="L51" s="29"/>
      <c r="M51" s="34"/>
      <c r="N51" s="24"/>
      <c r="O51" s="33"/>
    </row>
    <row r="52" spans="1:15" ht="15" customHeight="1">
      <c r="A52" s="34"/>
      <c r="B52" s="34"/>
      <c r="C52" s="82" t="s">
        <v>86</v>
      </c>
      <c r="D52" s="24"/>
      <c r="E52" s="66">
        <v>300</v>
      </c>
      <c r="F52" s="24" t="s">
        <v>87</v>
      </c>
      <c r="G52" s="29"/>
      <c r="H52" s="28"/>
      <c r="I52" s="27"/>
      <c r="J52" s="29"/>
      <c r="K52" s="30"/>
      <c r="L52" s="29"/>
      <c r="M52" s="34"/>
      <c r="N52" s="24"/>
      <c r="O52" s="33">
        <f>ROUND(J52*0.08,2)</f>
        <v>0</v>
      </c>
    </row>
    <row r="53" spans="1:15" ht="15" customHeight="1">
      <c r="A53" s="34"/>
      <c r="B53" s="34"/>
      <c r="C53" s="82" t="s">
        <v>88</v>
      </c>
      <c r="D53" s="24"/>
      <c r="E53" s="66">
        <f>1250</f>
        <v>1250</v>
      </c>
      <c r="F53" s="24" t="s">
        <v>87</v>
      </c>
      <c r="G53" s="29"/>
      <c r="H53" s="28"/>
      <c r="I53" s="27"/>
      <c r="J53" s="29"/>
      <c r="K53" s="30"/>
      <c r="L53" s="29"/>
      <c r="M53" s="34"/>
      <c r="N53" s="24"/>
      <c r="O53" s="33">
        <f>ROUND(J53*0.08,2)</f>
        <v>0</v>
      </c>
    </row>
    <row r="54" spans="1:15" ht="15" customHeight="1">
      <c r="A54" s="34"/>
      <c r="B54" s="34"/>
      <c r="C54" s="82" t="s">
        <v>89</v>
      </c>
      <c r="D54" s="24"/>
      <c r="E54" s="50">
        <v>3000</v>
      </c>
      <c r="F54" s="24" t="s">
        <v>87</v>
      </c>
      <c r="G54" s="29"/>
      <c r="H54" s="28"/>
      <c r="I54" s="27"/>
      <c r="J54" s="29"/>
      <c r="K54" s="30"/>
      <c r="L54" s="29"/>
      <c r="M54" s="34"/>
      <c r="N54" s="24"/>
      <c r="O54" s="33">
        <f>ROUND(J54*0.08,2)</f>
        <v>0</v>
      </c>
    </row>
    <row r="55" spans="1:15" ht="15" customHeight="1">
      <c r="A55" s="34"/>
      <c r="B55" s="34"/>
      <c r="C55" s="82" t="s">
        <v>90</v>
      </c>
      <c r="D55" s="24"/>
      <c r="E55" s="50">
        <v>2500</v>
      </c>
      <c r="F55" s="24" t="s">
        <v>87</v>
      </c>
      <c r="G55" s="29"/>
      <c r="H55" s="28"/>
      <c r="I55" s="27"/>
      <c r="J55" s="29"/>
      <c r="K55" s="30"/>
      <c r="L55" s="29"/>
      <c r="M55" s="34"/>
      <c r="N55" s="24"/>
      <c r="O55" s="33">
        <f>ROUND(J55*0.08,2)</f>
        <v>0</v>
      </c>
    </row>
    <row r="56" spans="1:15" ht="67.5" customHeight="1">
      <c r="A56" s="34" t="s">
        <v>91</v>
      </c>
      <c r="B56" s="22" t="s">
        <v>44</v>
      </c>
      <c r="C56" s="38" t="s">
        <v>92</v>
      </c>
      <c r="D56" s="24"/>
      <c r="E56" s="66"/>
      <c r="F56" s="24"/>
      <c r="G56" s="29"/>
      <c r="H56" s="28"/>
      <c r="I56" s="27"/>
      <c r="J56" s="29"/>
      <c r="K56" s="30"/>
      <c r="L56" s="29"/>
      <c r="M56" s="34"/>
      <c r="N56" s="24"/>
      <c r="O56" s="33"/>
    </row>
    <row r="57" spans="1:15" ht="15" customHeight="1">
      <c r="A57" s="34"/>
      <c r="B57" s="34"/>
      <c r="C57" s="73" t="s">
        <v>93</v>
      </c>
      <c r="D57" s="24"/>
      <c r="E57" s="66">
        <v>3000</v>
      </c>
      <c r="F57" s="24" t="s">
        <v>70</v>
      </c>
      <c r="G57" s="29"/>
      <c r="H57" s="28"/>
      <c r="I57" s="27"/>
      <c r="J57" s="29"/>
      <c r="K57" s="30"/>
      <c r="L57" s="29"/>
      <c r="M57" s="34"/>
      <c r="N57" s="24"/>
      <c r="O57" s="33">
        <f>ROUND(J57*0.08,2)</f>
        <v>0</v>
      </c>
    </row>
    <row r="58" spans="1:15" ht="63.75" customHeight="1">
      <c r="A58" s="34" t="s">
        <v>94</v>
      </c>
      <c r="B58" s="22" t="s">
        <v>35</v>
      </c>
      <c r="C58" s="23" t="s">
        <v>95</v>
      </c>
      <c r="D58" s="24"/>
      <c r="E58" s="72"/>
      <c r="F58" s="72"/>
      <c r="G58" s="72"/>
      <c r="H58" s="72"/>
      <c r="I58" s="72"/>
      <c r="J58" s="72"/>
      <c r="K58" s="72"/>
      <c r="L58" s="72"/>
      <c r="M58" s="34"/>
      <c r="N58" s="24"/>
      <c r="O58" s="33">
        <f>ROUND(J59*0.08,2)</f>
        <v>0</v>
      </c>
    </row>
    <row r="59" spans="1:15" ht="17.850000000000001" customHeight="1">
      <c r="A59" s="34"/>
      <c r="B59" s="22"/>
      <c r="C59" s="73" t="s">
        <v>96</v>
      </c>
      <c r="D59" s="24"/>
      <c r="E59" s="66">
        <v>2500</v>
      </c>
      <c r="F59" s="24" t="s">
        <v>70</v>
      </c>
      <c r="G59" s="29"/>
      <c r="H59" s="28"/>
      <c r="I59" s="27"/>
      <c r="J59" s="29"/>
      <c r="K59" s="30"/>
      <c r="L59" s="29"/>
      <c r="M59" s="34"/>
      <c r="N59" s="24"/>
      <c r="O59" s="33"/>
    </row>
    <row r="60" spans="1:15" ht="70.650000000000006" customHeight="1">
      <c r="A60" s="34" t="s">
        <v>97</v>
      </c>
      <c r="B60" s="22" t="s">
        <v>35</v>
      </c>
      <c r="C60" s="23" t="s">
        <v>98</v>
      </c>
      <c r="D60" s="24"/>
      <c r="E60" s="66">
        <f>54000</f>
        <v>54000</v>
      </c>
      <c r="F60" s="24" t="s">
        <v>70</v>
      </c>
      <c r="G60" s="29"/>
      <c r="H60" s="28"/>
      <c r="I60" s="27"/>
      <c r="J60" s="29"/>
      <c r="K60" s="30"/>
      <c r="L60" s="29"/>
      <c r="M60" s="34"/>
      <c r="N60" s="24"/>
      <c r="O60" s="33">
        <f>ROUND(J60*0.08,2)</f>
        <v>0</v>
      </c>
    </row>
    <row r="61" spans="1:15" ht="128.25" customHeight="1">
      <c r="A61" s="34" t="s">
        <v>99</v>
      </c>
      <c r="B61" s="22" t="s">
        <v>35</v>
      </c>
      <c r="C61" s="38" t="s">
        <v>100</v>
      </c>
      <c r="D61" s="24"/>
      <c r="E61" s="50">
        <v>7</v>
      </c>
      <c r="F61" s="24" t="s">
        <v>25</v>
      </c>
      <c r="G61" s="29"/>
      <c r="H61" s="28"/>
      <c r="I61" s="27"/>
      <c r="J61" s="29"/>
      <c r="K61" s="30"/>
      <c r="L61" s="29"/>
      <c r="M61" s="34"/>
      <c r="N61" s="24"/>
      <c r="O61" s="33">
        <f>ROUND(J61*0.08,2)</f>
        <v>0</v>
      </c>
    </row>
    <row r="62" spans="1:15" ht="227.85" customHeight="1">
      <c r="A62" s="34" t="s">
        <v>101</v>
      </c>
      <c r="B62" s="22" t="s">
        <v>35</v>
      </c>
      <c r="C62" s="83" t="s">
        <v>102</v>
      </c>
      <c r="D62" s="24"/>
      <c r="E62" s="50">
        <v>48</v>
      </c>
      <c r="F62" s="24" t="s">
        <v>18</v>
      </c>
      <c r="G62" s="29"/>
      <c r="H62" s="28"/>
      <c r="I62" s="27"/>
      <c r="J62" s="29"/>
      <c r="K62" s="30"/>
      <c r="L62" s="29"/>
      <c r="M62" s="34"/>
      <c r="N62" s="24"/>
      <c r="O62" s="33"/>
    </row>
    <row r="63" spans="1:15" ht="57" customHeight="1">
      <c r="A63" s="34" t="s">
        <v>103</v>
      </c>
      <c r="B63" s="22" t="s">
        <v>35</v>
      </c>
      <c r="C63" s="23" t="s">
        <v>104</v>
      </c>
      <c r="D63" s="24"/>
      <c r="E63" s="50"/>
      <c r="F63" s="24"/>
      <c r="G63" s="29"/>
      <c r="H63" s="28"/>
      <c r="I63" s="27"/>
      <c r="J63" s="29"/>
      <c r="K63" s="30"/>
      <c r="L63" s="29"/>
      <c r="M63" s="34"/>
      <c r="N63" s="24"/>
      <c r="O63" s="33"/>
    </row>
    <row r="64" spans="1:15" ht="20.25" customHeight="1">
      <c r="A64" s="34"/>
      <c r="B64" s="22"/>
      <c r="C64" s="73" t="s">
        <v>105</v>
      </c>
      <c r="D64" s="24"/>
      <c r="E64" s="66">
        <v>250</v>
      </c>
      <c r="F64" s="24" t="s">
        <v>18</v>
      </c>
      <c r="G64" s="29"/>
      <c r="H64" s="28"/>
      <c r="I64" s="27"/>
      <c r="J64" s="29"/>
      <c r="K64" s="30"/>
      <c r="L64" s="29"/>
      <c r="M64" s="34"/>
      <c r="N64" s="24"/>
      <c r="O64" s="33">
        <f>ROUND(J64*0.08,2)</f>
        <v>0</v>
      </c>
    </row>
    <row r="65" spans="1:15" ht="24.75" customHeight="1">
      <c r="A65" s="34"/>
      <c r="B65" s="22"/>
      <c r="C65" s="73" t="s">
        <v>106</v>
      </c>
      <c r="D65" s="24"/>
      <c r="E65" s="66">
        <v>200</v>
      </c>
      <c r="F65" s="24" t="s">
        <v>18</v>
      </c>
      <c r="G65" s="29"/>
      <c r="H65" s="28"/>
      <c r="I65" s="27"/>
      <c r="J65" s="29"/>
      <c r="K65" s="30"/>
      <c r="L65" s="29"/>
      <c r="M65" s="34"/>
      <c r="N65" s="24"/>
      <c r="O65" s="33">
        <f>ROUND(J65*0.08,2)</f>
        <v>0</v>
      </c>
    </row>
    <row r="66" spans="1:15" ht="24.75" customHeight="1">
      <c r="A66" s="34"/>
      <c r="B66" s="22"/>
      <c r="C66" s="73" t="s">
        <v>107</v>
      </c>
      <c r="D66" s="24"/>
      <c r="E66" s="66">
        <v>200</v>
      </c>
      <c r="F66" s="24" t="s">
        <v>18</v>
      </c>
      <c r="G66" s="29"/>
      <c r="H66" s="28"/>
      <c r="I66" s="27"/>
      <c r="J66" s="29"/>
      <c r="K66" s="30"/>
      <c r="L66" s="29"/>
      <c r="M66" s="34"/>
      <c r="N66" s="24"/>
      <c r="O66" s="33">
        <f>ROUND(J66*0.08,2)</f>
        <v>0</v>
      </c>
    </row>
    <row r="67" spans="1:15" ht="28.5" customHeight="1">
      <c r="A67" s="34" t="s">
        <v>108</v>
      </c>
      <c r="B67" s="22" t="s">
        <v>35</v>
      </c>
      <c r="C67" s="23" t="s">
        <v>109</v>
      </c>
      <c r="D67" s="24"/>
      <c r="E67" s="66"/>
      <c r="F67" s="24"/>
      <c r="G67" s="29"/>
      <c r="H67" s="28"/>
      <c r="I67" s="27"/>
      <c r="J67" s="29"/>
      <c r="K67" s="30"/>
      <c r="L67" s="29"/>
      <c r="M67" s="34"/>
      <c r="N67" s="24"/>
      <c r="O67" s="33"/>
    </row>
    <row r="68" spans="1:15" ht="15" customHeight="1">
      <c r="A68" s="34"/>
      <c r="B68" s="22"/>
      <c r="C68" s="73" t="s">
        <v>110</v>
      </c>
      <c r="D68" s="24"/>
      <c r="E68" s="66">
        <v>100</v>
      </c>
      <c r="F68" s="24" t="s">
        <v>25</v>
      </c>
      <c r="G68" s="29"/>
      <c r="H68" s="28"/>
      <c r="I68" s="27"/>
      <c r="J68" s="29"/>
      <c r="K68" s="30"/>
      <c r="L68" s="29"/>
      <c r="M68" s="34"/>
      <c r="N68" s="24"/>
      <c r="O68" s="33">
        <f>ROUND(J68*0.08,2)</f>
        <v>0</v>
      </c>
    </row>
    <row r="69" spans="1:15" ht="15" customHeight="1">
      <c r="A69" s="84"/>
      <c r="B69" s="70"/>
      <c r="C69" s="85" t="s">
        <v>111</v>
      </c>
      <c r="D69" s="86"/>
      <c r="E69" s="87">
        <f>100</f>
        <v>100</v>
      </c>
      <c r="F69" s="86" t="s">
        <v>25</v>
      </c>
      <c r="G69" s="76"/>
      <c r="H69" s="28"/>
      <c r="I69" s="27"/>
      <c r="J69" s="29"/>
      <c r="K69" s="30"/>
      <c r="L69" s="29"/>
      <c r="M69" s="84"/>
      <c r="N69" s="24"/>
      <c r="O69" s="33">
        <f>ROUND(J69*0.08,2)</f>
        <v>0</v>
      </c>
    </row>
    <row r="70" spans="1:15" ht="210.9" customHeight="1">
      <c r="A70" s="34" t="s">
        <v>112</v>
      </c>
      <c r="B70" s="88" t="s">
        <v>44</v>
      </c>
      <c r="C70" s="89" t="s">
        <v>113</v>
      </c>
      <c r="D70" s="90"/>
      <c r="E70" s="91">
        <f>25</f>
        <v>25</v>
      </c>
      <c r="F70" s="92" t="s">
        <v>25</v>
      </c>
      <c r="G70" s="93"/>
      <c r="H70" s="28"/>
      <c r="I70" s="27"/>
      <c r="J70" s="29"/>
      <c r="K70" s="30"/>
      <c r="L70" s="29"/>
      <c r="M70" s="34"/>
      <c r="O70" s="94"/>
    </row>
    <row r="71" spans="1:15" ht="210" customHeight="1">
      <c r="A71" s="34" t="s">
        <v>114</v>
      </c>
      <c r="B71" s="88" t="s">
        <v>44</v>
      </c>
      <c r="C71" s="95" t="s">
        <v>115</v>
      </c>
      <c r="D71" s="90"/>
      <c r="E71" s="92">
        <v>300</v>
      </c>
      <c r="F71" s="72" t="s">
        <v>25</v>
      </c>
      <c r="G71" s="96"/>
      <c r="H71" s="28"/>
      <c r="I71" s="27"/>
      <c r="J71" s="29"/>
      <c r="K71" s="30"/>
      <c r="L71" s="29"/>
      <c r="M71" s="97"/>
      <c r="O71" s="94"/>
    </row>
    <row r="72" spans="1:15" ht="58.65" customHeight="1">
      <c r="A72" s="34" t="s">
        <v>116</v>
      </c>
      <c r="B72" s="88" t="s">
        <v>44</v>
      </c>
      <c r="C72" s="98" t="s">
        <v>117</v>
      </c>
      <c r="D72" s="90"/>
      <c r="E72" s="92"/>
      <c r="F72" s="72"/>
      <c r="G72" s="99"/>
      <c r="H72" s="100"/>
      <c r="I72" s="101"/>
      <c r="J72" s="102"/>
      <c r="K72" s="103"/>
      <c r="L72" s="104"/>
      <c r="M72" s="97"/>
      <c r="O72" s="94"/>
    </row>
    <row r="73" spans="1:15" ht="19.95" customHeight="1">
      <c r="A73" s="34"/>
      <c r="B73" s="88"/>
      <c r="C73" s="105" t="s">
        <v>118</v>
      </c>
      <c r="D73" s="90"/>
      <c r="E73" s="106">
        <v>4</v>
      </c>
      <c r="F73" s="72" t="s">
        <v>25</v>
      </c>
      <c r="G73" s="99"/>
      <c r="H73" s="28"/>
      <c r="I73" s="27"/>
      <c r="J73" s="29"/>
      <c r="K73" s="30"/>
      <c r="L73" s="29"/>
      <c r="M73" s="97"/>
      <c r="O73" s="94"/>
    </row>
    <row r="74" spans="1:15" ht="19.95" customHeight="1">
      <c r="A74" s="34"/>
      <c r="B74" s="88"/>
      <c r="C74" s="105" t="s">
        <v>119</v>
      </c>
      <c r="D74" s="90"/>
      <c r="E74" s="106">
        <v>4</v>
      </c>
      <c r="F74" s="72" t="s">
        <v>25</v>
      </c>
      <c r="G74" s="99"/>
      <c r="H74" s="28"/>
      <c r="I74" s="27"/>
      <c r="J74" s="29"/>
      <c r="K74" s="30"/>
      <c r="L74" s="29"/>
      <c r="M74" s="97"/>
      <c r="O74" s="94"/>
    </row>
    <row r="75" spans="1:15" ht="12.75" customHeight="1">
      <c r="I75" s="58" t="s">
        <v>39</v>
      </c>
      <c r="J75" s="59">
        <f>SUM(J21:J74)</f>
        <v>0</v>
      </c>
      <c r="K75" s="59">
        <f>SUM(K21:K74)</f>
        <v>0</v>
      </c>
      <c r="L75" s="59">
        <f>SUM(L21:L74)</f>
        <v>0</v>
      </c>
    </row>
    <row r="79" spans="1:15" ht="14.7" customHeight="1">
      <c r="B79"/>
    </row>
    <row r="82" spans="1:19" ht="14.7" customHeight="1">
      <c r="B82" s="1" t="s">
        <v>120</v>
      </c>
    </row>
    <row r="83" spans="1:19" ht="20.25" customHeight="1">
      <c r="A83" s="5">
        <v>1</v>
      </c>
      <c r="B83" s="5">
        <v>2</v>
      </c>
      <c r="C83" s="6">
        <v>3</v>
      </c>
      <c r="D83" s="7">
        <v>4</v>
      </c>
      <c r="E83" s="8">
        <v>5</v>
      </c>
      <c r="F83" s="8">
        <v>6</v>
      </c>
      <c r="G83" s="8">
        <v>7</v>
      </c>
      <c r="H83" s="8">
        <v>8</v>
      </c>
      <c r="I83" s="8">
        <v>9</v>
      </c>
      <c r="J83" s="8">
        <v>10</v>
      </c>
      <c r="K83" s="8">
        <v>11</v>
      </c>
      <c r="L83" s="8">
        <v>12</v>
      </c>
      <c r="M83" s="8">
        <v>13</v>
      </c>
      <c r="N83" s="8">
        <v>14</v>
      </c>
      <c r="O83" s="8">
        <v>14</v>
      </c>
    </row>
    <row r="84" spans="1:19" ht="81.75" customHeight="1">
      <c r="A84" s="10" t="s">
        <v>1</v>
      </c>
      <c r="B84" s="11" t="s">
        <v>2</v>
      </c>
      <c r="C84" s="12" t="s">
        <v>3</v>
      </c>
      <c r="D84" s="13" t="s">
        <v>4</v>
      </c>
      <c r="E84" s="12" t="s">
        <v>5</v>
      </c>
      <c r="F84" s="12" t="s">
        <v>6</v>
      </c>
      <c r="G84" s="107" t="s">
        <v>7</v>
      </c>
      <c r="H84" s="12" t="s">
        <v>8</v>
      </c>
      <c r="I84" s="108" t="s">
        <v>9</v>
      </c>
      <c r="J84" s="17" t="s">
        <v>10</v>
      </c>
      <c r="K84" s="17" t="s">
        <v>11</v>
      </c>
      <c r="L84" s="18" t="s">
        <v>12</v>
      </c>
      <c r="M84" s="19" t="s">
        <v>13</v>
      </c>
      <c r="N84" s="20" t="s">
        <v>14</v>
      </c>
      <c r="O84" s="109" t="s">
        <v>11</v>
      </c>
      <c r="P84" s="53"/>
      <c r="Q84" s="53"/>
      <c r="R84" s="53"/>
      <c r="S84" s="53"/>
    </row>
    <row r="85" spans="1:19" ht="75.599999999999994" customHeight="1">
      <c r="A85" s="34" t="s">
        <v>15</v>
      </c>
      <c r="B85" s="22" t="s">
        <v>44</v>
      </c>
      <c r="C85" s="110" t="s">
        <v>121</v>
      </c>
      <c r="D85" s="39"/>
      <c r="E85" s="39">
        <v>10</v>
      </c>
      <c r="F85" s="39" t="s">
        <v>122</v>
      </c>
      <c r="G85" s="24"/>
      <c r="H85" s="28"/>
      <c r="I85" s="27"/>
      <c r="J85" s="29"/>
      <c r="K85" s="30"/>
      <c r="L85" s="29"/>
      <c r="M85" s="24"/>
      <c r="N85" s="24"/>
      <c r="O85" s="111"/>
      <c r="P85" s="53"/>
      <c r="Q85" s="53"/>
      <c r="R85" s="53"/>
      <c r="S85" s="53"/>
    </row>
    <row r="86" spans="1:19" ht="42.75" customHeight="1">
      <c r="A86" s="34" t="s">
        <v>19</v>
      </c>
      <c r="B86" s="22" t="s">
        <v>44</v>
      </c>
      <c r="C86" s="23" t="s">
        <v>123</v>
      </c>
      <c r="D86" s="24"/>
      <c r="E86" s="67"/>
      <c r="F86" s="66"/>
      <c r="G86" s="24"/>
      <c r="H86" s="28"/>
      <c r="I86" s="27"/>
      <c r="J86" s="29"/>
      <c r="K86" s="30"/>
      <c r="L86" s="29"/>
      <c r="M86" s="24"/>
      <c r="N86" s="24"/>
      <c r="O86" s="111"/>
      <c r="P86" s="53"/>
      <c r="Q86" s="53"/>
      <c r="R86" s="53"/>
      <c r="S86" s="53"/>
    </row>
    <row r="87" spans="1:19" ht="21.75" customHeight="1">
      <c r="A87" s="34"/>
      <c r="B87" s="22"/>
      <c r="C87" s="23" t="s">
        <v>124</v>
      </c>
      <c r="D87" s="24"/>
      <c r="E87" s="67">
        <v>80</v>
      </c>
      <c r="F87" s="66" t="s">
        <v>70</v>
      </c>
      <c r="G87" s="24"/>
      <c r="H87" s="28"/>
      <c r="I87" s="27"/>
      <c r="J87" s="29"/>
      <c r="K87" s="30"/>
      <c r="L87" s="29"/>
      <c r="M87" s="24"/>
      <c r="N87" s="24"/>
      <c r="O87" s="111"/>
      <c r="P87" s="53"/>
      <c r="Q87" s="53"/>
      <c r="R87" s="53"/>
      <c r="S87" s="53"/>
    </row>
    <row r="88" spans="1:19" ht="18.75" customHeight="1">
      <c r="A88" s="34"/>
      <c r="B88" s="22"/>
      <c r="C88" s="23" t="s">
        <v>125</v>
      </c>
      <c r="D88" s="24"/>
      <c r="E88" s="67">
        <v>120</v>
      </c>
      <c r="F88" s="66" t="s">
        <v>70</v>
      </c>
      <c r="G88" s="24"/>
      <c r="H88" s="28"/>
      <c r="I88" s="27"/>
      <c r="J88" s="29"/>
      <c r="K88" s="30"/>
      <c r="L88" s="29"/>
      <c r="M88" s="24"/>
      <c r="N88" s="24"/>
      <c r="O88" s="111"/>
      <c r="P88" s="53"/>
      <c r="Q88" s="53"/>
      <c r="R88" s="53"/>
      <c r="S88" s="53"/>
    </row>
    <row r="89" spans="1:19" ht="22.5" customHeight="1">
      <c r="A89" s="34"/>
      <c r="B89" s="22"/>
      <c r="C89" s="23" t="s">
        <v>126</v>
      </c>
      <c r="D89" s="24"/>
      <c r="E89" s="67">
        <v>120</v>
      </c>
      <c r="F89" s="66" t="s">
        <v>70</v>
      </c>
      <c r="G89" s="24"/>
      <c r="H89" s="28"/>
      <c r="I89" s="27"/>
      <c r="J89" s="29"/>
      <c r="K89" s="30"/>
      <c r="L89" s="29"/>
      <c r="M89" s="24"/>
      <c r="N89" s="24"/>
      <c r="O89" s="111"/>
      <c r="P89" s="53"/>
      <c r="Q89" s="53"/>
      <c r="R89" s="53"/>
      <c r="S89" s="53"/>
    </row>
    <row r="90" spans="1:19" ht="193.05" customHeight="1">
      <c r="A90" s="34" t="s">
        <v>21</v>
      </c>
      <c r="B90" s="22" t="s">
        <v>44</v>
      </c>
      <c r="C90" s="110" t="s">
        <v>127</v>
      </c>
      <c r="D90" s="45"/>
      <c r="E90" s="45">
        <v>30</v>
      </c>
      <c r="F90" s="45" t="s">
        <v>122</v>
      </c>
      <c r="G90" s="24"/>
      <c r="H90" s="28"/>
      <c r="I90" s="27"/>
      <c r="J90" s="29"/>
      <c r="K90" s="30"/>
      <c r="L90" s="29"/>
      <c r="M90" s="24"/>
      <c r="N90" s="24"/>
      <c r="O90" s="111"/>
      <c r="P90" s="53"/>
      <c r="Q90" s="53"/>
      <c r="R90" s="53"/>
      <c r="S90" s="53"/>
    </row>
    <row r="91" spans="1:19" ht="148.19999999999999" customHeight="1">
      <c r="A91" s="34" t="s">
        <v>28</v>
      </c>
      <c r="B91" s="22" t="s">
        <v>44</v>
      </c>
      <c r="C91" s="35" t="s">
        <v>128</v>
      </c>
      <c r="D91" s="32"/>
      <c r="E91" s="32">
        <v>30</v>
      </c>
      <c r="F91" s="32" t="s">
        <v>122</v>
      </c>
      <c r="G91" s="24"/>
      <c r="H91" s="28"/>
      <c r="I91" s="27"/>
      <c r="J91" s="29"/>
      <c r="K91" s="30"/>
      <c r="L91" s="29"/>
      <c r="M91" s="24"/>
      <c r="N91" s="24"/>
      <c r="O91" s="111"/>
      <c r="P91" s="53"/>
      <c r="Q91" s="53"/>
      <c r="R91" s="53"/>
      <c r="S91" s="53"/>
    </row>
    <row r="92" spans="1:19" ht="183" customHeight="1">
      <c r="A92" s="34" t="s">
        <v>34</v>
      </c>
      <c r="B92" s="36" t="s">
        <v>35</v>
      </c>
      <c r="C92" s="38" t="s">
        <v>129</v>
      </c>
      <c r="D92" s="39"/>
      <c r="E92" s="50">
        <v>100</v>
      </c>
      <c r="F92" s="39" t="s">
        <v>25</v>
      </c>
      <c r="G92" s="24"/>
      <c r="H92" s="28"/>
      <c r="I92" s="27"/>
      <c r="J92" s="29"/>
      <c r="K92" s="30"/>
      <c r="L92" s="29"/>
      <c r="M92" s="24"/>
      <c r="N92" s="24"/>
      <c r="O92" s="111"/>
      <c r="P92" s="53"/>
      <c r="Q92" s="53"/>
      <c r="R92" s="53"/>
      <c r="S92" s="53"/>
    </row>
    <row r="93" spans="1:19" ht="12.75" customHeight="1">
      <c r="A93"/>
      <c r="B93"/>
      <c r="I93" s="9" t="s">
        <v>39</v>
      </c>
      <c r="J93" s="112">
        <f>SUM(J85:J92)</f>
        <v>0</v>
      </c>
      <c r="K93" s="112">
        <f>SUM(K85:K92)</f>
        <v>0</v>
      </c>
      <c r="L93" s="112">
        <f>SUM(L85:L92)</f>
        <v>0</v>
      </c>
      <c r="S93" s="53"/>
    </row>
    <row r="94" spans="1:19" ht="12.75" customHeight="1">
      <c r="P94" s="53"/>
      <c r="Q94" s="53"/>
      <c r="R94" s="53"/>
      <c r="S94" s="53"/>
    </row>
    <row r="95" spans="1:19" ht="14.7" customHeight="1">
      <c r="B95"/>
      <c r="P95" s="53"/>
      <c r="Q95" s="53"/>
      <c r="R95" s="53"/>
      <c r="S95" s="53"/>
    </row>
    <row r="98" spans="1:13" ht="13.5" customHeight="1">
      <c r="B98" s="1" t="s">
        <v>130</v>
      </c>
    </row>
    <row r="99" spans="1:13" ht="21.75" customHeight="1">
      <c r="A99" s="5">
        <v>1</v>
      </c>
      <c r="B99" s="5">
        <v>2</v>
      </c>
      <c r="C99" s="6">
        <v>3</v>
      </c>
      <c r="D99" s="7">
        <v>4</v>
      </c>
      <c r="E99" s="8">
        <v>5</v>
      </c>
      <c r="F99" s="8">
        <v>6</v>
      </c>
      <c r="G99" s="8">
        <v>7</v>
      </c>
      <c r="H99" s="8">
        <v>8</v>
      </c>
      <c r="I99" s="8">
        <v>9</v>
      </c>
      <c r="J99" s="8">
        <v>10</v>
      </c>
      <c r="K99" s="9"/>
      <c r="L99" s="8">
        <v>11</v>
      </c>
      <c r="M99" s="4"/>
    </row>
    <row r="100" spans="1:13" ht="65.7" customHeight="1">
      <c r="A100" s="10" t="s">
        <v>1</v>
      </c>
      <c r="B100" s="11" t="s">
        <v>2</v>
      </c>
      <c r="C100" s="12" t="s">
        <v>3</v>
      </c>
      <c r="D100" s="13" t="s">
        <v>4</v>
      </c>
      <c r="E100" s="12" t="s">
        <v>5</v>
      </c>
      <c r="F100" s="12" t="s">
        <v>6</v>
      </c>
      <c r="G100" s="14" t="s">
        <v>7</v>
      </c>
      <c r="H100" s="15" t="s">
        <v>8</v>
      </c>
      <c r="I100" s="16" t="s">
        <v>9</v>
      </c>
      <c r="J100" s="17" t="s">
        <v>10</v>
      </c>
      <c r="K100" s="17" t="s">
        <v>11</v>
      </c>
      <c r="L100" s="18" t="s">
        <v>12</v>
      </c>
      <c r="M100" s="4"/>
    </row>
    <row r="101" spans="1:13" ht="31.8" customHeight="1">
      <c r="A101" s="22" t="s">
        <v>15</v>
      </c>
      <c r="B101" s="22" t="s">
        <v>44</v>
      </c>
      <c r="C101" s="113" t="s">
        <v>131</v>
      </c>
      <c r="D101" s="24"/>
      <c r="E101" s="25">
        <v>4500</v>
      </c>
      <c r="F101" s="26" t="s">
        <v>132</v>
      </c>
      <c r="G101" s="114"/>
      <c r="H101" s="100"/>
      <c r="I101" s="101"/>
      <c r="J101" s="104"/>
      <c r="K101" s="103"/>
      <c r="L101" s="104"/>
      <c r="M101" s="4"/>
    </row>
    <row r="102" spans="1:13" ht="31.8" customHeight="1">
      <c r="A102" s="22" t="s">
        <v>19</v>
      </c>
      <c r="B102" s="22" t="s">
        <v>41</v>
      </c>
      <c r="C102" s="113" t="s">
        <v>133</v>
      </c>
      <c r="D102" s="24"/>
      <c r="E102" s="25"/>
      <c r="F102" s="26"/>
      <c r="G102" s="115"/>
      <c r="H102" s="100"/>
      <c r="I102" s="101"/>
      <c r="J102" s="104"/>
      <c r="K102" s="103"/>
      <c r="L102" s="104"/>
      <c r="M102" s="4"/>
    </row>
    <row r="103" spans="1:13" ht="21.75" customHeight="1">
      <c r="A103" s="22"/>
      <c r="B103" s="22"/>
      <c r="C103" s="116" t="s">
        <v>134</v>
      </c>
      <c r="D103" s="24"/>
      <c r="E103" s="25">
        <v>1500</v>
      </c>
      <c r="F103" s="67" t="s">
        <v>18</v>
      </c>
      <c r="G103" s="117"/>
      <c r="H103" s="100"/>
      <c r="I103" s="101"/>
      <c r="J103" s="104"/>
      <c r="K103" s="103"/>
      <c r="L103" s="104"/>
      <c r="M103" s="4"/>
    </row>
    <row r="104" spans="1:13" ht="21.75" customHeight="1">
      <c r="A104" s="22"/>
      <c r="B104" s="22"/>
      <c r="C104" s="116" t="s">
        <v>135</v>
      </c>
      <c r="D104" s="24"/>
      <c r="E104" s="25">
        <v>11000</v>
      </c>
      <c r="F104" s="67" t="s">
        <v>18</v>
      </c>
      <c r="G104" s="118"/>
      <c r="H104" s="100"/>
      <c r="I104" s="101"/>
      <c r="J104" s="104"/>
      <c r="K104" s="103"/>
      <c r="L104" s="104"/>
      <c r="M104" s="4"/>
    </row>
    <row r="105" spans="1:13" ht="21.75" customHeight="1">
      <c r="A105" s="22"/>
      <c r="B105" s="22"/>
      <c r="C105" s="116" t="s">
        <v>136</v>
      </c>
      <c r="D105" s="24"/>
      <c r="E105" s="25">
        <v>12000</v>
      </c>
      <c r="F105" s="26" t="s">
        <v>18</v>
      </c>
      <c r="G105" s="117"/>
      <c r="H105" s="100"/>
      <c r="I105" s="101"/>
      <c r="J105" s="104"/>
      <c r="K105" s="103"/>
      <c r="L105" s="104"/>
      <c r="M105" s="4"/>
    </row>
    <row r="106" spans="1:13" ht="59.7" customHeight="1">
      <c r="A106" s="22" t="s">
        <v>21</v>
      </c>
      <c r="B106" s="22" t="s">
        <v>41</v>
      </c>
      <c r="C106" s="119" t="s">
        <v>137</v>
      </c>
      <c r="D106" s="24"/>
      <c r="E106" s="25">
        <v>1000</v>
      </c>
      <c r="F106" s="26" t="s">
        <v>18</v>
      </c>
      <c r="G106" s="114"/>
      <c r="H106" s="100"/>
      <c r="I106" s="101"/>
      <c r="J106" s="104"/>
      <c r="K106" s="103"/>
      <c r="L106" s="104"/>
      <c r="M106" s="4"/>
    </row>
    <row r="107" spans="1:13" ht="56.7" customHeight="1">
      <c r="A107" s="22" t="s">
        <v>28</v>
      </c>
      <c r="B107" s="22" t="s">
        <v>41</v>
      </c>
      <c r="C107" s="119" t="s">
        <v>138</v>
      </c>
      <c r="D107" s="24"/>
      <c r="E107" s="25">
        <v>12000</v>
      </c>
      <c r="F107" s="26" t="s">
        <v>18</v>
      </c>
      <c r="G107" s="120"/>
      <c r="H107" s="100"/>
      <c r="I107" s="101"/>
      <c r="J107" s="104"/>
      <c r="K107" s="103"/>
      <c r="L107" s="104"/>
      <c r="M107" s="4"/>
    </row>
    <row r="108" spans="1:13" ht="42.75" customHeight="1">
      <c r="A108" s="22" t="s">
        <v>34</v>
      </c>
      <c r="B108" s="22" t="s">
        <v>41</v>
      </c>
      <c r="C108" s="121" t="s">
        <v>139</v>
      </c>
      <c r="D108" s="24"/>
      <c r="E108" s="25">
        <v>200</v>
      </c>
      <c r="F108" s="26" t="s">
        <v>18</v>
      </c>
      <c r="G108" s="120"/>
      <c r="H108" s="100"/>
      <c r="I108" s="101"/>
      <c r="J108" s="104"/>
      <c r="K108" s="103"/>
      <c r="L108" s="104"/>
      <c r="M108" s="4"/>
    </row>
    <row r="109" spans="1:13" ht="32.85" customHeight="1">
      <c r="A109" s="22" t="s">
        <v>37</v>
      </c>
      <c r="B109" s="22" t="s">
        <v>35</v>
      </c>
      <c r="C109" s="122" t="s">
        <v>140</v>
      </c>
      <c r="D109" s="24"/>
      <c r="E109" s="25">
        <f>80</f>
        <v>80</v>
      </c>
      <c r="F109" s="67" t="s">
        <v>87</v>
      </c>
      <c r="G109" s="123"/>
      <c r="H109" s="100"/>
      <c r="I109" s="101"/>
      <c r="J109" s="104"/>
      <c r="K109" s="103"/>
      <c r="L109" s="104"/>
      <c r="M109" s="4"/>
    </row>
    <row r="110" spans="1:13" ht="48.75" customHeight="1">
      <c r="A110" s="34" t="s">
        <v>52</v>
      </c>
      <c r="B110" s="22" t="s">
        <v>35</v>
      </c>
      <c r="C110" s="124" t="s">
        <v>68</v>
      </c>
      <c r="D110" s="24"/>
      <c r="E110" s="66"/>
      <c r="F110" s="24"/>
      <c r="G110" s="125"/>
      <c r="H110" s="72"/>
      <c r="I110" s="72"/>
      <c r="J110" s="72"/>
      <c r="K110" s="72"/>
      <c r="L110" s="72"/>
      <c r="M110" s="4"/>
    </row>
    <row r="111" spans="1:13" ht="21.75" customHeight="1">
      <c r="A111" s="34"/>
      <c r="B111" s="34"/>
      <c r="C111" s="24" t="s">
        <v>71</v>
      </c>
      <c r="D111" s="24"/>
      <c r="E111" s="66">
        <f>100</f>
        <v>100</v>
      </c>
      <c r="F111" s="24" t="s">
        <v>70</v>
      </c>
      <c r="G111" s="126"/>
      <c r="H111" s="100"/>
      <c r="I111" s="101"/>
      <c r="J111" s="104"/>
      <c r="K111" s="103"/>
      <c r="L111" s="104"/>
      <c r="M111" s="4"/>
    </row>
    <row r="112" spans="1:13" ht="67.650000000000006" customHeight="1">
      <c r="A112" s="34" t="s">
        <v>57</v>
      </c>
      <c r="B112" s="22" t="s">
        <v>44</v>
      </c>
      <c r="C112" s="127" t="s">
        <v>141</v>
      </c>
      <c r="D112" s="24"/>
      <c r="E112" s="66"/>
      <c r="F112" s="24"/>
      <c r="G112" s="126"/>
      <c r="H112" s="72"/>
      <c r="I112" s="72"/>
      <c r="J112" s="72"/>
      <c r="K112" s="72"/>
      <c r="L112" s="72"/>
      <c r="M112" s="4"/>
    </row>
    <row r="113" spans="1:13" ht="21.75" customHeight="1">
      <c r="A113" s="34"/>
      <c r="B113" s="34"/>
      <c r="C113" s="82" t="s">
        <v>89</v>
      </c>
      <c r="D113" s="24"/>
      <c r="E113" s="128">
        <v>120</v>
      </c>
      <c r="F113" s="24" t="s">
        <v>122</v>
      </c>
      <c r="G113" s="126"/>
      <c r="H113" s="100"/>
      <c r="I113" s="101"/>
      <c r="J113" s="104"/>
      <c r="K113" s="103"/>
      <c r="L113" s="104"/>
      <c r="M113" s="4"/>
    </row>
    <row r="114" spans="1:13" ht="21.75" customHeight="1">
      <c r="A114" s="34"/>
      <c r="B114" s="34"/>
      <c r="C114" s="82" t="s">
        <v>90</v>
      </c>
      <c r="D114" s="24"/>
      <c r="E114" s="66">
        <v>100</v>
      </c>
      <c r="F114" s="24" t="s">
        <v>122</v>
      </c>
      <c r="G114" s="126"/>
      <c r="H114" s="100"/>
      <c r="I114" s="101"/>
      <c r="J114" s="104"/>
      <c r="K114" s="103"/>
      <c r="L114" s="104"/>
      <c r="M114" s="4"/>
    </row>
    <row r="115" spans="1:13" ht="112.35" customHeight="1">
      <c r="A115" s="34" t="s">
        <v>60</v>
      </c>
      <c r="B115" s="22" t="s">
        <v>35</v>
      </c>
      <c r="C115" s="129" t="s">
        <v>142</v>
      </c>
      <c r="D115" s="24"/>
      <c r="E115" s="66">
        <v>4</v>
      </c>
      <c r="F115" s="24" t="s">
        <v>25</v>
      </c>
      <c r="G115" s="130"/>
      <c r="H115" s="100"/>
      <c r="I115" s="101"/>
      <c r="J115" s="104"/>
      <c r="K115" s="103"/>
      <c r="L115" s="104"/>
      <c r="M115" s="4"/>
    </row>
    <row r="116" spans="1:13" ht="230.85" customHeight="1">
      <c r="A116" s="34" t="s">
        <v>63</v>
      </c>
      <c r="B116" s="22" t="s">
        <v>35</v>
      </c>
      <c r="C116" s="83" t="s">
        <v>102</v>
      </c>
      <c r="D116" s="24"/>
      <c r="E116" s="50">
        <v>100</v>
      </c>
      <c r="F116" s="24" t="s">
        <v>18</v>
      </c>
      <c r="G116" s="123"/>
      <c r="H116" s="100"/>
      <c r="I116" s="101"/>
      <c r="J116" s="104"/>
      <c r="K116" s="103"/>
      <c r="L116" s="104"/>
      <c r="M116" s="4"/>
    </row>
    <row r="117" spans="1:13" ht="409.6" customHeight="1">
      <c r="A117" s="34" t="s">
        <v>67</v>
      </c>
      <c r="B117" s="22" t="s">
        <v>35</v>
      </c>
      <c r="C117" s="83" t="s">
        <v>143</v>
      </c>
      <c r="D117" s="24"/>
      <c r="E117" s="50">
        <v>100</v>
      </c>
      <c r="F117" s="24" t="s">
        <v>18</v>
      </c>
      <c r="G117" s="123"/>
      <c r="H117" s="100"/>
      <c r="I117" s="101"/>
      <c r="J117" s="104"/>
      <c r="K117" s="103"/>
      <c r="L117" s="104"/>
      <c r="M117" s="4"/>
    </row>
    <row r="118" spans="1:13" ht="54.75" customHeight="1">
      <c r="A118" s="34" t="s">
        <v>72</v>
      </c>
      <c r="B118" s="22" t="s">
        <v>35</v>
      </c>
      <c r="C118" s="131" t="s">
        <v>144</v>
      </c>
      <c r="D118" s="72"/>
      <c r="E118" s="132"/>
      <c r="F118" s="24"/>
      <c r="G118" s="126"/>
      <c r="H118" s="72"/>
      <c r="I118" s="72"/>
      <c r="J118" s="72"/>
      <c r="K118" s="72"/>
      <c r="L118" s="72"/>
      <c r="M118" s="4"/>
    </row>
    <row r="119" spans="1:13" ht="21.75" customHeight="1">
      <c r="A119" s="34"/>
      <c r="B119" s="22"/>
      <c r="C119" s="133" t="s">
        <v>145</v>
      </c>
      <c r="D119" s="72"/>
      <c r="E119" s="25">
        <f>50</f>
        <v>50</v>
      </c>
      <c r="F119" s="24" t="s">
        <v>25</v>
      </c>
      <c r="G119" s="126"/>
      <c r="H119" s="100"/>
      <c r="I119" s="101"/>
      <c r="J119" s="104"/>
      <c r="K119" s="103"/>
      <c r="L119" s="104"/>
      <c r="M119" s="4"/>
    </row>
    <row r="120" spans="1:13" ht="21.75" customHeight="1">
      <c r="A120" s="34"/>
      <c r="B120" s="22"/>
      <c r="C120" s="133" t="s">
        <v>146</v>
      </c>
      <c r="D120" s="134"/>
      <c r="E120" s="87">
        <f>100</f>
        <v>100</v>
      </c>
      <c r="F120" s="24" t="s">
        <v>25</v>
      </c>
      <c r="G120" s="126"/>
      <c r="H120" s="100"/>
      <c r="I120" s="101"/>
      <c r="J120" s="104"/>
      <c r="K120" s="103"/>
      <c r="L120" s="104"/>
      <c r="M120" s="4"/>
    </row>
    <row r="121" spans="1:13" ht="21.75" customHeight="1">
      <c r="A121" s="34" t="s">
        <v>76</v>
      </c>
      <c r="B121" s="22" t="s">
        <v>44</v>
      </c>
      <c r="C121" s="38" t="s">
        <v>147</v>
      </c>
      <c r="D121" s="24"/>
      <c r="E121" s="24">
        <v>1700</v>
      </c>
      <c r="F121" s="66" t="s">
        <v>70</v>
      </c>
      <c r="G121" s="135"/>
      <c r="H121" s="100"/>
      <c r="I121" s="101"/>
      <c r="J121" s="104"/>
      <c r="K121" s="103"/>
      <c r="L121" s="104"/>
      <c r="M121" s="4"/>
    </row>
    <row r="122" spans="1:13" ht="129.30000000000001" customHeight="1">
      <c r="A122" s="34" t="s">
        <v>82</v>
      </c>
      <c r="B122" s="22" t="s">
        <v>44</v>
      </c>
      <c r="C122" s="136" t="s">
        <v>148</v>
      </c>
      <c r="D122" s="24"/>
      <c r="E122" s="24">
        <v>400</v>
      </c>
      <c r="F122" s="66" t="s">
        <v>70</v>
      </c>
      <c r="G122" s="135"/>
      <c r="H122" s="100"/>
      <c r="I122" s="101"/>
      <c r="J122" s="104"/>
      <c r="K122" s="103"/>
      <c r="L122" s="104"/>
      <c r="M122" s="4"/>
    </row>
    <row r="123" spans="1:13" ht="124.2">
      <c r="A123" s="34" t="s">
        <v>84</v>
      </c>
      <c r="B123" s="22" t="s">
        <v>44</v>
      </c>
      <c r="C123" s="137" t="s">
        <v>149</v>
      </c>
      <c r="D123" s="24"/>
      <c r="E123" s="24">
        <v>200</v>
      </c>
      <c r="F123" s="66" t="s">
        <v>70</v>
      </c>
      <c r="G123" s="135"/>
      <c r="H123" s="100"/>
      <c r="I123" s="101"/>
      <c r="J123" s="104"/>
      <c r="K123" s="103"/>
      <c r="L123" s="104"/>
    </row>
    <row r="124" spans="1:13" ht="27.6">
      <c r="A124" s="34" t="s">
        <v>91</v>
      </c>
      <c r="B124" s="138" t="s">
        <v>44</v>
      </c>
      <c r="C124" s="139" t="s">
        <v>150</v>
      </c>
      <c r="D124" s="72"/>
      <c r="E124" s="72">
        <v>30</v>
      </c>
      <c r="F124" s="72" t="s">
        <v>25</v>
      </c>
      <c r="G124" s="72"/>
      <c r="H124" s="100"/>
      <c r="I124" s="101"/>
      <c r="J124" s="104"/>
      <c r="K124" s="103"/>
      <c r="L124" s="104"/>
    </row>
    <row r="125" spans="1:13">
      <c r="A125"/>
      <c r="B125"/>
      <c r="I125" s="140" t="s">
        <v>151</v>
      </c>
      <c r="J125" s="140">
        <f>SUM(J101:J124)</f>
        <v>0</v>
      </c>
      <c r="K125" s="140">
        <f>SUM(K101:K123)</f>
        <v>0</v>
      </c>
      <c r="L125" s="140">
        <f>SUM(L101:L123)</f>
        <v>0</v>
      </c>
    </row>
    <row r="126" spans="1:13">
      <c r="A126"/>
      <c r="B126"/>
    </row>
    <row r="127" spans="1:13">
      <c r="A127"/>
      <c r="B127"/>
    </row>
    <row r="128" spans="1:13" ht="14.7" customHeight="1">
      <c r="J128" s="4"/>
      <c r="K128" s="142"/>
    </row>
    <row r="129" spans="10:10" ht="14.7" customHeight="1"/>
    <row r="130" spans="10:10" ht="14.7" customHeight="1"/>
    <row r="131" spans="10:10" ht="14.7" customHeight="1"/>
    <row r="132" spans="10:10" ht="16.95" customHeight="1">
      <c r="J132" s="141"/>
    </row>
  </sheetData>
  <printOptions gridLines="1"/>
  <pageMargins left="0.75" right="0.75" top="1" bottom="1" header="0.51180555555555496" footer="0.5"/>
  <pageSetup paperSize="9" scale="63" orientation="landscape" horizontalDpi="300" verticalDpi="300"/>
  <headerFooter>
    <oddFooter>&amp;CStrona &amp;P</oddFooter>
  </headerFooter>
  <rowBreaks count="2" manualBreakCount="2">
    <brk id="7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zoomScaleNormal="100" workbookViewId="0">
      <selection activeCell="A4" sqref="A1:XFD1048576"/>
    </sheetView>
  </sheetViews>
  <sheetFormatPr defaultColWidth="11.5546875" defaultRowHeight="13.2"/>
  <sheetData/>
  <pageMargins left="0.78749999999999998" right="0.78749999999999998" top="1.05277777777778" bottom="1.05277777777778" header="0.78749999999999998" footer="0.78749999999999998"/>
  <pageSetup paperSize="9" scale="51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częśći1-4</vt:lpstr>
      <vt:lpstr>Arkusz2</vt:lpstr>
      <vt:lpstr>op_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a.habieda</cp:lastModifiedBy>
  <cp:revision>41</cp:revision>
  <dcterms:created xsi:type="dcterms:W3CDTF">2003-10-06T11:12:50Z</dcterms:created>
  <dcterms:modified xsi:type="dcterms:W3CDTF">2024-05-28T08:17:37Z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1045-11.2.0.9107</vt:lpwstr>
  </property>
</Properties>
</file>