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DROGI\MŁAWA\UL.PLOCKA\UL.PLOCKA odc.2 - 24\"/>
    </mc:Choice>
  </mc:AlternateContent>
  <xr:revisionPtr revIDLastSave="0" documentId="13_ncr:1_{D9FC9482-11C7-48F1-AE2D-FFF2FB90FDF9}" xr6:coauthVersionLast="47" xr6:coauthVersionMax="47" xr10:uidLastSave="{00000000-0000-0000-0000-000000000000}"/>
  <bookViews>
    <workbookView xWindow="780" yWindow="780" windowWidth="27750" windowHeight="14865" xr2:uid="{0355DEAD-350F-4939-8CE0-C6830D21AB6B}"/>
  </bookViews>
  <sheets>
    <sheet name="Kosztorys" sheetId="1" r:id="rId1"/>
  </sheets>
  <definedNames>
    <definedName name="_xlnm.Print_Area" localSheetId="0">Kosztorys!$A$1:$J$63</definedName>
    <definedName name="OLE_LINK1" localSheetId="0">Kosztorys!#REF!</definedName>
    <definedName name="_xlnm.Print_Titles" localSheetId="0">Kosztorys!$5:$8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J59" i="1"/>
  <c r="J58" i="1"/>
  <c r="J57" i="1"/>
  <c r="J56" i="1"/>
  <c r="J55" i="1"/>
  <c r="J54" i="1"/>
  <c r="J53" i="1"/>
  <c r="J52" i="1"/>
  <c r="J51" i="1"/>
  <c r="J48" i="1"/>
  <c r="J46" i="1"/>
  <c r="J45" i="1"/>
  <c r="J44" i="1"/>
  <c r="J43" i="1"/>
  <c r="J42" i="1"/>
  <c r="J41" i="1"/>
  <c r="J40" i="1"/>
  <c r="J39" i="1"/>
  <c r="J38" i="1"/>
  <c r="J37" i="1"/>
  <c r="J34" i="1"/>
  <c r="J35" i="1" s="1"/>
  <c r="J31" i="1"/>
  <c r="J30" i="1"/>
  <c r="J29" i="1"/>
  <c r="J28" i="1"/>
  <c r="J25" i="1"/>
  <c r="J26" i="1" s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49" i="1" l="1"/>
  <c r="J60" i="1"/>
  <c r="J32" i="1"/>
  <c r="J23" i="1"/>
  <c r="J61" i="1" s="1"/>
  <c r="J62" i="1" s="1"/>
  <c r="J63" i="1" s="1"/>
</calcChain>
</file>

<file path=xl/sharedStrings.xml><?xml version="1.0" encoding="utf-8"?>
<sst xmlns="http://schemas.openxmlformats.org/spreadsheetml/2006/main" count="197" uniqueCount="137">
  <si>
    <t>Przebudowa drogi powiatowej nr 2364W ul. Płocka w Mławie odc. od km 1+000,00 do km 1+550,98</t>
  </si>
  <si>
    <t>Jedn.</t>
  </si>
  <si>
    <t xml:space="preserve">Ilość </t>
  </si>
  <si>
    <t xml:space="preserve">Cena </t>
  </si>
  <si>
    <t>Wartość</t>
  </si>
  <si>
    <t>L.p</t>
  </si>
  <si>
    <t>Nr SST</t>
  </si>
  <si>
    <t>Opis rodzaju robót</t>
  </si>
  <si>
    <t>Miary</t>
  </si>
  <si>
    <t>jedn.</t>
  </si>
  <si>
    <t>robót</t>
  </si>
  <si>
    <t>Kod pozycji CPV</t>
  </si>
  <si>
    <t>zł.</t>
  </si>
  <si>
    <t>w zł.</t>
  </si>
  <si>
    <r>
      <t xml:space="preserve">   </t>
    </r>
    <r>
      <rPr>
        <b/>
        <sz val="12"/>
        <color theme="1"/>
        <rFont val="Arial Narrow"/>
        <family val="2"/>
        <charset val="238"/>
      </rPr>
      <t xml:space="preserve">CPV-45100000-8 PRZYGOTOWANIE TERENU POD BUDOWĘ </t>
    </r>
  </si>
  <si>
    <t xml:space="preserve"> 1.1.</t>
  </si>
  <si>
    <t>01.01.01.</t>
  </si>
  <si>
    <t xml:space="preserve">Roboty pomiarowe przy wyznaczeniu trasy drogi, punktów głównych trasy  i punktów wysokościowych w terenie wraz z zabezpieczeniem geodezyjnych punktów wysokościowych w pasie drogowym oraz wykonaniem inwentaryzacji geodezyjnej powykonawczej </t>
  </si>
  <si>
    <t>km</t>
  </si>
  <si>
    <t>1.2.</t>
  </si>
  <si>
    <t>01.01.02.</t>
  </si>
  <si>
    <t xml:space="preserve">Mechaniczne zdjęcie warstwy ziemi urodzajnej (humusu) przy grubości warstwy przy grubości warstw 25 cm ze złożeniem w hałdę </t>
  </si>
  <si>
    <t>m2</t>
  </si>
  <si>
    <t>1.3.</t>
  </si>
  <si>
    <t>02.01.01.</t>
  </si>
  <si>
    <t xml:space="preserve">Mechaniczny załadunek ziemi zgromadzonej w hałdę (humus) ładowarkami i odwiezienie na odkład na odległość do 5 km </t>
  </si>
  <si>
    <t>m3</t>
  </si>
  <si>
    <t>1.4.</t>
  </si>
  <si>
    <t>01.02.04.</t>
  </si>
  <si>
    <t xml:space="preserve">Rozebranie krawężnika betonowego 15x30x100 cm wraz z ławą z odwozem gruzu na odkład na odległość do 10 km    </t>
  </si>
  <si>
    <t>mb</t>
  </si>
  <si>
    <t>1.5.</t>
  </si>
  <si>
    <t xml:space="preserve">Rozebranie ławy betonowej podkrawężnikowej z odwozem gruzu na odkład na odległość do 10 km     </t>
  </si>
  <si>
    <t>1.6.</t>
  </si>
  <si>
    <t xml:space="preserve">Rozebranie istniejących obrzeży betonowych 30x8 cm na  podsypce piaskowej   </t>
  </si>
  <si>
    <t>1.7.</t>
  </si>
  <si>
    <t xml:space="preserve">Rozebranie istniejącej nawierzchni chodnika z kostki brukowej betonowej gr. 6 cm  na podsypce cementowo-piaskowej ze złożeniem w palety i przekazaniem Inwestorowi   </t>
  </si>
  <si>
    <t>1.8.</t>
  </si>
  <si>
    <t xml:space="preserve">Mechaniczne frezowanie istniejącej nawierzchni bitumicznej (asfaltowej) przy średniej grubości warstwy 3 cm ze złożeniem frezowizny na hałdę i przekazanie Inwestorowi       </t>
  </si>
  <si>
    <t>1.9.</t>
  </si>
  <si>
    <t>03.02.01.</t>
  </si>
  <si>
    <t>Wykonanie regulacji wysokościowej studzienek rewizyjnych kanalizacji sanitarnej</t>
  </si>
  <si>
    <t>Szt.</t>
  </si>
  <si>
    <t>1.10.</t>
  </si>
  <si>
    <t>Wykonanie regulacji wysokościowej zaworów wodociągowych i gazowych</t>
  </si>
  <si>
    <t>1.11.</t>
  </si>
  <si>
    <t xml:space="preserve">Wykonanie regulacji wysokościowej studzienek ściekowych kanalizacji deszczowej </t>
  </si>
  <si>
    <t>1.12.</t>
  </si>
  <si>
    <t xml:space="preserve">Wykonanie regulacji wysokościowej wpustów ściekowych kanalizacji deszczowej </t>
  </si>
  <si>
    <t>1.13.</t>
  </si>
  <si>
    <r>
      <t xml:space="preserve">Wywiezienie nadmiaru gruzu na plac składowy na odległość do 10 km. Gruz pochodzący z rozbiórki elementów dróg  </t>
    </r>
    <r>
      <rPr>
        <b/>
        <sz val="10"/>
        <color theme="1"/>
        <rFont val="Arial Narrow"/>
        <family val="2"/>
        <charset val="238"/>
      </rPr>
      <t xml:space="preserve"> </t>
    </r>
  </si>
  <si>
    <t xml:space="preserve">ton </t>
  </si>
  <si>
    <t>RAZEM</t>
  </si>
  <si>
    <t>2.</t>
  </si>
  <si>
    <t xml:space="preserve">CPV-45111200-0 ROBOTY W ZAKRESIE PRZYGOTOWANIA TERENU POD BUDOWĘ  – ROBOTY ZIEMNE </t>
  </si>
  <si>
    <t>2.1.</t>
  </si>
  <si>
    <r>
      <t>Mechaniczne wykonanie robot ziemnych koparkami podsiębiernymi o pojemności naczynia roboczego 0,40 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z załadunkiem na środki transportu kołowego i przewiezieniem na  odkład na odległość do 5 km. Grunt kat. III </t>
    </r>
  </si>
  <si>
    <t>3.</t>
  </si>
  <si>
    <t>CPV-45233320-8  FUNDAMENTOWANIE DRÓG</t>
  </si>
  <si>
    <t>3.1.</t>
  </si>
  <si>
    <t>04.01.01.</t>
  </si>
  <si>
    <t>Mechaniczne profilowanie i zagęszczenie dna koryta pod warstwy konstrukcyjne nawierzchni w miejscu przebudowy ulicy w obrębie ronda na skrzyżowaniu ulic Płockiej i K.K. Baczyńskiego</t>
  </si>
  <si>
    <t>3.2.</t>
  </si>
  <si>
    <t>04.05.01.</t>
  </si>
  <si>
    <t>Wykonanie warstwy podbudowy pomocniczej z mieszanki związanej z cementem C5/6 o grubości 15 cm</t>
  </si>
  <si>
    <t>3.3.</t>
  </si>
  <si>
    <t>04.04.02.</t>
  </si>
  <si>
    <r>
      <t>Wykonanie podbudowy z mieszanki niezwiązanej z kruszywem C</t>
    </r>
    <r>
      <rPr>
        <vertAlign val="subscript"/>
        <sz val="10"/>
        <color theme="1"/>
        <rFont val="Arial Narrow"/>
        <family val="2"/>
        <charset val="238"/>
      </rPr>
      <t xml:space="preserve">NR </t>
    </r>
    <r>
      <rPr>
        <sz val="10"/>
        <color theme="1"/>
        <rFont val="Arial Narrow"/>
        <family val="2"/>
        <charset val="238"/>
      </rPr>
      <t>o uziarnieniu 0/31,5 stabilizowanej mechanicznie o grubości 25 cm</t>
    </r>
  </si>
  <si>
    <t>3.4.</t>
  </si>
  <si>
    <t>04.03.01.</t>
  </si>
  <si>
    <r>
      <t>Skropienie nawierzchni emulsją asfaltową w ilości 0,15¸0,20 kg/m</t>
    </r>
    <r>
      <rPr>
        <vertAlign val="superscript"/>
        <sz val="10"/>
        <color theme="1"/>
        <rFont val="Arial Narrow"/>
        <family val="2"/>
        <charset val="238"/>
      </rPr>
      <t xml:space="preserve">2 </t>
    </r>
    <r>
      <rPr>
        <sz val="10"/>
        <color theme="1"/>
        <rFont val="Arial Narrow"/>
        <family val="2"/>
        <charset val="238"/>
      </rPr>
      <t xml:space="preserve">przed ułożeniem warstwy ścieralnej nawierzchni z betonu asfaltowego  </t>
    </r>
  </si>
  <si>
    <t>4.</t>
  </si>
  <si>
    <t>CPV-45233220-7 ROBOTY W ZAKRESIE NAWIERZCHNI DRÓG</t>
  </si>
  <si>
    <t>4.1.</t>
  </si>
  <si>
    <t>05.03.13.</t>
  </si>
  <si>
    <t xml:space="preserve">Wykonanie warstwy ścieralnej nawierzchni z mieszanki z betonu asfaltowego AC 11S PMB 45/80-55 KR 3-4 o grubości 4 cm </t>
  </si>
  <si>
    <t>5.</t>
  </si>
  <si>
    <t>CPV-45233290-8  INSTALOWANIE ZNAKÓW DROGOWYCH</t>
  </si>
  <si>
    <t>5.1.</t>
  </si>
  <si>
    <t>01.02.04.
07.02.01.</t>
  </si>
  <si>
    <t xml:space="preserve">Demontaż istniejącego oznakowania pionowego – zdjęcie tarcz znaków oraz odkopanie słupków  </t>
  </si>
  <si>
    <t>5.2.</t>
  </si>
  <si>
    <t>07.01.02.</t>
  </si>
  <si>
    <t>Oznakowanie poziome jezdni grubowarstwowe farbami chemoutwardzalnymi  linie na skrzyżowaniach i przejściach dla pieszych malowane mechanicznie</t>
  </si>
  <si>
    <t>5.3.</t>
  </si>
  <si>
    <t>07.02.01.</t>
  </si>
  <si>
    <t>Ustawienie słupków stalowych do znaków drogowych z rur stalowych o średnicy 70 mm</t>
  </si>
  <si>
    <t>5.4.</t>
  </si>
  <si>
    <t>Ustawienie konstrukcji wsporczej dla znaków (tablic) znaków drogowych z  rur stalowych o średnicy 50 mm</t>
  </si>
  <si>
    <t>5.5.</t>
  </si>
  <si>
    <t xml:space="preserve">Ustawienie pionowe znaków drogowych odblaskowych na słupkach z rur stalowych:
Znaki typu A  </t>
  </si>
  <si>
    <t>5.6.</t>
  </si>
  <si>
    <t xml:space="preserve">Ustawienie pionowe znaków drogowych odblaskowych na słupkach z rur stalowych:
Znaki typu B </t>
  </si>
  <si>
    <t>5.7.</t>
  </si>
  <si>
    <t>Ustawienie pionowe znaków drogowych odblaskowych na słupkach z rur stalowych:
Znaki typu C</t>
  </si>
  <si>
    <t>5.8.</t>
  </si>
  <si>
    <t>Ustawienie pionowe znaków drogowych odblaskowych na słupkach z rur stalowych:
Znaki typu D</t>
  </si>
  <si>
    <t>5.9.</t>
  </si>
  <si>
    <t>Ustawienie pionowe znaków drogowych odblaskowych na słupkach z rur stalowych:
Znaki typu E</t>
  </si>
  <si>
    <t>5.10.</t>
  </si>
  <si>
    <t>Ustawienie pionowe znaków drogowych odblaskowych na słupkach z rur stalowych:
Znaki typu F</t>
  </si>
  <si>
    <t>5.11.</t>
  </si>
  <si>
    <t>Ustawienie pionowe znaków drogowych odblaskowych na słupkach z rur stalowych:
Znaki typu  Słupki przeszkodowe typu U-5a</t>
  </si>
  <si>
    <t>6.</t>
  </si>
  <si>
    <r>
      <t xml:space="preserve">CPV-45233222-1 </t>
    </r>
    <r>
      <rPr>
        <sz val="12"/>
        <color theme="1"/>
        <rFont val="Arial Narrow"/>
        <family val="2"/>
        <charset val="238"/>
      </rPr>
      <t xml:space="preserve"> </t>
    </r>
    <r>
      <rPr>
        <b/>
        <sz val="12"/>
        <color theme="1"/>
        <rFont val="Arial Narrow"/>
        <family val="2"/>
        <charset val="238"/>
      </rPr>
      <t xml:space="preserve">ROBOTY W ZAKRESIE CHODNIKÓW I ASFALTOWANIA </t>
    </r>
  </si>
  <si>
    <t>6.1.</t>
  </si>
  <si>
    <t>08.01.01.</t>
  </si>
  <si>
    <t xml:space="preserve">Ustawienie krawężników betonowych wtopionych 15x30x100 na podsypce cementowo-piaskowej z wypełnieniem spoin zaprawą </t>
  </si>
  <si>
    <t>m</t>
  </si>
  <si>
    <t>6.2.</t>
  </si>
  <si>
    <t>Wykonanie ławy betonowej z oporem pod krawężnik z betonu klasy C12/15</t>
  </si>
  <si>
    <t>6.3.</t>
  </si>
  <si>
    <t>Ręczne profilowanie i zagęszczenie dna koryta pod warstwy konstrukcyjne nawierzchni chodników</t>
  </si>
  <si>
    <t>6.4.</t>
  </si>
  <si>
    <t>04.04.01.</t>
  </si>
  <si>
    <r>
      <t>Wykonanie podbudowy z mieszanki niezwiązanej z kruszywem C</t>
    </r>
    <r>
      <rPr>
        <vertAlign val="subscript"/>
        <sz val="10"/>
        <color rgb="FF000000"/>
        <rFont val="Arial Narrow"/>
        <family val="2"/>
        <charset val="238"/>
      </rPr>
      <t>NR</t>
    </r>
    <r>
      <rPr>
        <sz val="10"/>
        <color rgb="FF000000"/>
        <rFont val="Arial Narrow"/>
        <family val="2"/>
        <charset val="238"/>
      </rPr>
      <t xml:space="preserve"> o uziarnieniu 0/31,5 stabilizowanej mechanicznie o grubości 20 cm</t>
    </r>
  </si>
  <si>
    <t>6.5.</t>
  </si>
  <si>
    <t>08.02.02.</t>
  </si>
  <si>
    <t xml:space="preserve">Wykonanie chodnika z kostki brukowej betonowej szarej fazowanej gr. 6 cm na podsypce cementowo-piaskowej z wypełnieniem spoin piaskiem </t>
  </si>
  <si>
    <t>6.6.</t>
  </si>
  <si>
    <t>08.03.01.</t>
  </si>
  <si>
    <r>
      <t>Ustawienie obrzeży betonowych 30x8 cm na podsypce cementowo-piaskowej i wypełnieniem spoin piaskiem</t>
    </r>
    <r>
      <rPr>
        <sz val="10"/>
        <color theme="1"/>
        <rFont val="Arial Narrow"/>
        <family val="2"/>
        <charset val="238"/>
      </rPr>
      <t xml:space="preserve"> </t>
    </r>
  </si>
  <si>
    <t>6.7.</t>
  </si>
  <si>
    <t>Wykonanie ławy betonowej z oporem pod obrzeże  z betonu klasy C12/15</t>
  </si>
  <si>
    <t>6.8.</t>
  </si>
  <si>
    <t>08.04.01.</t>
  </si>
  <si>
    <t xml:space="preserve">Wykonanie nawierzchni jezdni z kostki brukowej betonowej szarej gr. 8 cm na podsypce cementowo-piaskowej gr. 3cm z wypełnieniem spoin piaskiem (ul. K.K. Baczyńskiego) </t>
  </si>
  <si>
    <t>6.9.</t>
  </si>
  <si>
    <t xml:space="preserve">Wykonanie nawierzchni jezdni z kostki brukowej betonowej kolorowej gr. 8 cm na podsypce cementowo-piaskowej gr. 3cm z wypełnieniem spoin piaskiem (ul. K.K. Baczyńskiego) </t>
  </si>
  <si>
    <t>RAZEM WARTOŚĆ ROBÓT</t>
  </si>
  <si>
    <t>PODATEK VAT</t>
  </si>
  <si>
    <t>%</t>
  </si>
  <si>
    <t>OGÓŁEM WARTOŚĆ ROBÓT</t>
  </si>
  <si>
    <t xml:space="preserve">KOSZTORYS OFERTOWY </t>
  </si>
  <si>
    <t>5.12.</t>
  </si>
  <si>
    <t>07.01.01.</t>
  </si>
  <si>
    <t>Oznakowanie poziome jezdni - malowanie powierzchni przeznaczonej dla rowerzystów - kolor czerwony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</si>
</sst>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vertAlign val="subscript"/>
      <sz val="10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vertAlign val="subscript"/>
      <sz val="10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vertical="center" wrapText="1"/>
    </xf>
    <xf numFmtId="4" fontId="6" fillId="0" borderId="17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12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16" fontId="9" fillId="0" borderId="2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8FB1-7206-48DB-9812-DD72B9C34A84}">
  <dimension ref="A1:J65"/>
  <sheetViews>
    <sheetView tabSelected="1" view="pageBreakPreview" topLeftCell="A43" zoomScale="120" zoomScaleNormal="100" zoomScaleSheetLayoutView="120" workbookViewId="0">
      <selection activeCell="E68" sqref="E68"/>
    </sheetView>
  </sheetViews>
  <sheetFormatPr defaultRowHeight="16.5" x14ac:dyDescent="0.3"/>
  <cols>
    <col min="1" max="2" width="2.7109375" style="1" customWidth="1"/>
    <col min="3" max="3" width="12.7109375" style="1" customWidth="1"/>
    <col min="4" max="5" width="20.7109375" style="1" customWidth="1"/>
    <col min="6" max="6" width="10.7109375" style="1" customWidth="1"/>
    <col min="7" max="8" width="5.7109375" style="1" customWidth="1"/>
    <col min="9" max="10" width="10.7109375" style="1" customWidth="1"/>
    <col min="11" max="16384" width="9.140625" style="1"/>
  </cols>
  <sheetData>
    <row r="1" spans="1:10" ht="20.25" x14ac:dyDescent="0.3">
      <c r="A1" s="118" t="s">
        <v>133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x14ac:dyDescent="0.3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x14ac:dyDescent="0.3">
      <c r="A3" s="2"/>
    </row>
    <row r="4" spans="1:10" ht="17.25" thickBot="1" x14ac:dyDescent="0.35">
      <c r="A4" s="3"/>
    </row>
    <row r="5" spans="1:10" x14ac:dyDescent="0.3">
      <c r="A5" s="90"/>
      <c r="B5" s="91"/>
      <c r="C5" s="6"/>
      <c r="D5" s="90"/>
      <c r="E5" s="91"/>
      <c r="F5" s="5" t="s">
        <v>1</v>
      </c>
      <c r="G5" s="90" t="s">
        <v>2</v>
      </c>
      <c r="H5" s="91"/>
      <c r="I5" s="5" t="s">
        <v>3</v>
      </c>
      <c r="J5" s="5" t="s">
        <v>4</v>
      </c>
    </row>
    <row r="6" spans="1:10" x14ac:dyDescent="0.3">
      <c r="A6" s="80" t="s">
        <v>5</v>
      </c>
      <c r="B6" s="81"/>
      <c r="C6" s="9" t="s">
        <v>6</v>
      </c>
      <c r="D6" s="80" t="s">
        <v>7</v>
      </c>
      <c r="E6" s="81"/>
      <c r="F6" s="8" t="s">
        <v>8</v>
      </c>
      <c r="G6" s="80" t="s">
        <v>1</v>
      </c>
      <c r="H6" s="81"/>
      <c r="I6" s="8" t="s">
        <v>9</v>
      </c>
      <c r="J6" s="8" t="s">
        <v>10</v>
      </c>
    </row>
    <row r="7" spans="1:10" ht="17.25" thickBot="1" x14ac:dyDescent="0.35">
      <c r="A7" s="114"/>
      <c r="B7" s="115"/>
      <c r="C7" s="9" t="s">
        <v>11</v>
      </c>
      <c r="D7" s="114"/>
      <c r="E7" s="115"/>
      <c r="F7" s="10"/>
      <c r="G7" s="114"/>
      <c r="H7" s="115"/>
      <c r="I7" s="8" t="s">
        <v>12</v>
      </c>
      <c r="J7" s="8" t="s">
        <v>13</v>
      </c>
    </row>
    <row r="8" spans="1:10" ht="17.25" thickBot="1" x14ac:dyDescent="0.35">
      <c r="A8" s="116">
        <v>1</v>
      </c>
      <c r="B8" s="117"/>
      <c r="C8" s="11">
        <v>2</v>
      </c>
      <c r="D8" s="116">
        <v>3</v>
      </c>
      <c r="E8" s="117"/>
      <c r="F8" s="11">
        <v>4</v>
      </c>
      <c r="G8" s="116">
        <v>5</v>
      </c>
      <c r="H8" s="117"/>
      <c r="I8" s="11">
        <v>6</v>
      </c>
      <c r="J8" s="11">
        <v>7</v>
      </c>
    </row>
    <row r="9" spans="1:10" ht="18" thickTop="1" thickBot="1" x14ac:dyDescent="0.35">
      <c r="A9" s="107">
        <v>1</v>
      </c>
      <c r="B9" s="108"/>
      <c r="C9" s="109" t="s">
        <v>14</v>
      </c>
      <c r="D9" s="110"/>
      <c r="E9" s="110"/>
      <c r="F9" s="110"/>
      <c r="G9" s="110"/>
      <c r="H9" s="110"/>
      <c r="I9" s="110"/>
      <c r="J9" s="111"/>
    </row>
    <row r="10" spans="1:10" ht="75" customHeight="1" thickBot="1" x14ac:dyDescent="0.35">
      <c r="A10" s="76" t="s">
        <v>15</v>
      </c>
      <c r="B10" s="77"/>
      <c r="C10" s="14" t="s">
        <v>16</v>
      </c>
      <c r="D10" s="61" t="s">
        <v>17</v>
      </c>
      <c r="E10" s="62"/>
      <c r="F10" s="13" t="s">
        <v>18</v>
      </c>
      <c r="G10" s="78">
        <v>0.55000000000000004</v>
      </c>
      <c r="H10" s="79"/>
      <c r="I10" s="15"/>
      <c r="J10" s="16">
        <f>ROUND(G10*I10,2)</f>
        <v>0</v>
      </c>
    </row>
    <row r="11" spans="1:10" ht="45" customHeight="1" thickBot="1" x14ac:dyDescent="0.35">
      <c r="A11" s="103" t="s">
        <v>19</v>
      </c>
      <c r="B11" s="104"/>
      <c r="C11" s="18" t="s">
        <v>20</v>
      </c>
      <c r="D11" s="112" t="s">
        <v>21</v>
      </c>
      <c r="E11" s="113"/>
      <c r="F11" s="17" t="s">
        <v>22</v>
      </c>
      <c r="G11" s="53">
        <v>62.23</v>
      </c>
      <c r="H11" s="54"/>
      <c r="I11" s="15"/>
      <c r="J11" s="16">
        <f t="shared" ref="J11:J22" si="0">ROUND(G11*I11,2)</f>
        <v>0</v>
      </c>
    </row>
    <row r="12" spans="1:10" ht="45" customHeight="1" thickBot="1" x14ac:dyDescent="0.35">
      <c r="A12" s="76" t="s">
        <v>23</v>
      </c>
      <c r="B12" s="77"/>
      <c r="C12" s="18" t="s">
        <v>24</v>
      </c>
      <c r="D12" s="61" t="s">
        <v>25</v>
      </c>
      <c r="E12" s="62"/>
      <c r="F12" s="17" t="s">
        <v>26</v>
      </c>
      <c r="G12" s="78">
        <v>62.23</v>
      </c>
      <c r="H12" s="79"/>
      <c r="I12" s="15"/>
      <c r="J12" s="16">
        <f t="shared" si="0"/>
        <v>0</v>
      </c>
    </row>
    <row r="13" spans="1:10" ht="45" customHeight="1" thickBot="1" x14ac:dyDescent="0.35">
      <c r="A13" s="90" t="s">
        <v>27</v>
      </c>
      <c r="B13" s="91"/>
      <c r="C13" s="20" t="s">
        <v>28</v>
      </c>
      <c r="D13" s="51" t="s">
        <v>29</v>
      </c>
      <c r="E13" s="52"/>
      <c r="F13" s="21" t="s">
        <v>30</v>
      </c>
      <c r="G13" s="92">
        <v>15</v>
      </c>
      <c r="H13" s="93"/>
      <c r="I13" s="15"/>
      <c r="J13" s="16">
        <f t="shared" si="0"/>
        <v>0</v>
      </c>
    </row>
    <row r="14" spans="1:10" ht="30" customHeight="1" thickBot="1" x14ac:dyDescent="0.35">
      <c r="A14" s="76" t="s">
        <v>31</v>
      </c>
      <c r="B14" s="77"/>
      <c r="C14" s="20" t="s">
        <v>28</v>
      </c>
      <c r="D14" s="51" t="s">
        <v>32</v>
      </c>
      <c r="E14" s="52"/>
      <c r="F14" s="21" t="s">
        <v>26</v>
      </c>
      <c r="G14" s="92">
        <v>1.01</v>
      </c>
      <c r="H14" s="93"/>
      <c r="I14" s="15"/>
      <c r="J14" s="16">
        <f t="shared" si="0"/>
        <v>0</v>
      </c>
    </row>
    <row r="15" spans="1:10" ht="30" customHeight="1" thickBot="1" x14ac:dyDescent="0.35">
      <c r="A15" s="76" t="s">
        <v>33</v>
      </c>
      <c r="B15" s="77"/>
      <c r="C15" s="14" t="s">
        <v>28</v>
      </c>
      <c r="D15" s="61" t="s">
        <v>34</v>
      </c>
      <c r="E15" s="62"/>
      <c r="F15" s="22" t="s">
        <v>30</v>
      </c>
      <c r="G15" s="78">
        <v>4</v>
      </c>
      <c r="H15" s="79"/>
      <c r="I15" s="15"/>
      <c r="J15" s="16">
        <f t="shared" si="0"/>
        <v>0</v>
      </c>
    </row>
    <row r="16" spans="1:10" ht="60" customHeight="1" thickBot="1" x14ac:dyDescent="0.35">
      <c r="A16" s="76" t="s">
        <v>35</v>
      </c>
      <c r="B16" s="77"/>
      <c r="C16" s="14" t="s">
        <v>28</v>
      </c>
      <c r="D16" s="61" t="s">
        <v>36</v>
      </c>
      <c r="E16" s="62"/>
      <c r="F16" s="13" t="s">
        <v>22</v>
      </c>
      <c r="G16" s="78">
        <v>3</v>
      </c>
      <c r="H16" s="79"/>
      <c r="I16" s="15"/>
      <c r="J16" s="16">
        <f t="shared" si="0"/>
        <v>0</v>
      </c>
    </row>
    <row r="17" spans="1:10" ht="60" customHeight="1" thickBot="1" x14ac:dyDescent="0.35">
      <c r="A17" s="103" t="s">
        <v>37</v>
      </c>
      <c r="B17" s="104"/>
      <c r="C17" s="9" t="s">
        <v>28</v>
      </c>
      <c r="D17" s="49" t="s">
        <v>38</v>
      </c>
      <c r="E17" s="50"/>
      <c r="F17" s="23" t="s">
        <v>22</v>
      </c>
      <c r="G17" s="105">
        <v>5224</v>
      </c>
      <c r="H17" s="106"/>
      <c r="I17" s="24"/>
      <c r="J17" s="25">
        <f t="shared" si="0"/>
        <v>0</v>
      </c>
    </row>
    <row r="18" spans="1:10" ht="30" customHeight="1" thickBot="1" x14ac:dyDescent="0.35">
      <c r="A18" s="90" t="s">
        <v>39</v>
      </c>
      <c r="B18" s="91"/>
      <c r="C18" s="20" t="s">
        <v>40</v>
      </c>
      <c r="D18" s="51" t="s">
        <v>41</v>
      </c>
      <c r="E18" s="52"/>
      <c r="F18" s="21" t="s">
        <v>42</v>
      </c>
      <c r="G18" s="92">
        <v>5</v>
      </c>
      <c r="H18" s="93"/>
      <c r="I18" s="15"/>
      <c r="J18" s="16">
        <f t="shared" si="0"/>
        <v>0</v>
      </c>
    </row>
    <row r="19" spans="1:10" ht="30" customHeight="1" thickBot="1" x14ac:dyDescent="0.35">
      <c r="A19" s="90" t="s">
        <v>43</v>
      </c>
      <c r="B19" s="91"/>
      <c r="C19" s="20" t="s">
        <v>40</v>
      </c>
      <c r="D19" s="51" t="s">
        <v>44</v>
      </c>
      <c r="E19" s="52"/>
      <c r="F19" s="21" t="s">
        <v>42</v>
      </c>
      <c r="G19" s="92">
        <v>12</v>
      </c>
      <c r="H19" s="93"/>
      <c r="I19" s="15"/>
      <c r="J19" s="16">
        <f t="shared" si="0"/>
        <v>0</v>
      </c>
    </row>
    <row r="20" spans="1:10" ht="30" customHeight="1" thickBot="1" x14ac:dyDescent="0.35">
      <c r="A20" s="90" t="s">
        <v>45</v>
      </c>
      <c r="B20" s="91"/>
      <c r="C20" s="20" t="s">
        <v>40</v>
      </c>
      <c r="D20" s="51" t="s">
        <v>46</v>
      </c>
      <c r="E20" s="52"/>
      <c r="F20" s="21" t="s">
        <v>42</v>
      </c>
      <c r="G20" s="92">
        <v>3</v>
      </c>
      <c r="H20" s="93"/>
      <c r="I20" s="15"/>
      <c r="J20" s="16">
        <f t="shared" si="0"/>
        <v>0</v>
      </c>
    </row>
    <row r="21" spans="1:10" ht="30" customHeight="1" thickBot="1" x14ac:dyDescent="0.35">
      <c r="A21" s="102" t="s">
        <v>47</v>
      </c>
      <c r="B21" s="91"/>
      <c r="C21" s="20" t="s">
        <v>40</v>
      </c>
      <c r="D21" s="51" t="s">
        <v>48</v>
      </c>
      <c r="E21" s="52"/>
      <c r="F21" s="21" t="s">
        <v>42</v>
      </c>
      <c r="G21" s="92">
        <v>12</v>
      </c>
      <c r="H21" s="93"/>
      <c r="I21" s="15"/>
      <c r="J21" s="16">
        <f t="shared" si="0"/>
        <v>0</v>
      </c>
    </row>
    <row r="22" spans="1:10" ht="45" customHeight="1" thickBot="1" x14ac:dyDescent="0.35">
      <c r="A22" s="100" t="s">
        <v>49</v>
      </c>
      <c r="B22" s="101"/>
      <c r="C22" s="14" t="s">
        <v>28</v>
      </c>
      <c r="D22" s="61" t="s">
        <v>50</v>
      </c>
      <c r="E22" s="62"/>
      <c r="F22" s="22" t="s">
        <v>51</v>
      </c>
      <c r="G22" s="78">
        <v>313.44</v>
      </c>
      <c r="H22" s="79"/>
      <c r="I22" s="15"/>
      <c r="J22" s="16">
        <f t="shared" si="0"/>
        <v>0</v>
      </c>
    </row>
    <row r="23" spans="1:10" ht="17.25" thickBot="1" x14ac:dyDescent="0.35">
      <c r="A23" s="84" t="s">
        <v>52</v>
      </c>
      <c r="B23" s="85"/>
      <c r="C23" s="85"/>
      <c r="D23" s="85"/>
      <c r="E23" s="85"/>
      <c r="F23" s="85"/>
      <c r="G23" s="85"/>
      <c r="H23" s="85"/>
      <c r="I23" s="86"/>
      <c r="J23" s="26">
        <f>SUM(J10:J22)</f>
        <v>0</v>
      </c>
    </row>
    <row r="24" spans="1:10" ht="25.5" customHeight="1" thickBot="1" x14ac:dyDescent="0.35">
      <c r="A24" s="71" t="s">
        <v>53</v>
      </c>
      <c r="B24" s="72"/>
      <c r="C24" s="73" t="s">
        <v>54</v>
      </c>
      <c r="D24" s="74"/>
      <c r="E24" s="74"/>
      <c r="F24" s="74"/>
      <c r="G24" s="74"/>
      <c r="H24" s="74"/>
      <c r="I24" s="74"/>
      <c r="J24" s="75"/>
    </row>
    <row r="25" spans="1:10" ht="75" customHeight="1" thickBot="1" x14ac:dyDescent="0.35">
      <c r="A25" s="76" t="s">
        <v>55</v>
      </c>
      <c r="B25" s="77"/>
      <c r="C25" s="14" t="s">
        <v>24</v>
      </c>
      <c r="D25" s="61" t="s">
        <v>56</v>
      </c>
      <c r="E25" s="62"/>
      <c r="F25" s="13" t="s">
        <v>26</v>
      </c>
      <c r="G25" s="78">
        <v>18.059999999999999</v>
      </c>
      <c r="H25" s="79"/>
      <c r="I25" s="15"/>
      <c r="J25" s="16">
        <f t="shared" ref="J25" si="1">ROUND(G25*I25,2)</f>
        <v>0</v>
      </c>
    </row>
    <row r="26" spans="1:10" ht="17.25" thickBot="1" x14ac:dyDescent="0.35">
      <c r="A26" s="84" t="s">
        <v>52</v>
      </c>
      <c r="B26" s="85"/>
      <c r="C26" s="85"/>
      <c r="D26" s="85"/>
      <c r="E26" s="85"/>
      <c r="F26" s="85"/>
      <c r="G26" s="85"/>
      <c r="H26" s="85"/>
      <c r="I26" s="86"/>
      <c r="J26" s="26">
        <f>SUM(J25)</f>
        <v>0</v>
      </c>
    </row>
    <row r="27" spans="1:10" ht="17.25" thickBot="1" x14ac:dyDescent="0.35">
      <c r="A27" s="71" t="s">
        <v>57</v>
      </c>
      <c r="B27" s="72"/>
      <c r="C27" s="87" t="s">
        <v>58</v>
      </c>
      <c r="D27" s="88"/>
      <c r="E27" s="88"/>
      <c r="F27" s="88"/>
      <c r="G27" s="88"/>
      <c r="H27" s="88"/>
      <c r="I27" s="88"/>
      <c r="J27" s="89"/>
    </row>
    <row r="28" spans="1:10" ht="60" customHeight="1" thickBot="1" x14ac:dyDescent="0.35">
      <c r="A28" s="76" t="s">
        <v>59</v>
      </c>
      <c r="B28" s="77"/>
      <c r="C28" s="27" t="s">
        <v>60</v>
      </c>
      <c r="D28" s="94" t="s">
        <v>61</v>
      </c>
      <c r="E28" s="95"/>
      <c r="F28" s="12" t="s">
        <v>22</v>
      </c>
      <c r="G28" s="78">
        <v>60.2</v>
      </c>
      <c r="H28" s="79"/>
      <c r="I28" s="15"/>
      <c r="J28" s="16">
        <f t="shared" ref="J28:J31" si="2">ROUND(G28*I28,2)</f>
        <v>0</v>
      </c>
    </row>
    <row r="29" spans="1:10" ht="30" customHeight="1" thickBot="1" x14ac:dyDescent="0.35">
      <c r="A29" s="80" t="s">
        <v>62</v>
      </c>
      <c r="B29" s="81"/>
      <c r="C29" s="28" t="s">
        <v>63</v>
      </c>
      <c r="D29" s="98" t="s">
        <v>64</v>
      </c>
      <c r="E29" s="99"/>
      <c r="F29" s="7" t="s">
        <v>22</v>
      </c>
      <c r="G29" s="78">
        <v>60.2</v>
      </c>
      <c r="H29" s="79"/>
      <c r="I29" s="15"/>
      <c r="J29" s="16">
        <f t="shared" si="2"/>
        <v>0</v>
      </c>
    </row>
    <row r="30" spans="1:10" ht="45" customHeight="1" thickBot="1" x14ac:dyDescent="0.35">
      <c r="A30" s="90" t="s">
        <v>65</v>
      </c>
      <c r="B30" s="91"/>
      <c r="C30" s="20" t="s">
        <v>66</v>
      </c>
      <c r="D30" s="94" t="s">
        <v>67</v>
      </c>
      <c r="E30" s="95"/>
      <c r="F30" s="4" t="s">
        <v>22</v>
      </c>
      <c r="G30" s="78">
        <v>60.2</v>
      </c>
      <c r="H30" s="79"/>
      <c r="I30" s="15"/>
      <c r="J30" s="16">
        <f t="shared" si="2"/>
        <v>0</v>
      </c>
    </row>
    <row r="31" spans="1:10" ht="45" customHeight="1" thickBot="1" x14ac:dyDescent="0.35">
      <c r="A31" s="90" t="s">
        <v>68</v>
      </c>
      <c r="B31" s="91"/>
      <c r="C31" s="20" t="s">
        <v>69</v>
      </c>
      <c r="D31" s="96" t="s">
        <v>70</v>
      </c>
      <c r="E31" s="97"/>
      <c r="F31" s="4" t="s">
        <v>22</v>
      </c>
      <c r="G31" s="78">
        <v>5224</v>
      </c>
      <c r="H31" s="79"/>
      <c r="I31" s="15"/>
      <c r="J31" s="16">
        <f t="shared" si="2"/>
        <v>0</v>
      </c>
    </row>
    <row r="32" spans="1:10" ht="17.25" thickBot="1" x14ac:dyDescent="0.35">
      <c r="A32" s="38" t="s">
        <v>52</v>
      </c>
      <c r="B32" s="39"/>
      <c r="C32" s="39"/>
      <c r="D32" s="39"/>
      <c r="E32" s="39"/>
      <c r="F32" s="39"/>
      <c r="G32" s="39"/>
      <c r="H32" s="39"/>
      <c r="I32" s="40"/>
      <c r="J32" s="26">
        <f>SUM(J28:J31)</f>
        <v>0</v>
      </c>
    </row>
    <row r="33" spans="1:10" ht="16.5" customHeight="1" thickBot="1" x14ac:dyDescent="0.35">
      <c r="A33" s="71" t="s">
        <v>71</v>
      </c>
      <c r="B33" s="72"/>
      <c r="C33" s="87" t="s">
        <v>72</v>
      </c>
      <c r="D33" s="88"/>
      <c r="E33" s="88"/>
      <c r="F33" s="88"/>
      <c r="G33" s="88"/>
      <c r="H33" s="88"/>
      <c r="I33" s="88"/>
      <c r="J33" s="89"/>
    </row>
    <row r="34" spans="1:10" ht="45" customHeight="1" thickBot="1" x14ac:dyDescent="0.35">
      <c r="A34" s="76" t="s">
        <v>73</v>
      </c>
      <c r="B34" s="77"/>
      <c r="C34" s="14" t="s">
        <v>74</v>
      </c>
      <c r="D34" s="61" t="s">
        <v>75</v>
      </c>
      <c r="E34" s="62"/>
      <c r="F34" s="22" t="s">
        <v>22</v>
      </c>
      <c r="G34" s="78">
        <v>5224</v>
      </c>
      <c r="H34" s="79"/>
      <c r="I34" s="16"/>
      <c r="J34" s="16">
        <f t="shared" ref="J34" si="3">ROUND(G34*I34,2)</f>
        <v>0</v>
      </c>
    </row>
    <row r="35" spans="1:10" ht="17.25" thickBot="1" x14ac:dyDescent="0.35">
      <c r="A35" s="84" t="s">
        <v>52</v>
      </c>
      <c r="B35" s="85"/>
      <c r="C35" s="85"/>
      <c r="D35" s="85"/>
      <c r="E35" s="85"/>
      <c r="F35" s="85"/>
      <c r="G35" s="85"/>
      <c r="H35" s="85"/>
      <c r="I35" s="86"/>
      <c r="J35" s="26">
        <f>SUM(J34)</f>
        <v>0</v>
      </c>
    </row>
    <row r="36" spans="1:10" ht="17.25" thickBot="1" x14ac:dyDescent="0.35">
      <c r="A36" s="71" t="s">
        <v>76</v>
      </c>
      <c r="B36" s="72"/>
      <c r="C36" s="87" t="s">
        <v>77</v>
      </c>
      <c r="D36" s="88"/>
      <c r="E36" s="88"/>
      <c r="F36" s="88"/>
      <c r="G36" s="88"/>
      <c r="H36" s="88"/>
      <c r="I36" s="88"/>
      <c r="J36" s="89"/>
    </row>
    <row r="37" spans="1:10" ht="35.25" customHeight="1" thickBot="1" x14ac:dyDescent="0.35">
      <c r="A37" s="90" t="s">
        <v>78</v>
      </c>
      <c r="B37" s="91"/>
      <c r="C37" s="9" t="s">
        <v>79</v>
      </c>
      <c r="D37" s="51" t="s">
        <v>80</v>
      </c>
      <c r="E37" s="52"/>
      <c r="F37" s="21" t="s">
        <v>42</v>
      </c>
      <c r="G37" s="92">
        <v>34</v>
      </c>
      <c r="H37" s="93"/>
      <c r="I37" s="15"/>
      <c r="J37" s="16">
        <f t="shared" ref="J37:J40" si="4">ROUND(G37*I37,2)</f>
        <v>0</v>
      </c>
    </row>
    <row r="38" spans="1:10" ht="45" customHeight="1" thickBot="1" x14ac:dyDescent="0.35">
      <c r="A38" s="76" t="s">
        <v>81</v>
      </c>
      <c r="B38" s="77"/>
      <c r="C38" s="14" t="s">
        <v>82</v>
      </c>
      <c r="D38" s="61" t="s">
        <v>83</v>
      </c>
      <c r="E38" s="62"/>
      <c r="F38" s="22" t="s">
        <v>22</v>
      </c>
      <c r="G38" s="78">
        <v>310</v>
      </c>
      <c r="H38" s="79"/>
      <c r="I38" s="15"/>
      <c r="J38" s="16">
        <f t="shared" si="4"/>
        <v>0</v>
      </c>
    </row>
    <row r="39" spans="1:10" ht="30" customHeight="1" thickBot="1" x14ac:dyDescent="0.35">
      <c r="A39" s="80" t="s">
        <v>84</v>
      </c>
      <c r="B39" s="81"/>
      <c r="C39" s="28" t="s">
        <v>85</v>
      </c>
      <c r="D39" s="82" t="s">
        <v>86</v>
      </c>
      <c r="E39" s="83"/>
      <c r="F39" s="17" t="s">
        <v>42</v>
      </c>
      <c r="G39" s="53">
        <v>47</v>
      </c>
      <c r="H39" s="54"/>
      <c r="I39" s="15"/>
      <c r="J39" s="16">
        <f t="shared" si="4"/>
        <v>0</v>
      </c>
    </row>
    <row r="40" spans="1:10" ht="30" customHeight="1" thickBot="1" x14ac:dyDescent="0.35">
      <c r="A40" s="76" t="s">
        <v>87</v>
      </c>
      <c r="B40" s="77"/>
      <c r="C40" s="14" t="s">
        <v>85</v>
      </c>
      <c r="D40" s="61" t="s">
        <v>88</v>
      </c>
      <c r="E40" s="62"/>
      <c r="F40" s="13" t="s">
        <v>42</v>
      </c>
      <c r="G40" s="78">
        <v>5</v>
      </c>
      <c r="H40" s="79"/>
      <c r="I40" s="15"/>
      <c r="J40" s="16">
        <f t="shared" si="4"/>
        <v>0</v>
      </c>
    </row>
    <row r="41" spans="1:10" ht="45" customHeight="1" thickBot="1" x14ac:dyDescent="0.35">
      <c r="A41" s="76" t="s">
        <v>89</v>
      </c>
      <c r="B41" s="77"/>
      <c r="C41" s="27" t="s">
        <v>85</v>
      </c>
      <c r="D41" s="61" t="s">
        <v>90</v>
      </c>
      <c r="E41" s="62"/>
      <c r="F41" s="13" t="s">
        <v>42</v>
      </c>
      <c r="G41" s="78">
        <v>5</v>
      </c>
      <c r="H41" s="79"/>
      <c r="I41" s="16"/>
      <c r="J41" s="16">
        <f t="shared" ref="J41:J48" si="5">ROUND(G41*I41,2)</f>
        <v>0</v>
      </c>
    </row>
    <row r="42" spans="1:10" ht="45" customHeight="1" thickBot="1" x14ac:dyDescent="0.35">
      <c r="A42" s="76" t="s">
        <v>91</v>
      </c>
      <c r="B42" s="77"/>
      <c r="C42" s="27" t="s">
        <v>85</v>
      </c>
      <c r="D42" s="61" t="s">
        <v>92</v>
      </c>
      <c r="E42" s="62"/>
      <c r="F42" s="13" t="s">
        <v>42</v>
      </c>
      <c r="G42" s="78">
        <v>9</v>
      </c>
      <c r="H42" s="79"/>
      <c r="I42" s="16"/>
      <c r="J42" s="16">
        <f t="shared" si="5"/>
        <v>0</v>
      </c>
    </row>
    <row r="43" spans="1:10" ht="45" customHeight="1" thickBot="1" x14ac:dyDescent="0.35">
      <c r="A43" s="76" t="s">
        <v>93</v>
      </c>
      <c r="B43" s="77"/>
      <c r="C43" s="27" t="s">
        <v>85</v>
      </c>
      <c r="D43" s="61" t="s">
        <v>94</v>
      </c>
      <c r="E43" s="62"/>
      <c r="F43" s="13" t="s">
        <v>42</v>
      </c>
      <c r="G43" s="78">
        <v>20</v>
      </c>
      <c r="H43" s="79"/>
      <c r="I43" s="16"/>
      <c r="J43" s="16">
        <f t="shared" si="5"/>
        <v>0</v>
      </c>
    </row>
    <row r="44" spans="1:10" ht="45" customHeight="1" thickBot="1" x14ac:dyDescent="0.35">
      <c r="A44" s="76" t="s">
        <v>95</v>
      </c>
      <c r="B44" s="77"/>
      <c r="C44" s="27" t="s">
        <v>85</v>
      </c>
      <c r="D44" s="61" t="s">
        <v>96</v>
      </c>
      <c r="E44" s="62"/>
      <c r="F44" s="13" t="s">
        <v>42</v>
      </c>
      <c r="G44" s="78">
        <v>20</v>
      </c>
      <c r="H44" s="79"/>
      <c r="I44" s="16"/>
      <c r="J44" s="16">
        <f t="shared" si="5"/>
        <v>0</v>
      </c>
    </row>
    <row r="45" spans="1:10" ht="45" customHeight="1" thickBot="1" x14ac:dyDescent="0.35">
      <c r="A45" s="76" t="s">
        <v>97</v>
      </c>
      <c r="B45" s="77"/>
      <c r="C45" s="27" t="s">
        <v>85</v>
      </c>
      <c r="D45" s="61" t="s">
        <v>98</v>
      </c>
      <c r="E45" s="62"/>
      <c r="F45" s="13" t="s">
        <v>42</v>
      </c>
      <c r="G45" s="78">
        <v>5</v>
      </c>
      <c r="H45" s="79"/>
      <c r="I45" s="16"/>
      <c r="J45" s="16">
        <f t="shared" si="5"/>
        <v>0</v>
      </c>
    </row>
    <row r="46" spans="1:10" ht="45" customHeight="1" thickBot="1" x14ac:dyDescent="0.35">
      <c r="A46" s="76" t="s">
        <v>99</v>
      </c>
      <c r="B46" s="77"/>
      <c r="C46" s="27" t="s">
        <v>85</v>
      </c>
      <c r="D46" s="61" t="s">
        <v>100</v>
      </c>
      <c r="E46" s="62"/>
      <c r="F46" s="13" t="s">
        <v>42</v>
      </c>
      <c r="G46" s="78">
        <v>8</v>
      </c>
      <c r="H46" s="79"/>
      <c r="I46" s="16"/>
      <c r="J46" s="16">
        <f t="shared" si="5"/>
        <v>0</v>
      </c>
    </row>
    <row r="47" spans="1:10" ht="45" customHeight="1" thickBot="1" x14ac:dyDescent="0.35">
      <c r="A47" s="76" t="s">
        <v>101</v>
      </c>
      <c r="B47" s="77"/>
      <c r="C47" s="27" t="s">
        <v>85</v>
      </c>
      <c r="D47" s="61" t="s">
        <v>102</v>
      </c>
      <c r="E47" s="62"/>
      <c r="F47" s="13" t="s">
        <v>42</v>
      </c>
      <c r="G47" s="78">
        <v>8</v>
      </c>
      <c r="H47" s="79"/>
      <c r="I47" s="16"/>
      <c r="J47" s="16">
        <f t="shared" ref="J47" si="6">ROUND(G47*I47,2)</f>
        <v>0</v>
      </c>
    </row>
    <row r="48" spans="1:10" ht="30" customHeight="1" thickBot="1" x14ac:dyDescent="0.35">
      <c r="A48" s="76" t="s">
        <v>134</v>
      </c>
      <c r="B48" s="77"/>
      <c r="C48" s="14" t="s">
        <v>135</v>
      </c>
      <c r="D48" s="61" t="s">
        <v>136</v>
      </c>
      <c r="E48" s="62"/>
      <c r="F48" s="22" t="s">
        <v>22</v>
      </c>
      <c r="G48" s="78">
        <v>141</v>
      </c>
      <c r="H48" s="79"/>
      <c r="I48" s="16"/>
      <c r="J48" s="16">
        <f t="shared" si="5"/>
        <v>0</v>
      </c>
    </row>
    <row r="49" spans="1:10" ht="17.25" thickBot="1" x14ac:dyDescent="0.35">
      <c r="A49" s="38" t="s">
        <v>52</v>
      </c>
      <c r="B49" s="39"/>
      <c r="C49" s="39"/>
      <c r="D49" s="39"/>
      <c r="E49" s="39"/>
      <c r="F49" s="39"/>
      <c r="G49" s="39"/>
      <c r="H49" s="39"/>
      <c r="I49" s="40"/>
      <c r="J49" s="26">
        <f>SUM(J37:J48)</f>
        <v>0</v>
      </c>
    </row>
    <row r="50" spans="1:10" ht="17.25" thickBot="1" x14ac:dyDescent="0.35">
      <c r="A50" s="71" t="s">
        <v>103</v>
      </c>
      <c r="B50" s="72"/>
      <c r="C50" s="73" t="s">
        <v>104</v>
      </c>
      <c r="D50" s="74"/>
      <c r="E50" s="74"/>
      <c r="F50" s="74"/>
      <c r="G50" s="74"/>
      <c r="H50" s="74"/>
      <c r="I50" s="74"/>
      <c r="J50" s="75"/>
    </row>
    <row r="51" spans="1:10" ht="45" customHeight="1" thickBot="1" x14ac:dyDescent="0.35">
      <c r="A51" s="41" t="s">
        <v>105</v>
      </c>
      <c r="B51" s="42"/>
      <c r="C51" s="29" t="s">
        <v>106</v>
      </c>
      <c r="D51" s="43" t="s">
        <v>107</v>
      </c>
      <c r="E51" s="44"/>
      <c r="F51" s="30" t="s">
        <v>108</v>
      </c>
      <c r="G51" s="45">
        <v>46</v>
      </c>
      <c r="H51" s="46"/>
      <c r="I51" s="16"/>
      <c r="J51" s="16">
        <f>ROUND(G51*I51,2)</f>
        <v>0</v>
      </c>
    </row>
    <row r="52" spans="1:10" ht="35.25" customHeight="1" thickBot="1" x14ac:dyDescent="0.35">
      <c r="A52" s="59" t="s">
        <v>109</v>
      </c>
      <c r="B52" s="60"/>
      <c r="C52" s="32" t="s">
        <v>106</v>
      </c>
      <c r="D52" s="65" t="s">
        <v>110</v>
      </c>
      <c r="E52" s="66"/>
      <c r="F52" s="31" t="s">
        <v>26</v>
      </c>
      <c r="G52" s="63">
        <v>3.11</v>
      </c>
      <c r="H52" s="64"/>
      <c r="I52" s="16"/>
      <c r="J52" s="16">
        <f t="shared" ref="J52:J59" si="7">ROUND(G52*I52,2)</f>
        <v>0</v>
      </c>
    </row>
    <row r="53" spans="1:10" ht="30" customHeight="1" thickBot="1" x14ac:dyDescent="0.35">
      <c r="A53" s="67" t="s">
        <v>111</v>
      </c>
      <c r="B53" s="68"/>
      <c r="C53" s="30" t="s">
        <v>60</v>
      </c>
      <c r="D53" s="69" t="s">
        <v>112</v>
      </c>
      <c r="E53" s="70"/>
      <c r="F53" s="30" t="s">
        <v>22</v>
      </c>
      <c r="G53" s="45">
        <v>10</v>
      </c>
      <c r="H53" s="46"/>
      <c r="I53" s="25"/>
      <c r="J53" s="25">
        <f t="shared" si="7"/>
        <v>0</v>
      </c>
    </row>
    <row r="54" spans="1:10" ht="45" customHeight="1" thickBot="1" x14ac:dyDescent="0.35">
      <c r="A54" s="55" t="s">
        <v>113</v>
      </c>
      <c r="B54" s="56"/>
      <c r="C54" s="29" t="s">
        <v>114</v>
      </c>
      <c r="D54" s="43" t="s">
        <v>115</v>
      </c>
      <c r="E54" s="44"/>
      <c r="F54" s="33" t="s">
        <v>22</v>
      </c>
      <c r="G54" s="57">
        <v>10</v>
      </c>
      <c r="H54" s="58"/>
      <c r="I54" s="16"/>
      <c r="J54" s="16">
        <f t="shared" si="7"/>
        <v>0</v>
      </c>
    </row>
    <row r="55" spans="1:10" ht="45" customHeight="1" thickBot="1" x14ac:dyDescent="0.35">
      <c r="A55" s="59" t="s">
        <v>116</v>
      </c>
      <c r="B55" s="60"/>
      <c r="C55" s="32" t="s">
        <v>117</v>
      </c>
      <c r="D55" s="61" t="s">
        <v>118</v>
      </c>
      <c r="E55" s="62"/>
      <c r="F55" s="34" t="s">
        <v>22</v>
      </c>
      <c r="G55" s="63">
        <v>10</v>
      </c>
      <c r="H55" s="64"/>
      <c r="I55" s="16"/>
      <c r="J55" s="16">
        <f t="shared" si="7"/>
        <v>0</v>
      </c>
    </row>
    <row r="56" spans="1:10" ht="30" customHeight="1" thickBot="1" x14ac:dyDescent="0.35">
      <c r="A56" s="47" t="s">
        <v>119</v>
      </c>
      <c r="B56" s="48"/>
      <c r="C56" s="35" t="s">
        <v>120</v>
      </c>
      <c r="D56" s="49" t="s">
        <v>121</v>
      </c>
      <c r="E56" s="50"/>
      <c r="F56" s="30" t="s">
        <v>108</v>
      </c>
      <c r="G56" s="45">
        <v>12</v>
      </c>
      <c r="H56" s="46"/>
      <c r="I56" s="25"/>
      <c r="J56" s="25">
        <f t="shared" si="7"/>
        <v>0</v>
      </c>
    </row>
    <row r="57" spans="1:10" ht="35.25" customHeight="1" thickBot="1" x14ac:dyDescent="0.35">
      <c r="A57" s="41" t="s">
        <v>122</v>
      </c>
      <c r="B57" s="42"/>
      <c r="C57" s="20" t="s">
        <v>106</v>
      </c>
      <c r="D57" s="51" t="s">
        <v>123</v>
      </c>
      <c r="E57" s="52"/>
      <c r="F57" s="17" t="s">
        <v>26</v>
      </c>
      <c r="G57" s="53">
        <v>0.72</v>
      </c>
      <c r="H57" s="54"/>
      <c r="I57" s="16"/>
      <c r="J57" s="16">
        <f t="shared" si="7"/>
        <v>0</v>
      </c>
    </row>
    <row r="58" spans="1:10" ht="60" customHeight="1" thickBot="1" x14ac:dyDescent="0.35">
      <c r="A58" s="41" t="s">
        <v>124</v>
      </c>
      <c r="B58" s="42"/>
      <c r="C58" s="29" t="s">
        <v>125</v>
      </c>
      <c r="D58" s="43" t="s">
        <v>126</v>
      </c>
      <c r="E58" s="44"/>
      <c r="F58" s="30" t="s">
        <v>22</v>
      </c>
      <c r="G58" s="45">
        <v>56.9</v>
      </c>
      <c r="H58" s="46"/>
      <c r="I58" s="16"/>
      <c r="J58" s="16">
        <f t="shared" si="7"/>
        <v>0</v>
      </c>
    </row>
    <row r="59" spans="1:10" ht="60" customHeight="1" thickBot="1" x14ac:dyDescent="0.35">
      <c r="A59" s="41" t="s">
        <v>127</v>
      </c>
      <c r="B59" s="42"/>
      <c r="C59" s="29" t="s">
        <v>125</v>
      </c>
      <c r="D59" s="43" t="s">
        <v>128</v>
      </c>
      <c r="E59" s="44"/>
      <c r="F59" s="30" t="s">
        <v>22</v>
      </c>
      <c r="G59" s="45">
        <v>3.3</v>
      </c>
      <c r="H59" s="46"/>
      <c r="I59" s="16"/>
      <c r="J59" s="16">
        <f t="shared" si="7"/>
        <v>0</v>
      </c>
    </row>
    <row r="60" spans="1:10" ht="17.25" thickBot="1" x14ac:dyDescent="0.35">
      <c r="A60" s="38" t="s">
        <v>52</v>
      </c>
      <c r="B60" s="39"/>
      <c r="C60" s="39"/>
      <c r="D60" s="39"/>
      <c r="E60" s="39"/>
      <c r="F60" s="39"/>
      <c r="G60" s="39"/>
      <c r="H60" s="39"/>
      <c r="I60" s="40"/>
      <c r="J60" s="26">
        <f>SUM(J51:J59)</f>
        <v>0</v>
      </c>
    </row>
    <row r="61" spans="1:10" ht="17.25" thickBot="1" x14ac:dyDescent="0.35">
      <c r="A61" s="38" t="s">
        <v>129</v>
      </c>
      <c r="B61" s="39"/>
      <c r="C61" s="39"/>
      <c r="D61" s="39"/>
      <c r="E61" s="39"/>
      <c r="F61" s="39"/>
      <c r="G61" s="39"/>
      <c r="H61" s="39"/>
      <c r="I61" s="40"/>
      <c r="J61" s="26">
        <f>J23+J26+J32+J35+J49+J60</f>
        <v>0</v>
      </c>
    </row>
    <row r="62" spans="1:10" ht="17.25" thickBot="1" x14ac:dyDescent="0.35">
      <c r="A62" s="38" t="s">
        <v>130</v>
      </c>
      <c r="B62" s="39"/>
      <c r="C62" s="39"/>
      <c r="D62" s="39"/>
      <c r="E62" s="39"/>
      <c r="F62" s="39"/>
      <c r="G62" s="40"/>
      <c r="H62" s="17" t="s">
        <v>131</v>
      </c>
      <c r="I62" s="17">
        <v>23</v>
      </c>
      <c r="J62" s="19">
        <f>ROUND(J61*0.23,2)</f>
        <v>0</v>
      </c>
    </row>
    <row r="63" spans="1:10" ht="17.25" thickBot="1" x14ac:dyDescent="0.35">
      <c r="A63" s="38" t="s">
        <v>132</v>
      </c>
      <c r="B63" s="39"/>
      <c r="C63" s="39"/>
      <c r="D63" s="39"/>
      <c r="E63" s="39"/>
      <c r="F63" s="39"/>
      <c r="G63" s="39"/>
      <c r="H63" s="39"/>
      <c r="I63" s="40"/>
      <c r="J63" s="26">
        <f>J61+J62</f>
        <v>0</v>
      </c>
    </row>
    <row r="64" spans="1:10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" x14ac:dyDescent="0.3">
      <c r="A65" s="37"/>
    </row>
  </sheetData>
  <mergeCells count="155">
    <mergeCell ref="A1:J1"/>
    <mergeCell ref="A2:J2"/>
    <mergeCell ref="A5:B5"/>
    <mergeCell ref="D5:E5"/>
    <mergeCell ref="G5:H5"/>
    <mergeCell ref="A6:B6"/>
    <mergeCell ref="D6:E6"/>
    <mergeCell ref="G6:H6"/>
    <mergeCell ref="A47:B47"/>
    <mergeCell ref="D47:E47"/>
    <mergeCell ref="G47:H47"/>
    <mergeCell ref="A9:B9"/>
    <mergeCell ref="C9:J9"/>
    <mergeCell ref="A10:B10"/>
    <mergeCell ref="D10:E10"/>
    <mergeCell ref="G10:H10"/>
    <mergeCell ref="A11:B11"/>
    <mergeCell ref="D11:E11"/>
    <mergeCell ref="G11:H11"/>
    <mergeCell ref="A7:B7"/>
    <mergeCell ref="D7:E7"/>
    <mergeCell ref="G7:H7"/>
    <mergeCell ref="A8:B8"/>
    <mergeCell ref="D8:E8"/>
    <mergeCell ref="G8:H8"/>
    <mergeCell ref="A14:B14"/>
    <mergeCell ref="D14:E14"/>
    <mergeCell ref="G14:H14"/>
    <mergeCell ref="A15:B15"/>
    <mergeCell ref="D15:E15"/>
    <mergeCell ref="G15:H15"/>
    <mergeCell ref="A12:B12"/>
    <mergeCell ref="D12:E12"/>
    <mergeCell ref="G12:H12"/>
    <mergeCell ref="A13:B13"/>
    <mergeCell ref="D13:E13"/>
    <mergeCell ref="G13:H13"/>
    <mergeCell ref="A18:B18"/>
    <mergeCell ref="D18:E18"/>
    <mergeCell ref="G18:H18"/>
    <mergeCell ref="A19:B19"/>
    <mergeCell ref="D19:E19"/>
    <mergeCell ref="G19:H19"/>
    <mergeCell ref="A16:B16"/>
    <mergeCell ref="D16:E16"/>
    <mergeCell ref="G16:H16"/>
    <mergeCell ref="A17:B17"/>
    <mergeCell ref="D17:E17"/>
    <mergeCell ref="G17:H17"/>
    <mergeCell ref="A22:B22"/>
    <mergeCell ref="D22:E22"/>
    <mergeCell ref="G22:H22"/>
    <mergeCell ref="A23:I23"/>
    <mergeCell ref="A24:B24"/>
    <mergeCell ref="C24:J24"/>
    <mergeCell ref="A20:B20"/>
    <mergeCell ref="D20:E20"/>
    <mergeCell ref="G20:H20"/>
    <mergeCell ref="A21:B21"/>
    <mergeCell ref="D21:E21"/>
    <mergeCell ref="G21:H21"/>
    <mergeCell ref="A28:B28"/>
    <mergeCell ref="D28:E28"/>
    <mergeCell ref="G28:H28"/>
    <mergeCell ref="A29:B29"/>
    <mergeCell ref="D29:E29"/>
    <mergeCell ref="G29:H29"/>
    <mergeCell ref="A25:B25"/>
    <mergeCell ref="D25:E25"/>
    <mergeCell ref="G25:H25"/>
    <mergeCell ref="A26:I26"/>
    <mergeCell ref="A27:B27"/>
    <mergeCell ref="C27:J27"/>
    <mergeCell ref="A32:I32"/>
    <mergeCell ref="A33:B33"/>
    <mergeCell ref="C33:J33"/>
    <mergeCell ref="A34:B34"/>
    <mergeCell ref="D34:E34"/>
    <mergeCell ref="G34:H34"/>
    <mergeCell ref="A30:B30"/>
    <mergeCell ref="D30:E30"/>
    <mergeCell ref="G30:H30"/>
    <mergeCell ref="A31:B31"/>
    <mergeCell ref="D31:E31"/>
    <mergeCell ref="G31:H31"/>
    <mergeCell ref="A38:B38"/>
    <mergeCell ref="D38:E38"/>
    <mergeCell ref="G38:H38"/>
    <mergeCell ref="A39:B39"/>
    <mergeCell ref="D39:E39"/>
    <mergeCell ref="G39:H39"/>
    <mergeCell ref="A35:I35"/>
    <mergeCell ref="A36:B36"/>
    <mergeCell ref="C36:J36"/>
    <mergeCell ref="A37:B37"/>
    <mergeCell ref="D37:E37"/>
    <mergeCell ref="G37:H37"/>
    <mergeCell ref="A42:B42"/>
    <mergeCell ref="D42:E42"/>
    <mergeCell ref="G42:H42"/>
    <mergeCell ref="A43:B43"/>
    <mergeCell ref="D43:E43"/>
    <mergeCell ref="G43:H43"/>
    <mergeCell ref="A40:B40"/>
    <mergeCell ref="D40:E40"/>
    <mergeCell ref="G40:H40"/>
    <mergeCell ref="A41:B41"/>
    <mergeCell ref="D41:E41"/>
    <mergeCell ref="G41:H41"/>
    <mergeCell ref="A46:B46"/>
    <mergeCell ref="D46:E46"/>
    <mergeCell ref="G46:H46"/>
    <mergeCell ref="A48:B48"/>
    <mergeCell ref="D48:E48"/>
    <mergeCell ref="G48:H48"/>
    <mergeCell ref="A44:B44"/>
    <mergeCell ref="D44:E44"/>
    <mergeCell ref="G44:H44"/>
    <mergeCell ref="A45:B45"/>
    <mergeCell ref="D45:E45"/>
    <mergeCell ref="G45:H45"/>
    <mergeCell ref="A52:B52"/>
    <mergeCell ref="D52:E52"/>
    <mergeCell ref="G52:H52"/>
    <mergeCell ref="A53:B53"/>
    <mergeCell ref="D53:E53"/>
    <mergeCell ref="G53:H53"/>
    <mergeCell ref="A49:I49"/>
    <mergeCell ref="A50:B50"/>
    <mergeCell ref="C50:J50"/>
    <mergeCell ref="A51:B51"/>
    <mergeCell ref="D51:E51"/>
    <mergeCell ref="G51:H51"/>
    <mergeCell ref="A56:B56"/>
    <mergeCell ref="D56:E56"/>
    <mergeCell ref="G56:H56"/>
    <mergeCell ref="A57:B57"/>
    <mergeCell ref="D57:E57"/>
    <mergeCell ref="G57:H57"/>
    <mergeCell ref="A54:B54"/>
    <mergeCell ref="D54:E54"/>
    <mergeCell ref="G54:H54"/>
    <mergeCell ref="A55:B55"/>
    <mergeCell ref="D55:E55"/>
    <mergeCell ref="G55:H55"/>
    <mergeCell ref="A60:I60"/>
    <mergeCell ref="A61:I61"/>
    <mergeCell ref="A62:G62"/>
    <mergeCell ref="A63:I63"/>
    <mergeCell ref="A58:B58"/>
    <mergeCell ref="D58:E58"/>
    <mergeCell ref="G58:H58"/>
    <mergeCell ref="A59:B59"/>
    <mergeCell ref="D59:E59"/>
    <mergeCell ref="G59:H5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Strona &amp;P z &amp;N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piotr.kowalski@pzdmlawa.pl</dc:creator>
  <cp:lastModifiedBy>piotr.kowalski@pzdmlawa.pl</cp:lastModifiedBy>
  <dcterms:created xsi:type="dcterms:W3CDTF">2024-09-20T10:35:09Z</dcterms:created>
  <dcterms:modified xsi:type="dcterms:W3CDTF">2024-09-24T07:12:37Z</dcterms:modified>
</cp:coreProperties>
</file>