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-105" yWindow="-105" windowWidth="23250" windowHeight="12570"/>
  </bookViews>
  <sheets>
    <sheet name="Arkusz1" sheetId="1" r:id="rId1"/>
  </sheets>
  <definedNames>
    <definedName name="_xlnm._FilterDatabase" localSheetId="0" hidden="1">Arkusz1!$A$3:$AU$3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/>
  <c r="G10" s="1"/>
  <c r="AQ4"/>
  <c r="J10"/>
  <c r="H10"/>
  <c r="F10"/>
  <c r="K9"/>
  <c r="K10" l="1"/>
  <c r="AP5"/>
  <c r="AN5"/>
  <c r="AL5"/>
  <c r="AJ5"/>
  <c r="AH5"/>
  <c r="AF5"/>
  <c r="AD5"/>
  <c r="AB5"/>
  <c r="AQ5" l="1"/>
</calcChain>
</file>

<file path=xl/sharedStrings.xml><?xml version="1.0" encoding="utf-8"?>
<sst xmlns="http://schemas.openxmlformats.org/spreadsheetml/2006/main" count="92" uniqueCount="65">
  <si>
    <t>LP</t>
  </si>
  <si>
    <t>Nazwa obiektu</t>
  </si>
  <si>
    <t>Adres Obiektu</t>
  </si>
  <si>
    <t>Dane OSD</t>
  </si>
  <si>
    <t>Nazwa Obecnego Sprzedawcy</t>
  </si>
  <si>
    <t>Zmiana Sprzedawcy</t>
  </si>
  <si>
    <t>Taryfa PSG</t>
  </si>
  <si>
    <t>Płatnik podatku akcyzowego</t>
  </si>
  <si>
    <t>Moc umowna</t>
  </si>
  <si>
    <t>Nr gazomierza</t>
  </si>
  <si>
    <t>Nr PPG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</si>
  <si>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</si>
  <si>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</si>
  <si>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</si>
  <si>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</si>
  <si>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</si>
  <si>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</si>
  <si>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</si>
  <si>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</si>
  <si>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Adres</t>
  </si>
  <si>
    <t>Kod</t>
  </si>
  <si>
    <t>Miejscowość</t>
  </si>
  <si>
    <t>Miejscowość/Ulica/Nr</t>
  </si>
  <si>
    <t>Poczta</t>
  </si>
  <si>
    <t>Nazwa</t>
  </si>
  <si>
    <t>Oddział</t>
  </si>
  <si>
    <t>ilość miesięcy</t>
  </si>
  <si>
    <t>paliwo gazowe (kWh)</t>
  </si>
  <si>
    <t>Szkoła</t>
  </si>
  <si>
    <t>PSG Sp. z .o.</t>
  </si>
  <si>
    <t>Poznań</t>
  </si>
  <si>
    <t>W - 5.1</t>
  </si>
  <si>
    <t>ZW</t>
  </si>
  <si>
    <t>kolejna</t>
  </si>
  <si>
    <t>Dane Nabywcy</t>
  </si>
  <si>
    <t>Dane Odbiorcy</t>
  </si>
  <si>
    <t>NIP</t>
  </si>
  <si>
    <t>Suma</t>
  </si>
  <si>
    <t>podsumowanie</t>
  </si>
  <si>
    <t>Czas trwania zamówienia</t>
  </si>
  <si>
    <t>Okres obowiązywania obecnej umowy /okres wypowiedzenia</t>
  </si>
  <si>
    <t>umowa na czas określony, do 31.12.2021 r. Nie wymaga wypowiedzenia</t>
  </si>
  <si>
    <t>LP.</t>
  </si>
  <si>
    <t>Grupa taryfowa</t>
  </si>
  <si>
    <t>PSG Oddział</t>
  </si>
  <si>
    <t xml:space="preserve">Moc zamówiona </t>
  </si>
  <si>
    <t>Moc zamówiona x ilośc dni w okresie trwania zamówienia x 24 h</t>
  </si>
  <si>
    <t>Ilość liczników</t>
  </si>
  <si>
    <t xml:space="preserve">Ilość miesięcy </t>
  </si>
  <si>
    <t>Planowana ilość energii w trakcie trwania zamówienia (kWh)</t>
  </si>
  <si>
    <t>Zmniejszenie/zwiększenie ilości gazu ziemnego +/- 20% zamówienia planowanego (kWh)</t>
  </si>
  <si>
    <t>W-5.1</t>
  </si>
  <si>
    <t>Podsumowanie wg grup taryfowych:</t>
  </si>
  <si>
    <t>Załącznik nr 1 do SWZ - opis przedmiotu zamówienia</t>
  </si>
  <si>
    <t>od 01.01.2022 r. do 31.08.2022 r.</t>
  </si>
  <si>
    <t>Gmina Koło</t>
  </si>
  <si>
    <t>ul. Sienkiewicza 23</t>
  </si>
  <si>
    <t>62-600</t>
  </si>
  <si>
    <t>Koło</t>
  </si>
  <si>
    <t>Szkoł Podstawowa im. Orła Białego w Powierciu</t>
  </si>
  <si>
    <t>Powiercie 3</t>
  </si>
  <si>
    <t>Powiercie, Powiercie 3</t>
  </si>
  <si>
    <t>Fortum Marketing and Sales Polska S.A. Marynarki Polskiej 197, 80-868 Gdańsk</t>
  </si>
  <si>
    <t>00000199/9</t>
  </si>
  <si>
    <t>8018590365500019123207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</si>
</sst>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0" fontId="2" fillId="0" borderId="5" xfId="0" quotePrefix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hidden="1"/>
    </xf>
    <xf numFmtId="0" fontId="2" fillId="0" borderId="5" xfId="0" applyFont="1" applyFill="1" applyBorder="1" applyAlignment="1" applyProtection="1">
      <alignment horizontal="left" vertical="center"/>
      <protection hidden="1"/>
    </xf>
    <xf numFmtId="0" fontId="2" fillId="0" borderId="5" xfId="0" applyFont="1" applyFill="1" applyBorder="1" applyAlignment="1" applyProtection="1">
      <alignment horizontal="left" vertical="center"/>
      <protection locked="0"/>
    </xf>
    <xf numFmtId="9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49" fontId="2" fillId="0" borderId="5" xfId="0" applyNumberFormat="1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3" fontId="4" fillId="0" borderId="5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"/>
  <sheetViews>
    <sheetView tabSelected="1" zoomScale="130" zoomScaleNormal="130" workbookViewId="0">
      <selection activeCell="C15" sqref="C15"/>
    </sheetView>
  </sheetViews>
  <sheetFormatPr defaultColWidth="9" defaultRowHeight="12"/>
  <cols>
    <col min="1" max="1" width="5" style="4" customWidth="1"/>
    <col min="2" max="2" width="13.85546875" style="4" customWidth="1"/>
    <col min="3" max="3" width="7.5703125" style="4" customWidth="1"/>
    <col min="4" max="4" width="11.85546875" style="4" customWidth="1"/>
    <col min="5" max="5" width="10.140625" style="4" customWidth="1"/>
    <col min="6" max="6" width="16.42578125" style="4" customWidth="1"/>
    <col min="7" max="7" width="30.85546875" style="4" customWidth="1"/>
    <col min="8" max="8" width="13.85546875" style="4" customWidth="1"/>
    <col min="9" max="9" width="9" style="4"/>
    <col min="10" max="10" width="11.140625" style="4" customWidth="1"/>
    <col min="11" max="11" width="9.28515625" style="4" customWidth="1"/>
    <col min="12" max="12" width="20.5703125" style="4" customWidth="1"/>
    <col min="13" max="13" width="2.5703125" style="4" customWidth="1"/>
    <col min="14" max="14" width="6.5703125" style="4" customWidth="1"/>
    <col min="15" max="15" width="8.140625" style="4" customWidth="1"/>
    <col min="16" max="16" width="11.28515625" style="4" customWidth="1"/>
    <col min="17" max="17" width="8.28515625" style="4" customWidth="1"/>
    <col min="18" max="18" width="16.7109375" style="4" customWidth="1"/>
    <col min="19" max="19" width="11.7109375" style="4" customWidth="1"/>
    <col min="20" max="20" width="19.7109375" style="4" customWidth="1"/>
    <col min="21" max="21" width="7.5703125" style="4" customWidth="1"/>
    <col min="22" max="22" width="9.5703125" style="4" customWidth="1"/>
    <col min="23" max="23" width="8.140625" style="4" customWidth="1"/>
    <col min="24" max="24" width="12.42578125" style="4" customWidth="1"/>
    <col min="25" max="25" width="20.28515625" style="9" customWidth="1"/>
    <col min="26" max="26" width="25.5703125" style="4" customWidth="1"/>
    <col min="27" max="42" width="9.140625" style="4" customWidth="1"/>
    <col min="43" max="43" width="15.7109375" style="4" customWidth="1"/>
    <col min="44" max="16384" width="9" style="4"/>
  </cols>
  <sheetData>
    <row r="1" spans="1:47">
      <c r="A1" s="47" t="s">
        <v>53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</row>
    <row r="2" spans="1:47" s="1" customFormat="1" ht="40.5" customHeight="1">
      <c r="A2" s="48" t="s">
        <v>0</v>
      </c>
      <c r="B2" s="41" t="s">
        <v>34</v>
      </c>
      <c r="C2" s="42"/>
      <c r="D2" s="42"/>
      <c r="E2" s="42"/>
      <c r="F2" s="43"/>
      <c r="G2" s="41" t="s">
        <v>35</v>
      </c>
      <c r="H2" s="42"/>
      <c r="I2" s="42"/>
      <c r="J2" s="43"/>
      <c r="K2" s="35" t="s">
        <v>1</v>
      </c>
      <c r="L2" s="41" t="s">
        <v>2</v>
      </c>
      <c r="M2" s="42"/>
      <c r="N2" s="42"/>
      <c r="O2" s="43"/>
      <c r="P2" s="41" t="s">
        <v>3</v>
      </c>
      <c r="Q2" s="43"/>
      <c r="R2" s="35" t="s">
        <v>4</v>
      </c>
      <c r="S2" s="35" t="s">
        <v>5</v>
      </c>
      <c r="T2" s="35" t="s">
        <v>40</v>
      </c>
      <c r="U2" s="35" t="s">
        <v>6</v>
      </c>
      <c r="V2" s="35" t="s">
        <v>7</v>
      </c>
      <c r="W2" s="35" t="s">
        <v>8</v>
      </c>
      <c r="X2" s="35" t="s">
        <v>9</v>
      </c>
      <c r="Y2" s="44" t="s">
        <v>10</v>
      </c>
      <c r="Z2" s="35" t="s">
        <v>39</v>
      </c>
      <c r="AA2" s="43" t="s">
        <v>11</v>
      </c>
      <c r="AB2" s="46"/>
      <c r="AC2" s="41" t="s">
        <v>12</v>
      </c>
      <c r="AD2" s="42"/>
      <c r="AE2" s="41" t="s">
        <v>13</v>
      </c>
      <c r="AF2" s="42"/>
      <c r="AG2" s="41" t="s">
        <v>14</v>
      </c>
      <c r="AH2" s="42"/>
      <c r="AI2" s="41" t="s">
        <v>15</v>
      </c>
      <c r="AJ2" s="42"/>
      <c r="AK2" s="41" t="s">
        <v>16</v>
      </c>
      <c r="AL2" s="42"/>
      <c r="AM2" s="41" t="s">
        <v>17</v>
      </c>
      <c r="AN2" s="42"/>
      <c r="AO2" s="41" t="s">
        <v>18</v>
      </c>
      <c r="AP2" s="42"/>
      <c r="AQ2" s="46" t="s">
        <v>37</v>
      </c>
    </row>
    <row r="3" spans="1:47" s="1" customFormat="1" ht="35.25" customHeight="1">
      <c r="A3" s="49"/>
      <c r="B3" s="2" t="s">
        <v>24</v>
      </c>
      <c r="C3" s="2" t="s">
        <v>19</v>
      </c>
      <c r="D3" s="2" t="s">
        <v>20</v>
      </c>
      <c r="E3" s="2" t="s">
        <v>21</v>
      </c>
      <c r="F3" s="2" t="s">
        <v>36</v>
      </c>
      <c r="G3" s="2" t="s">
        <v>24</v>
      </c>
      <c r="H3" s="2" t="s">
        <v>19</v>
      </c>
      <c r="I3" s="2" t="s">
        <v>20</v>
      </c>
      <c r="J3" s="2" t="s">
        <v>21</v>
      </c>
      <c r="K3" s="40"/>
      <c r="L3" s="38" t="s">
        <v>22</v>
      </c>
      <c r="M3" s="39"/>
      <c r="N3" s="2" t="s">
        <v>20</v>
      </c>
      <c r="O3" s="2" t="s">
        <v>23</v>
      </c>
      <c r="P3" s="2" t="s">
        <v>24</v>
      </c>
      <c r="Q3" s="2" t="s">
        <v>25</v>
      </c>
      <c r="R3" s="40"/>
      <c r="S3" s="40"/>
      <c r="T3" s="40"/>
      <c r="U3" s="40"/>
      <c r="V3" s="40"/>
      <c r="W3" s="40"/>
      <c r="X3" s="40"/>
      <c r="Y3" s="45"/>
      <c r="Z3" s="36"/>
      <c r="AA3" s="5" t="s">
        <v>26</v>
      </c>
      <c r="AB3" s="5" t="s">
        <v>27</v>
      </c>
      <c r="AC3" s="5" t="s">
        <v>26</v>
      </c>
      <c r="AD3" s="5" t="s">
        <v>27</v>
      </c>
      <c r="AE3" s="5" t="s">
        <v>26</v>
      </c>
      <c r="AF3" s="5" t="s">
        <v>27</v>
      </c>
      <c r="AG3" s="5" t="s">
        <v>26</v>
      </c>
      <c r="AH3" s="5" t="s">
        <v>27</v>
      </c>
      <c r="AI3" s="5" t="s">
        <v>26</v>
      </c>
      <c r="AJ3" s="5" t="s">
        <v>27</v>
      </c>
      <c r="AK3" s="5" t="s">
        <v>26</v>
      </c>
      <c r="AL3" s="5" t="s">
        <v>27</v>
      </c>
      <c r="AM3" s="5" t="s">
        <v>26</v>
      </c>
      <c r="AN3" s="5" t="s">
        <v>27</v>
      </c>
      <c r="AO3" s="5" t="s">
        <v>26</v>
      </c>
      <c r="AP3" s="5" t="s">
        <v>27</v>
      </c>
      <c r="AQ3" s="46"/>
    </row>
    <row r="4" spans="1:47" s="3" customFormat="1" ht="51" customHeight="1">
      <c r="A4" s="10">
        <v>1</v>
      </c>
      <c r="B4" s="20" t="s">
        <v>55</v>
      </c>
      <c r="C4" s="11" t="s">
        <v>56</v>
      </c>
      <c r="D4" s="20" t="s">
        <v>57</v>
      </c>
      <c r="E4" s="20" t="s">
        <v>58</v>
      </c>
      <c r="F4" s="14">
        <v>6662004626</v>
      </c>
      <c r="G4" s="11" t="s">
        <v>59</v>
      </c>
      <c r="H4" s="20" t="s">
        <v>60</v>
      </c>
      <c r="I4" s="20" t="s">
        <v>57</v>
      </c>
      <c r="J4" s="20" t="s">
        <v>58</v>
      </c>
      <c r="K4" s="14" t="s">
        <v>28</v>
      </c>
      <c r="L4" s="37" t="s">
        <v>61</v>
      </c>
      <c r="M4" s="37"/>
      <c r="N4" s="20" t="s">
        <v>57</v>
      </c>
      <c r="O4" s="20" t="s">
        <v>58</v>
      </c>
      <c r="P4" s="12" t="s">
        <v>29</v>
      </c>
      <c r="Q4" s="13" t="s">
        <v>30</v>
      </c>
      <c r="R4" s="11" t="s">
        <v>62</v>
      </c>
      <c r="S4" s="14" t="s">
        <v>33</v>
      </c>
      <c r="T4" s="11" t="s">
        <v>41</v>
      </c>
      <c r="U4" s="21" t="s">
        <v>31</v>
      </c>
      <c r="V4" s="21" t="s">
        <v>32</v>
      </c>
      <c r="W4" s="21">
        <v>329</v>
      </c>
      <c r="X4" s="22" t="s">
        <v>63</v>
      </c>
      <c r="Y4" s="22" t="s">
        <v>64</v>
      </c>
      <c r="Z4" s="7" t="s">
        <v>54</v>
      </c>
      <c r="AA4" s="6">
        <v>1</v>
      </c>
      <c r="AB4" s="6">
        <v>97859</v>
      </c>
      <c r="AC4" s="6">
        <v>1</v>
      </c>
      <c r="AD4" s="6">
        <v>101826</v>
      </c>
      <c r="AE4" s="6">
        <v>1</v>
      </c>
      <c r="AF4" s="6">
        <v>75715</v>
      </c>
      <c r="AG4" s="6">
        <v>1</v>
      </c>
      <c r="AH4" s="6">
        <v>40044</v>
      </c>
      <c r="AI4" s="6">
        <v>1</v>
      </c>
      <c r="AJ4" s="6">
        <v>14548</v>
      </c>
      <c r="AK4" s="6">
        <v>1</v>
      </c>
      <c r="AL4" s="6">
        <v>2636</v>
      </c>
      <c r="AM4" s="6">
        <v>1</v>
      </c>
      <c r="AN4" s="6">
        <v>1683</v>
      </c>
      <c r="AO4" s="6">
        <v>1</v>
      </c>
      <c r="AP4" s="6">
        <v>22</v>
      </c>
      <c r="AQ4" s="6">
        <f>AB4+AD4+AF4+AH4+AJ4+AL4+AN4+AP4</f>
        <v>334333</v>
      </c>
      <c r="AS4" s="15"/>
      <c r="AU4" s="16"/>
    </row>
    <row r="5" spans="1:47">
      <c r="Y5" s="8" t="s">
        <v>38</v>
      </c>
      <c r="Z5" s="7"/>
      <c r="AA5" s="23"/>
      <c r="AB5" s="24">
        <f>SUM(AB4:AB4)</f>
        <v>97859</v>
      </c>
      <c r="AC5" s="24"/>
      <c r="AD5" s="24">
        <f>SUM(AD4:AD4)</f>
        <v>101826</v>
      </c>
      <c r="AE5" s="24"/>
      <c r="AF5" s="24">
        <f>SUM(AF4:AF4)</f>
        <v>75715</v>
      </c>
      <c r="AG5" s="24"/>
      <c r="AH5" s="24">
        <f>SUM(AH4:AH4)</f>
        <v>40044</v>
      </c>
      <c r="AI5" s="24"/>
      <c r="AJ5" s="24">
        <f>SUM(AJ4:AJ4)</f>
        <v>14548</v>
      </c>
      <c r="AK5" s="24"/>
      <c r="AL5" s="24">
        <f>SUM(AL4:AL4)</f>
        <v>2636</v>
      </c>
      <c r="AM5" s="24"/>
      <c r="AN5" s="24">
        <f>SUM(AN4:AN4)</f>
        <v>1683</v>
      </c>
      <c r="AO5" s="24"/>
      <c r="AP5" s="24">
        <f>SUM(AP4:AP4)</f>
        <v>22</v>
      </c>
      <c r="AQ5" s="24">
        <f>SUM(AQ4:AQ4)</f>
        <v>334333</v>
      </c>
    </row>
    <row r="8" spans="1:47" ht="93.75" customHeight="1">
      <c r="B8" s="17" t="s">
        <v>42</v>
      </c>
      <c r="C8" s="17" t="s">
        <v>43</v>
      </c>
      <c r="D8" s="17" t="s">
        <v>7</v>
      </c>
      <c r="E8" s="17" t="s">
        <v>44</v>
      </c>
      <c r="F8" s="18" t="s">
        <v>45</v>
      </c>
      <c r="G8" s="17" t="s">
        <v>46</v>
      </c>
      <c r="H8" s="17" t="s">
        <v>47</v>
      </c>
      <c r="I8" s="17" t="s">
        <v>48</v>
      </c>
      <c r="J8" s="19" t="s">
        <v>49</v>
      </c>
      <c r="K8" s="19" t="s">
        <v>50</v>
      </c>
    </row>
    <row r="9" spans="1:47" ht="15" customHeight="1">
      <c r="B9" s="25">
        <v>1</v>
      </c>
      <c r="C9" s="26" t="s">
        <v>51</v>
      </c>
      <c r="D9" s="26" t="s">
        <v>32</v>
      </c>
      <c r="E9" s="25" t="s">
        <v>30</v>
      </c>
      <c r="F9" s="27">
        <v>329</v>
      </c>
      <c r="G9" s="28">
        <f>243*F9*24</f>
        <v>1918728</v>
      </c>
      <c r="H9" s="29">
        <v>1</v>
      </c>
      <c r="I9" s="29">
        <v>8</v>
      </c>
      <c r="J9" s="30">
        <v>334333</v>
      </c>
      <c r="K9" s="28">
        <f>J9*0.2</f>
        <v>66866.600000000006</v>
      </c>
    </row>
    <row r="10" spans="1:47" ht="15" customHeight="1">
      <c r="B10" s="32" t="s">
        <v>52</v>
      </c>
      <c r="C10" s="33"/>
      <c r="D10" s="33"/>
      <c r="E10" s="34"/>
      <c r="F10" s="31">
        <f>SUBTOTAL(9,F9:F9)</f>
        <v>329</v>
      </c>
      <c r="G10" s="31">
        <f>SUBTOTAL(9,G9:G9)</f>
        <v>1918728</v>
      </c>
      <c r="H10" s="31">
        <f>SUBTOTAL(9,H9:H9)</f>
        <v>1</v>
      </c>
      <c r="I10" s="31">
        <v>8</v>
      </c>
      <c r="J10" s="31">
        <f>SUM(J9:J9)</f>
        <v>334333</v>
      </c>
      <c r="K10" s="31">
        <f>SUM(K9:K9)</f>
        <v>66866.600000000006</v>
      </c>
    </row>
  </sheetData>
  <autoFilter ref="A3:AU3">
    <filterColumn colId="11" showButton="0"/>
  </autoFilter>
  <mergeCells count="28">
    <mergeCell ref="A1:AQ1"/>
    <mergeCell ref="G2:J2"/>
    <mergeCell ref="AQ2:AQ3"/>
    <mergeCell ref="A2:A3"/>
    <mergeCell ref="K2:K3"/>
    <mergeCell ref="L2:O2"/>
    <mergeCell ref="P2:Q2"/>
    <mergeCell ref="W2:W3"/>
    <mergeCell ref="X2:X3"/>
    <mergeCell ref="R2:R3"/>
    <mergeCell ref="S2:S3"/>
    <mergeCell ref="T2:T3"/>
    <mergeCell ref="U2:U3"/>
    <mergeCell ref="AI2:AJ2"/>
    <mergeCell ref="AK2:AL2"/>
    <mergeCell ref="AM2:AN2"/>
    <mergeCell ref="AO2:AP2"/>
    <mergeCell ref="Y2:Y3"/>
    <mergeCell ref="AA2:AB2"/>
    <mergeCell ref="AC2:AD2"/>
    <mergeCell ref="AE2:AF2"/>
    <mergeCell ref="AG2:AH2"/>
    <mergeCell ref="B10:E10"/>
    <mergeCell ref="Z2:Z3"/>
    <mergeCell ref="L4:M4"/>
    <mergeCell ref="L3:M3"/>
    <mergeCell ref="V2:V3"/>
    <mergeCell ref="B2:F2"/>
  </mergeCells>
  <pageMargins left="0.31496062992125984" right="0.31496062992125984" top="0.74803149606299213" bottom="0.74803149606299213" header="0.31496062992125984" footer="0.31496062992125984"/>
  <pageSetup paperSize="9" orientation="landscape" horizontalDpi="4294967293" verticalDpi="4294967293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'C:\Users\Enmedia\Documents\ENMEDIA\SP OPALENICA\[Kopia Opalenica.xlsx]obliczenia'!#REF!</xm:f>
          </x14:formula1>
          <xm:sqref>U4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2021-11-23T07:31:21Z</dcterms:modified>
</cp:coreProperties>
</file>