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\,Fotowoltaika prosument\ZGK Puchaczów\#1 przetarg en foto\"/>
    </mc:Choice>
  </mc:AlternateContent>
  <xr:revisionPtr revIDLastSave="0" documentId="13_ncr:1_{22553796-13E5-4DC5-A3AF-B662B5D8AC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1" i="1"/>
  <c r="AB12" i="1" l="1"/>
  <c r="N12" i="1"/>
  <c r="AB11" i="1"/>
  <c r="N11" i="1"/>
  <c r="AC12" i="1" l="1"/>
  <c r="AD12" i="1" s="1"/>
  <c r="AC11" i="1"/>
  <c r="AD11" i="1" s="1"/>
  <c r="AD13" i="1" l="1"/>
  <c r="AC13" i="1"/>
</calcChain>
</file>

<file path=xl/sharedStrings.xml><?xml version="1.0" encoding="utf-8"?>
<sst xmlns="http://schemas.openxmlformats.org/spreadsheetml/2006/main" count="42" uniqueCount="36">
  <si>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</si>
  <si>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</si>
  <si>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</si>
  <si>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</si>
  <si>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</si>
  <si>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</si>
  <si>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</si>
  <si>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</si>
  <si>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</si>
  <si>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</si>
  <si>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</si>
  <si>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</si>
  <si>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</si>
  <si>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</si>
  <si>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przejściowej [zł/kW/m-c]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</si>
  <si>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</si>
  <si>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</si>
  <si>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</si>
  <si>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</si>
  <si>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</si>
  <si>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</si>
  <si>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</si>
  <si>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Pozostałe obiekty</t>
  </si>
  <si>
    <t>C11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</si>
  <si>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</si>
  <si>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</si>
  <si>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</si>
  <si>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</si>
  <si>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</si>
  <si>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</si>
  <si>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</si>
  <si>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</si>
  <si>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</si>
  <si>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</si>
  <si>
    <t>Cała doba</t>
  </si>
  <si>
    <t>C23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</si>
</sst>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/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4"/>
  <sheetViews>
    <sheetView tabSelected="1" workbookViewId="0">
      <selection activeCell="A14" sqref="A14:N14"/>
    </sheetView>
  </sheetViews>
  <sheetFormatPr defaultRowHeight="14.4" x14ac:dyDescent="0.3"/>
  <cols>
    <col min="1" max="1" width="35.5546875" bestFit="1" customWidth="1"/>
    <col min="11" max="11" width="13.554687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1"/>
      <c r="AD1" s="2"/>
    </row>
    <row r="2" spans="1:30" ht="14.4" customHeight="1" x14ac:dyDescent="0.3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/>
      <c r="H2" s="22"/>
      <c r="I2" s="22"/>
      <c r="J2" s="22"/>
      <c r="K2" s="25" t="s">
        <v>7</v>
      </c>
      <c r="L2" s="25"/>
      <c r="M2" s="25"/>
      <c r="N2" s="25"/>
      <c r="O2" s="22" t="s">
        <v>8</v>
      </c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 t="s">
        <v>9</v>
      </c>
      <c r="AD2" s="25"/>
    </row>
    <row r="3" spans="1:30" ht="14.4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6" t="s">
        <v>10</v>
      </c>
      <c r="L3" s="22" t="s">
        <v>11</v>
      </c>
      <c r="M3" s="26" t="s">
        <v>26</v>
      </c>
      <c r="N3" s="28" t="s">
        <v>27</v>
      </c>
      <c r="O3" s="30" t="s">
        <v>12</v>
      </c>
      <c r="P3" s="31"/>
      <c r="Q3" s="31"/>
      <c r="R3" s="31"/>
      <c r="S3" s="32"/>
      <c r="T3" s="22" t="s">
        <v>13</v>
      </c>
      <c r="U3" s="22" t="s">
        <v>28</v>
      </c>
      <c r="V3" s="22" t="s">
        <v>14</v>
      </c>
      <c r="W3" s="22" t="s">
        <v>15</v>
      </c>
      <c r="X3" s="22" t="s">
        <v>16</v>
      </c>
      <c r="Y3" s="22" t="s">
        <v>29</v>
      </c>
      <c r="Z3" s="26" t="s">
        <v>30</v>
      </c>
      <c r="AA3" s="26" t="s">
        <v>17</v>
      </c>
      <c r="AB3" s="28" t="s">
        <v>31</v>
      </c>
      <c r="AC3" s="28" t="s">
        <v>32</v>
      </c>
      <c r="AD3" s="28" t="s">
        <v>33</v>
      </c>
    </row>
    <row r="4" spans="1:30" x14ac:dyDescent="0.3">
      <c r="A4" s="22"/>
      <c r="B4" s="22"/>
      <c r="C4" s="22"/>
      <c r="D4" s="23"/>
      <c r="E4" s="23"/>
      <c r="F4" s="21" t="s">
        <v>34</v>
      </c>
      <c r="G4" s="21" t="s">
        <v>18</v>
      </c>
      <c r="H4" s="21" t="s">
        <v>19</v>
      </c>
      <c r="I4" s="21" t="s">
        <v>20</v>
      </c>
      <c r="J4" s="21" t="s">
        <v>21</v>
      </c>
      <c r="K4" s="27"/>
      <c r="L4" s="22"/>
      <c r="M4" s="27"/>
      <c r="N4" s="28"/>
      <c r="O4" s="21" t="s">
        <v>34</v>
      </c>
      <c r="P4" s="22" t="s">
        <v>18</v>
      </c>
      <c r="Q4" s="22" t="s">
        <v>19</v>
      </c>
      <c r="R4" s="22" t="s">
        <v>20</v>
      </c>
      <c r="S4" s="22" t="s">
        <v>21</v>
      </c>
      <c r="T4" s="22"/>
      <c r="U4" s="22"/>
      <c r="V4" s="22"/>
      <c r="W4" s="22"/>
      <c r="X4" s="22"/>
      <c r="Y4" s="22"/>
      <c r="Z4" s="27"/>
      <c r="AA4" s="27"/>
      <c r="AB4" s="28"/>
      <c r="AC4" s="28"/>
      <c r="AD4" s="28"/>
    </row>
    <row r="5" spans="1:30" x14ac:dyDescent="0.3">
      <c r="A5" s="22"/>
      <c r="B5" s="22"/>
      <c r="C5" s="22"/>
      <c r="D5" s="23"/>
      <c r="E5" s="23"/>
      <c r="F5" s="22"/>
      <c r="G5" s="22"/>
      <c r="H5" s="22"/>
      <c r="I5" s="22"/>
      <c r="J5" s="22"/>
      <c r="K5" s="27"/>
      <c r="L5" s="22"/>
      <c r="M5" s="27"/>
      <c r="N5" s="28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7"/>
      <c r="AA5" s="27"/>
      <c r="AB5" s="28"/>
      <c r="AC5" s="28"/>
      <c r="AD5" s="28"/>
    </row>
    <row r="6" spans="1:30" x14ac:dyDescent="0.3">
      <c r="A6" s="22"/>
      <c r="B6" s="22"/>
      <c r="C6" s="22"/>
      <c r="D6" s="23"/>
      <c r="E6" s="23"/>
      <c r="F6" s="23"/>
      <c r="G6" s="23"/>
      <c r="H6" s="23"/>
      <c r="I6" s="23"/>
      <c r="J6" s="23"/>
      <c r="K6" s="27"/>
      <c r="L6" s="23"/>
      <c r="M6" s="27"/>
      <c r="N6" s="29"/>
      <c r="O6" s="23"/>
      <c r="P6" s="22"/>
      <c r="Q6" s="23"/>
      <c r="R6" s="23"/>
      <c r="S6" s="23"/>
      <c r="T6" s="22"/>
      <c r="U6" s="22"/>
      <c r="V6" s="22"/>
      <c r="W6" s="22"/>
      <c r="X6" s="22"/>
      <c r="Y6" s="22"/>
      <c r="Z6" s="27"/>
      <c r="AA6" s="27"/>
      <c r="AB6" s="28"/>
      <c r="AC6" s="28"/>
      <c r="AD6" s="28"/>
    </row>
    <row r="7" spans="1:30" x14ac:dyDescent="0.3">
      <c r="A7" s="22"/>
      <c r="B7" s="22"/>
      <c r="C7" s="22"/>
      <c r="D7" s="23"/>
      <c r="E7" s="23"/>
      <c r="F7" s="23"/>
      <c r="G7" s="23"/>
      <c r="H7" s="23"/>
      <c r="I7" s="23"/>
      <c r="J7" s="23"/>
      <c r="K7" s="27"/>
      <c r="L7" s="23"/>
      <c r="M7" s="27"/>
      <c r="N7" s="29"/>
      <c r="O7" s="23"/>
      <c r="P7" s="22"/>
      <c r="Q7" s="23"/>
      <c r="R7" s="23"/>
      <c r="S7" s="23"/>
      <c r="T7" s="22"/>
      <c r="U7" s="22"/>
      <c r="V7" s="22"/>
      <c r="W7" s="22"/>
      <c r="X7" s="22"/>
      <c r="Y7" s="22"/>
      <c r="Z7" s="27"/>
      <c r="AA7" s="27"/>
      <c r="AB7" s="28"/>
      <c r="AC7" s="28"/>
      <c r="AD7" s="28"/>
    </row>
    <row r="8" spans="1:30" x14ac:dyDescent="0.3">
      <c r="A8" s="22"/>
      <c r="B8" s="22"/>
      <c r="C8" s="22"/>
      <c r="D8" s="23"/>
      <c r="E8" s="23"/>
      <c r="F8" s="23"/>
      <c r="G8" s="23"/>
      <c r="H8" s="23"/>
      <c r="I8" s="23"/>
      <c r="J8" s="23"/>
      <c r="K8" s="27"/>
      <c r="L8" s="23"/>
      <c r="M8" s="27"/>
      <c r="N8" s="29"/>
      <c r="O8" s="23"/>
      <c r="P8" s="22"/>
      <c r="Q8" s="23"/>
      <c r="R8" s="23"/>
      <c r="S8" s="23"/>
      <c r="T8" s="22"/>
      <c r="U8" s="22"/>
      <c r="V8" s="22"/>
      <c r="W8" s="22"/>
      <c r="X8" s="22"/>
      <c r="Y8" s="22"/>
      <c r="Z8" s="27"/>
      <c r="AA8" s="27"/>
      <c r="AB8" s="28"/>
      <c r="AC8" s="28"/>
      <c r="AD8" s="28"/>
    </row>
    <row r="9" spans="1:30" ht="136.19999999999999" customHeight="1" x14ac:dyDescent="0.3">
      <c r="A9" s="22"/>
      <c r="B9" s="22"/>
      <c r="C9" s="22"/>
      <c r="D9" s="23"/>
      <c r="E9" s="23"/>
      <c r="F9" s="23"/>
      <c r="G9" s="23"/>
      <c r="H9" s="23"/>
      <c r="I9" s="23"/>
      <c r="J9" s="23"/>
      <c r="K9" s="21"/>
      <c r="L9" s="23"/>
      <c r="M9" s="21"/>
      <c r="N9" s="29"/>
      <c r="O9" s="23"/>
      <c r="P9" s="22"/>
      <c r="Q9" s="23"/>
      <c r="R9" s="23"/>
      <c r="S9" s="23"/>
      <c r="T9" s="22"/>
      <c r="U9" s="22"/>
      <c r="V9" s="22"/>
      <c r="W9" s="22"/>
      <c r="X9" s="22"/>
      <c r="Y9" s="22"/>
      <c r="Z9" s="21"/>
      <c r="AA9" s="21"/>
      <c r="AB9" s="28"/>
      <c r="AC9" s="28"/>
      <c r="AD9" s="28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2</v>
      </c>
      <c r="D11" s="5">
        <v>70</v>
      </c>
      <c r="E11" s="4">
        <v>11</v>
      </c>
      <c r="F11" s="6">
        <v>56764</v>
      </c>
      <c r="G11" s="6">
        <v>0</v>
      </c>
      <c r="H11" s="6">
        <v>0</v>
      </c>
      <c r="I11" s="6">
        <v>0</v>
      </c>
      <c r="J11" s="6">
        <v>0</v>
      </c>
      <c r="K11" s="24"/>
      <c r="L11" s="7">
        <f>0</f>
        <v>0</v>
      </c>
      <c r="M11" s="17">
        <v>2478.5</v>
      </c>
      <c r="N11" s="8" t="str">
        <f t="shared" ref="N11:N12" si="0">IF($K$11=0,"",IF(ROUND((F11+G11+H11+I11+J11)*ROUND($K$11,4)-M11,2)&lt;0,0,ROUND((F11+G11+H11+I11+J11)*ROUND($K$11,4)-M11,2)))</f>
        <v/>
      </c>
      <c r="O11" s="9">
        <v>0.25700000000000001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6.75</v>
      </c>
      <c r="V11" s="11">
        <v>0.08</v>
      </c>
      <c r="W11" s="11">
        <v>4.5</v>
      </c>
      <c r="X11" s="10">
        <v>0</v>
      </c>
      <c r="Y11" s="12">
        <v>6.1799999999999997E-3</v>
      </c>
      <c r="Z11" s="12">
        <v>0.12670000000000001</v>
      </c>
      <c r="AA11" s="13">
        <v>39735</v>
      </c>
      <c r="AB11" s="14">
        <f t="shared" ref="AB11:AB12" si="1">ROUND((O11+T11+X11+Y11)*F11+(P11+T11+X11+Y11)*G11+(Q11+T11+X11+Y11)*H11+(R11+T11+X11+Y11)*I11+(S11+T11+X11+Y11)*J11
+IF(MID(B11,1,1)="G",(U11+V11)*C11*E11,(U11+V11)*D11*E11)
+W11*C11*E11
+IF(LEFT(A11,1)="R",C11*E11*Z11,AA11*Z11),2)</f>
        <v>27114.06</v>
      </c>
      <c r="AC11" s="14" t="str">
        <f t="shared" ref="AC11:AC12" si="2">IF($K$11=0,"",N11+AB11)</f>
        <v/>
      </c>
      <c r="AD11" s="14" t="str">
        <f t="shared" ref="AD11:AD12" si="3">IF($K$11=0,"",ROUND(AC11*1.23,2))</f>
        <v/>
      </c>
    </row>
    <row r="12" spans="1:30" x14ac:dyDescent="0.3">
      <c r="A12" s="4" t="s">
        <v>22</v>
      </c>
      <c r="B12" s="4" t="s">
        <v>35</v>
      </c>
      <c r="C12" s="4">
        <v>1</v>
      </c>
      <c r="D12" s="5">
        <v>55</v>
      </c>
      <c r="E12" s="4">
        <v>11</v>
      </c>
      <c r="F12" s="6">
        <v>0</v>
      </c>
      <c r="G12" s="6">
        <v>12769</v>
      </c>
      <c r="H12" s="6">
        <v>15741</v>
      </c>
      <c r="I12" s="6">
        <v>58633</v>
      </c>
      <c r="J12" s="6">
        <v>0</v>
      </c>
      <c r="K12" s="24"/>
      <c r="L12" s="7">
        <f>0</f>
        <v>0</v>
      </c>
      <c r="M12" s="17">
        <v>1709.32</v>
      </c>
      <c r="N12" s="8" t="str">
        <f t="shared" si="0"/>
        <v/>
      </c>
      <c r="O12" s="9">
        <v>0</v>
      </c>
      <c r="P12" s="9">
        <v>0.23400000000000001</v>
      </c>
      <c r="Q12" s="9">
        <v>0.34360000000000002</v>
      </c>
      <c r="R12" s="9">
        <v>8.3699999999999997E-2</v>
      </c>
      <c r="S12" s="9">
        <v>0</v>
      </c>
      <c r="T12" s="10">
        <v>3.1399999999999997E-2</v>
      </c>
      <c r="U12" s="11">
        <v>27.9</v>
      </c>
      <c r="V12" s="11">
        <v>0.08</v>
      </c>
      <c r="W12" s="11">
        <v>9.5</v>
      </c>
      <c r="X12" s="10">
        <v>0</v>
      </c>
      <c r="Y12" s="12">
        <v>6.1799999999999997E-3</v>
      </c>
      <c r="Z12" s="12">
        <v>0.12670000000000001</v>
      </c>
      <c r="AA12" s="13">
        <v>61001</v>
      </c>
      <c r="AB12" s="14">
        <f t="shared" si="1"/>
        <v>41340.199999999997</v>
      </c>
      <c r="AC12" s="14" t="str">
        <f t="shared" si="2"/>
        <v/>
      </c>
      <c r="AD12" s="14" t="str">
        <f t="shared" si="3"/>
        <v/>
      </c>
    </row>
    <row r="13" spans="1:30" x14ac:dyDescent="0.3">
      <c r="AB13" s="15" t="s">
        <v>25</v>
      </c>
      <c r="AC13" s="16" t="str">
        <f>IF($K$11=0,"",SUM(AC11:AC12))</f>
        <v/>
      </c>
      <c r="AD13" s="16" t="str">
        <f>IF($K$11=0,"",SUM(AD11:AD12))</f>
        <v/>
      </c>
    </row>
    <row r="14" spans="1:30" ht="32.4" customHeight="1" x14ac:dyDescent="0.3">
      <c r="A14" s="18" t="s">
        <v>24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</sheetData>
  <sheetProtection algorithmName="SHA-512" hashValue="g9h1ExFeAxWx2Od461eKA06ZDMjKhSsboFpMUvOi8IYdpauI7ey+hyG1Sqkmymf7N85or2WlY+jTr+TTlod6sA==" saltValue="VA8ERl9HPxrZyf+AoMsIFw==" spinCount="100000" sheet="1" objects="1" scenarios="1"/>
  <protectedRanges>
    <protectedRange sqref="K11" name="Rozstęp1"/>
  </protectedRanges>
  <mergeCells count="38"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  <mergeCell ref="M3:M9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Z3:Z9"/>
    <mergeCell ref="AA3:AA9"/>
    <mergeCell ref="AB3:AB9"/>
    <mergeCell ref="A14:N14"/>
    <mergeCell ref="O4:O9"/>
    <mergeCell ref="P4:P9"/>
    <mergeCell ref="Q4:Q9"/>
    <mergeCell ref="R4:R9"/>
    <mergeCell ref="K11:K12"/>
  </mergeCells>
  <conditionalFormatting sqref="AC11:AD12">
    <cfRule type="expression" dxfId="1" priority="1">
      <formula>#REF!=0</formula>
    </cfRule>
  </conditionalFormatting>
  <conditionalFormatting sqref="AC13:AD13">
    <cfRule type="expression" dxfId="0" priority="2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7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UCR76KNYMX3U-1951954605-613957</_dlc_DocId>
    <_dlc_DocIdUrl xmlns="cf92b6ff-5ccf-4221-9bd9-e608a8edb1c8">
      <Url>https://plnewpower.sharepoint.com/sites/wspolny/_layouts/15/DocIdRedir.aspx?ID=UCR76KNYMX3U-1951954605-613957</Url>
      <Description>UCR76KNYMX3U-1951954605-613957</Description>
    </_dlc_DocIdUrl>
  </documentManagement>
</p:properties>
</file>

<file path=customXml/itemProps1.xml><?xml version="1.0" encoding="utf-8"?>
<ds:datastoreItem xmlns:ds="http://schemas.openxmlformats.org/officeDocument/2006/customXml" ds:itemID="{425ACBA6-4253-4D2A-9331-BFEC25DD3768}"/>
</file>

<file path=customXml/itemProps2.xml><?xml version="1.0" encoding="utf-8"?>
<ds:datastoreItem xmlns:ds="http://schemas.openxmlformats.org/officeDocument/2006/customXml" ds:itemID="{F79D9E3E-4DF7-4C1D-B1D8-5CF887C325CE}"/>
</file>

<file path=customXml/itemProps3.xml><?xml version="1.0" encoding="utf-8"?>
<ds:datastoreItem xmlns:ds="http://schemas.openxmlformats.org/officeDocument/2006/customXml" ds:itemID="{A492CA79-7781-4CDE-BDF1-05225D8E7301}"/>
</file>

<file path=customXml/itemProps4.xml><?xml version="1.0" encoding="utf-8"?>
<ds:datastoreItem xmlns:ds="http://schemas.openxmlformats.org/officeDocument/2006/customXml" ds:itemID="{92346193-152D-4C0C-927C-C777350CE0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2024-08-21T11:55:13Z</cp:lastPrinted>
  <dcterms:created xsi:type="dcterms:W3CDTF">2015-06-05T18:19:34Z</dcterms:created>
  <dcterms:modified xsi:type="dcterms:W3CDTF">2024-12-05T14:41:17Z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3ed9e34c-d0a8-42c7-a541-6a6013b7d272</vt:lpwstr>
  </property>
</Properties>
</file>