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\Documents\Musz-Architekci\3. Żłobek\10. Przekazane\1. PR\"/>
    </mc:Choice>
  </mc:AlternateContent>
  <xr:revisionPtr revIDLastSave="0" documentId="13_ncr:1_{13BD1611-79E1-407B-9372-C5A09E27D7F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BIORCZE ZESTAWIENIE KOSZTÓW" sheetId="1" r:id="rId1"/>
    <sheet name="1 KONSTRUKCJA" sheetId="2" r:id="rId2"/>
    <sheet name="2 ARCHITEKTURA" sheetId="3" r:id="rId3"/>
    <sheet name="3 ZAGOSPODAROWANI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4" l="1"/>
  <c r="K78" i="4"/>
  <c r="N77" i="4"/>
  <c r="K77" i="4"/>
  <c r="N76" i="4"/>
  <c r="K76" i="4"/>
  <c r="N75" i="4"/>
  <c r="N74" i="4"/>
  <c r="K74" i="4"/>
  <c r="K73" i="4" s="1"/>
  <c r="N73" i="4"/>
  <c r="N72" i="4"/>
  <c r="K72" i="4"/>
  <c r="N71" i="4"/>
  <c r="K71" i="4"/>
  <c r="K70" i="4" s="1"/>
  <c r="E259" i="1" s="1"/>
  <c r="N70" i="4"/>
  <c r="N69" i="4"/>
  <c r="K69" i="4"/>
  <c r="K68" i="4" s="1"/>
  <c r="E258" i="1" s="1"/>
  <c r="N68" i="4"/>
  <c r="N67" i="4"/>
  <c r="K67" i="4"/>
  <c r="N66" i="4"/>
  <c r="K66" i="4"/>
  <c r="N65" i="4"/>
  <c r="N64" i="4"/>
  <c r="N63" i="4"/>
  <c r="K63" i="4"/>
  <c r="N62" i="4"/>
  <c r="K62" i="4"/>
  <c r="N61" i="4"/>
  <c r="K61" i="4"/>
  <c r="N60" i="4"/>
  <c r="N59" i="4"/>
  <c r="K59" i="4"/>
  <c r="N58" i="4"/>
  <c r="K58" i="4"/>
  <c r="K57" i="4" s="1"/>
  <c r="E254" i="1" s="1"/>
  <c r="N57" i="4"/>
  <c r="N56" i="4"/>
  <c r="K56" i="4"/>
  <c r="N55" i="4"/>
  <c r="K55" i="4"/>
  <c r="N54" i="4"/>
  <c r="K54" i="4"/>
  <c r="K53" i="4" s="1"/>
  <c r="E253" i="1" s="1"/>
  <c r="N53" i="4"/>
  <c r="N52" i="4"/>
  <c r="K52" i="4"/>
  <c r="K51" i="4" s="1"/>
  <c r="E252" i="1" s="1"/>
  <c r="N51" i="4"/>
  <c r="N50" i="4"/>
  <c r="K50" i="4"/>
  <c r="N49" i="4"/>
  <c r="K49" i="4"/>
  <c r="N48" i="4"/>
  <c r="N47" i="4"/>
  <c r="N46" i="4"/>
  <c r="N45" i="4"/>
  <c r="K45" i="4"/>
  <c r="K44" i="4" s="1"/>
  <c r="E248" i="1" s="1"/>
  <c r="N44" i="4"/>
  <c r="N43" i="4"/>
  <c r="K43" i="4"/>
  <c r="N42" i="4"/>
  <c r="K42" i="4"/>
  <c r="N41" i="4"/>
  <c r="N40" i="4"/>
  <c r="N39" i="4"/>
  <c r="K39" i="4"/>
  <c r="K38" i="4" s="1"/>
  <c r="E245" i="1" s="1"/>
  <c r="N38" i="4"/>
  <c r="N37" i="4"/>
  <c r="K37" i="4"/>
  <c r="N36" i="4"/>
  <c r="K36" i="4"/>
  <c r="N35" i="4"/>
  <c r="K35" i="4"/>
  <c r="N34" i="4"/>
  <c r="K34" i="4"/>
  <c r="N33" i="4"/>
  <c r="K33" i="4"/>
  <c r="N32" i="4"/>
  <c r="K32" i="4"/>
  <c r="N31" i="4"/>
  <c r="K31" i="4"/>
  <c r="N30" i="4"/>
  <c r="K30" i="4"/>
  <c r="N29" i="4"/>
  <c r="K29" i="4"/>
  <c r="N28" i="4"/>
  <c r="K28" i="4"/>
  <c r="N27" i="4"/>
  <c r="N26" i="4"/>
  <c r="K26" i="4"/>
  <c r="N25" i="4"/>
  <c r="K25" i="4"/>
  <c r="N24" i="4"/>
  <c r="K24" i="4"/>
  <c r="N23" i="4"/>
  <c r="K23" i="4"/>
  <c r="N22" i="4"/>
  <c r="K22" i="4"/>
  <c r="N21" i="4"/>
  <c r="K21" i="4"/>
  <c r="N20" i="4"/>
  <c r="K20" i="4"/>
  <c r="N19" i="4"/>
  <c r="K19" i="4"/>
  <c r="N18" i="4"/>
  <c r="N17" i="4"/>
  <c r="K17" i="4"/>
  <c r="K16" i="4" s="1"/>
  <c r="E242" i="1" s="1"/>
  <c r="N16" i="4"/>
  <c r="N15" i="4"/>
  <c r="K15" i="4"/>
  <c r="K14" i="4" s="1"/>
  <c r="N14" i="4"/>
  <c r="N13" i="4"/>
  <c r="N12" i="4"/>
  <c r="N11" i="4"/>
  <c r="K11" i="4"/>
  <c r="N10" i="4"/>
  <c r="K10" i="4"/>
  <c r="E238" i="1" s="1"/>
  <c r="N9" i="4"/>
  <c r="N8" i="4"/>
  <c r="N7" i="4"/>
  <c r="N417" i="3"/>
  <c r="K417" i="3"/>
  <c r="N416" i="3"/>
  <c r="K416" i="3"/>
  <c r="K415" i="3" s="1"/>
  <c r="E233" i="1" s="1"/>
  <c r="N415" i="3"/>
  <c r="N414" i="3"/>
  <c r="K414" i="3"/>
  <c r="N413" i="3"/>
  <c r="K413" i="3"/>
  <c r="N412" i="3"/>
  <c r="K412" i="3"/>
  <c r="N411" i="3"/>
  <c r="K411" i="3"/>
  <c r="N410" i="3"/>
  <c r="K410" i="3"/>
  <c r="N409" i="3"/>
  <c r="N408" i="3"/>
  <c r="N407" i="3"/>
  <c r="K407" i="3"/>
  <c r="N406" i="3"/>
  <c r="K406" i="3"/>
  <c r="N405" i="3"/>
  <c r="K405" i="3"/>
  <c r="N404" i="3"/>
  <c r="K404" i="3"/>
  <c r="N403" i="3"/>
  <c r="K403" i="3"/>
  <c r="N402" i="3"/>
  <c r="K402" i="3"/>
  <c r="N401" i="3"/>
  <c r="K401" i="3"/>
  <c r="N400" i="3"/>
  <c r="K400" i="3"/>
  <c r="N399" i="3"/>
  <c r="K399" i="3"/>
  <c r="N398" i="3"/>
  <c r="N397" i="3"/>
  <c r="K397" i="3"/>
  <c r="N396" i="3"/>
  <c r="K396" i="3"/>
  <c r="N395" i="3"/>
  <c r="K395" i="3"/>
  <c r="N394" i="3"/>
  <c r="K394" i="3"/>
  <c r="N393" i="3"/>
  <c r="K393" i="3"/>
  <c r="N392" i="3"/>
  <c r="K392" i="3"/>
  <c r="N391" i="3"/>
  <c r="K391" i="3"/>
  <c r="N390" i="3"/>
  <c r="K390" i="3"/>
  <c r="N389" i="3"/>
  <c r="K389" i="3"/>
  <c r="N388" i="3"/>
  <c r="K388" i="3"/>
  <c r="N387" i="3"/>
  <c r="K387" i="3"/>
  <c r="N386" i="3"/>
  <c r="N385" i="3"/>
  <c r="K385" i="3"/>
  <c r="N384" i="3"/>
  <c r="K384" i="3"/>
  <c r="N383" i="3"/>
  <c r="K383" i="3"/>
  <c r="N382" i="3"/>
  <c r="K382" i="3"/>
  <c r="N381" i="3"/>
  <c r="K381" i="3"/>
  <c r="N380" i="3"/>
  <c r="K380" i="3"/>
  <c r="N379" i="3"/>
  <c r="K379" i="3"/>
  <c r="N378" i="3"/>
  <c r="K378" i="3"/>
  <c r="N377" i="3"/>
  <c r="N376" i="3"/>
  <c r="N375" i="3"/>
  <c r="K375" i="3"/>
  <c r="N374" i="3"/>
  <c r="K374" i="3"/>
  <c r="N373" i="3"/>
  <c r="K373" i="3"/>
  <c r="N372" i="3"/>
  <c r="K372" i="3"/>
  <c r="N371" i="3"/>
  <c r="K371" i="3"/>
  <c r="N370" i="3"/>
  <c r="K370" i="3"/>
  <c r="N369" i="3"/>
  <c r="K369" i="3"/>
  <c r="N368" i="3"/>
  <c r="K368" i="3"/>
  <c r="N367" i="3"/>
  <c r="K367" i="3"/>
  <c r="N366" i="3"/>
  <c r="N365" i="3"/>
  <c r="K365" i="3"/>
  <c r="N364" i="3"/>
  <c r="K364" i="3"/>
  <c r="N363" i="3"/>
  <c r="K363" i="3"/>
  <c r="N362" i="3"/>
  <c r="K362" i="3"/>
  <c r="N361" i="3"/>
  <c r="K361" i="3"/>
  <c r="N360" i="3"/>
  <c r="K360" i="3"/>
  <c r="N359" i="3"/>
  <c r="K359" i="3"/>
  <c r="N358" i="3"/>
  <c r="K358" i="3"/>
  <c r="N357" i="3"/>
  <c r="K357" i="3"/>
  <c r="N356" i="3"/>
  <c r="N355" i="3"/>
  <c r="K355" i="3"/>
  <c r="N354" i="3"/>
  <c r="K354" i="3"/>
  <c r="N353" i="3"/>
  <c r="K353" i="3"/>
  <c r="N352" i="3"/>
  <c r="K352" i="3"/>
  <c r="N351" i="3"/>
  <c r="K351" i="3"/>
  <c r="N350" i="3"/>
  <c r="K350" i="3"/>
  <c r="N349" i="3"/>
  <c r="K349" i="3"/>
  <c r="N348" i="3"/>
  <c r="K348" i="3"/>
  <c r="N347" i="3"/>
  <c r="N346" i="3"/>
  <c r="N345" i="3"/>
  <c r="K345" i="3"/>
  <c r="N344" i="3"/>
  <c r="K344" i="3"/>
  <c r="E222" i="1" s="1"/>
  <c r="N343" i="3"/>
  <c r="K343" i="3"/>
  <c r="N342" i="3"/>
  <c r="K342" i="3"/>
  <c r="N341" i="3"/>
  <c r="K341" i="3"/>
  <c r="N340" i="3"/>
  <c r="K340" i="3"/>
  <c r="N339" i="3"/>
  <c r="K339" i="3"/>
  <c r="N338" i="3"/>
  <c r="K338" i="3"/>
  <c r="N337" i="3"/>
  <c r="K337" i="3"/>
  <c r="N336" i="3"/>
  <c r="K336" i="3"/>
  <c r="N335" i="3"/>
  <c r="K335" i="3"/>
  <c r="N334" i="3"/>
  <c r="N333" i="3"/>
  <c r="K333" i="3"/>
  <c r="N332" i="3"/>
  <c r="K332" i="3"/>
  <c r="N331" i="3"/>
  <c r="K331" i="3"/>
  <c r="N330" i="3"/>
  <c r="K330" i="3"/>
  <c r="N329" i="3"/>
  <c r="K329" i="3"/>
  <c r="N328" i="3"/>
  <c r="K328" i="3"/>
  <c r="N327" i="3"/>
  <c r="K327" i="3"/>
  <c r="N326" i="3"/>
  <c r="K326" i="3"/>
  <c r="N325" i="3"/>
  <c r="K325" i="3"/>
  <c r="N324" i="3"/>
  <c r="K324" i="3"/>
  <c r="N323" i="3"/>
  <c r="K323" i="3"/>
  <c r="N322" i="3"/>
  <c r="N321" i="3"/>
  <c r="K321" i="3"/>
  <c r="N320" i="3"/>
  <c r="K320" i="3"/>
  <c r="N319" i="3"/>
  <c r="K319" i="3"/>
  <c r="N318" i="3"/>
  <c r="K318" i="3"/>
  <c r="N317" i="3"/>
  <c r="K317" i="3"/>
  <c r="N316" i="3"/>
  <c r="K316" i="3"/>
  <c r="N315" i="3"/>
  <c r="K315" i="3"/>
  <c r="N314" i="3"/>
  <c r="K314" i="3"/>
  <c r="N313" i="3"/>
  <c r="N312" i="3"/>
  <c r="N311" i="3"/>
  <c r="K311" i="3"/>
  <c r="N310" i="3"/>
  <c r="K310" i="3"/>
  <c r="N309" i="3"/>
  <c r="K309" i="3"/>
  <c r="N308" i="3"/>
  <c r="K308" i="3"/>
  <c r="N307" i="3"/>
  <c r="K307" i="3"/>
  <c r="N306" i="3"/>
  <c r="K306" i="3"/>
  <c r="N305" i="3"/>
  <c r="K305" i="3"/>
  <c r="N304" i="3"/>
  <c r="K304" i="3"/>
  <c r="N303" i="3"/>
  <c r="K303" i="3"/>
  <c r="N302" i="3"/>
  <c r="N301" i="3"/>
  <c r="K301" i="3"/>
  <c r="N300" i="3"/>
  <c r="K300" i="3"/>
  <c r="N299" i="3"/>
  <c r="K299" i="3"/>
  <c r="N298" i="3"/>
  <c r="K298" i="3"/>
  <c r="N297" i="3"/>
  <c r="K297" i="3"/>
  <c r="N296" i="3"/>
  <c r="K296" i="3"/>
  <c r="N295" i="3"/>
  <c r="K295" i="3"/>
  <c r="N294" i="3"/>
  <c r="K294" i="3"/>
  <c r="N293" i="3"/>
  <c r="K293" i="3"/>
  <c r="N292" i="3"/>
  <c r="N291" i="3"/>
  <c r="K291" i="3"/>
  <c r="N290" i="3"/>
  <c r="K290" i="3"/>
  <c r="N289" i="3"/>
  <c r="K289" i="3"/>
  <c r="N288" i="3"/>
  <c r="K288" i="3"/>
  <c r="N287" i="3"/>
  <c r="K287" i="3"/>
  <c r="N286" i="3"/>
  <c r="K286" i="3"/>
  <c r="N285" i="3"/>
  <c r="K285" i="3"/>
  <c r="N284" i="3"/>
  <c r="K284" i="3"/>
  <c r="N283" i="3"/>
  <c r="N282" i="3"/>
  <c r="N281" i="3"/>
  <c r="K281" i="3"/>
  <c r="N280" i="3"/>
  <c r="K280" i="3"/>
  <c r="N279" i="3"/>
  <c r="K279" i="3"/>
  <c r="N278" i="3"/>
  <c r="K278" i="3"/>
  <c r="N277" i="3"/>
  <c r="K277" i="3"/>
  <c r="N276" i="3"/>
  <c r="K276" i="3"/>
  <c r="N275" i="3"/>
  <c r="N274" i="3"/>
  <c r="K274" i="3"/>
  <c r="N273" i="3"/>
  <c r="K273" i="3"/>
  <c r="K272" i="3" s="1"/>
  <c r="E212" i="1" s="1"/>
  <c r="N272" i="3"/>
  <c r="N271" i="3"/>
  <c r="K271" i="3"/>
  <c r="N270" i="3"/>
  <c r="K270" i="3"/>
  <c r="E211" i="1" s="1"/>
  <c r="N269" i="3"/>
  <c r="K269" i="3"/>
  <c r="N268" i="3"/>
  <c r="K268" i="3"/>
  <c r="N267" i="3"/>
  <c r="K267" i="3"/>
  <c r="N266" i="3"/>
  <c r="N265" i="3"/>
  <c r="N264" i="3"/>
  <c r="N263" i="3"/>
  <c r="K263" i="3"/>
  <c r="K262" i="3" s="1"/>
  <c r="N262" i="3"/>
  <c r="N261" i="3"/>
  <c r="N260" i="3"/>
  <c r="K260" i="3"/>
  <c r="K259" i="3" s="1"/>
  <c r="E205" i="1" s="1"/>
  <c r="N259" i="3"/>
  <c r="N258" i="3"/>
  <c r="K258" i="3"/>
  <c r="K257" i="3" s="1"/>
  <c r="N257" i="3"/>
  <c r="N256" i="3"/>
  <c r="N255" i="3"/>
  <c r="K255" i="3"/>
  <c r="N254" i="3"/>
  <c r="K254" i="3"/>
  <c r="E202" i="1" s="1"/>
  <c r="N253" i="3"/>
  <c r="K253" i="3"/>
  <c r="K252" i="3" s="1"/>
  <c r="E201" i="1" s="1"/>
  <c r="N252" i="3"/>
  <c r="N251" i="3"/>
  <c r="K251" i="3"/>
  <c r="N250" i="3"/>
  <c r="K250" i="3"/>
  <c r="K249" i="3" s="1"/>
  <c r="E200" i="1" s="1"/>
  <c r="N249" i="3"/>
  <c r="N248" i="3"/>
  <c r="N247" i="3"/>
  <c r="K247" i="3"/>
  <c r="K246" i="3" s="1"/>
  <c r="E198" i="1" s="1"/>
  <c r="N246" i="3"/>
  <c r="N245" i="3"/>
  <c r="K245" i="3"/>
  <c r="N244" i="3"/>
  <c r="K244" i="3"/>
  <c r="N243" i="3"/>
  <c r="N242" i="3"/>
  <c r="N241" i="3"/>
  <c r="N240" i="3"/>
  <c r="K240" i="3"/>
  <c r="N239" i="3"/>
  <c r="K239" i="3"/>
  <c r="N238" i="3"/>
  <c r="K238" i="3"/>
  <c r="N237" i="3"/>
  <c r="K237" i="3"/>
  <c r="N236" i="3"/>
  <c r="K236" i="3"/>
  <c r="N235" i="3"/>
  <c r="K235" i="3"/>
  <c r="N234" i="3"/>
  <c r="K234" i="3"/>
  <c r="N233" i="3"/>
  <c r="K233" i="3"/>
  <c r="N232" i="3"/>
  <c r="K232" i="3"/>
  <c r="N231" i="3"/>
  <c r="K231" i="3"/>
  <c r="N230" i="3"/>
  <c r="K230" i="3"/>
  <c r="N229" i="3"/>
  <c r="K229" i="3"/>
  <c r="N228" i="3"/>
  <c r="K228" i="3"/>
  <c r="N227" i="3"/>
  <c r="K227" i="3"/>
  <c r="N226" i="3"/>
  <c r="K226" i="3"/>
  <c r="N225" i="3"/>
  <c r="K225" i="3"/>
  <c r="N224" i="3"/>
  <c r="K224" i="3"/>
  <c r="N223" i="3"/>
  <c r="K223" i="3"/>
  <c r="N222" i="3"/>
  <c r="N221" i="3"/>
  <c r="K221" i="3"/>
  <c r="N220" i="3"/>
  <c r="K220" i="3"/>
  <c r="N219" i="3"/>
  <c r="K219" i="3"/>
  <c r="N218" i="3"/>
  <c r="K218" i="3"/>
  <c r="N217" i="3"/>
  <c r="K217" i="3"/>
  <c r="N216" i="3"/>
  <c r="K216" i="3"/>
  <c r="N215" i="3"/>
  <c r="N214" i="3"/>
  <c r="N213" i="3"/>
  <c r="K213" i="3"/>
  <c r="N212" i="3"/>
  <c r="K212" i="3"/>
  <c r="N211" i="3"/>
  <c r="N210" i="3"/>
  <c r="K210" i="3"/>
  <c r="N209" i="3"/>
  <c r="K209" i="3"/>
  <c r="N208" i="3"/>
  <c r="K208" i="3"/>
  <c r="N207" i="3"/>
  <c r="K207" i="3"/>
  <c r="N206" i="3"/>
  <c r="K206" i="3"/>
  <c r="N205" i="3"/>
  <c r="K205" i="3"/>
  <c r="N204" i="3"/>
  <c r="K204" i="3"/>
  <c r="N203" i="3"/>
  <c r="K203" i="3"/>
  <c r="N202" i="3"/>
  <c r="K202" i="3"/>
  <c r="N201" i="3"/>
  <c r="K201" i="3"/>
  <c r="N200" i="3"/>
  <c r="K200" i="3"/>
  <c r="N199" i="3"/>
  <c r="K199" i="3"/>
  <c r="N198" i="3"/>
  <c r="K198" i="3"/>
  <c r="N197" i="3"/>
  <c r="K197" i="3"/>
  <c r="N196" i="3"/>
  <c r="K196" i="3"/>
  <c r="N195" i="3"/>
  <c r="K195" i="3"/>
  <c r="N194" i="3"/>
  <c r="K194" i="3"/>
  <c r="N193" i="3"/>
  <c r="K193" i="3"/>
  <c r="N192" i="3"/>
  <c r="N191" i="3"/>
  <c r="N190" i="3"/>
  <c r="N189" i="3"/>
  <c r="K189" i="3"/>
  <c r="K188" i="3" s="1"/>
  <c r="N188" i="3"/>
  <c r="N187" i="3"/>
  <c r="N186" i="3"/>
  <c r="K186" i="3"/>
  <c r="K185" i="3" s="1"/>
  <c r="N185" i="3"/>
  <c r="N184" i="3"/>
  <c r="N183" i="3"/>
  <c r="N182" i="3"/>
  <c r="K182" i="3"/>
  <c r="K180" i="3" s="1"/>
  <c r="E183" i="1" s="1"/>
  <c r="N181" i="3"/>
  <c r="K181" i="3"/>
  <c r="N180" i="3"/>
  <c r="N179" i="3"/>
  <c r="K179" i="3"/>
  <c r="N178" i="3"/>
  <c r="K178" i="3"/>
  <c r="N177" i="3"/>
  <c r="N176" i="3"/>
  <c r="K176" i="3"/>
  <c r="N175" i="3"/>
  <c r="K175" i="3"/>
  <c r="N174" i="3"/>
  <c r="K174" i="3"/>
  <c r="N173" i="3"/>
  <c r="N172" i="3"/>
  <c r="N171" i="3"/>
  <c r="K171" i="3"/>
  <c r="N170" i="3"/>
  <c r="K170" i="3"/>
  <c r="N169" i="3"/>
  <c r="K169" i="3"/>
  <c r="N168" i="3"/>
  <c r="N167" i="3"/>
  <c r="K167" i="3"/>
  <c r="N166" i="3"/>
  <c r="K166" i="3"/>
  <c r="N165" i="3"/>
  <c r="N164" i="3"/>
  <c r="K164" i="3"/>
  <c r="N163" i="3"/>
  <c r="K163" i="3"/>
  <c r="N162" i="3"/>
  <c r="K162" i="3"/>
  <c r="N161" i="3"/>
  <c r="K161" i="3"/>
  <c r="N160" i="3"/>
  <c r="N159" i="3"/>
  <c r="K159" i="3"/>
  <c r="N158" i="3"/>
  <c r="K158" i="3"/>
  <c r="N157" i="3"/>
  <c r="K157" i="3"/>
  <c r="N156" i="3"/>
  <c r="K156" i="3"/>
  <c r="N155" i="3"/>
  <c r="N154" i="3"/>
  <c r="K154" i="3"/>
  <c r="N153" i="3"/>
  <c r="K153" i="3"/>
  <c r="N152" i="3"/>
  <c r="K152" i="3"/>
  <c r="N151" i="3"/>
  <c r="K151" i="3"/>
  <c r="N150" i="3"/>
  <c r="N149" i="3"/>
  <c r="N148" i="3"/>
  <c r="N147" i="3"/>
  <c r="K147" i="3"/>
  <c r="K146" i="3" s="1"/>
  <c r="E172" i="1" s="1"/>
  <c r="N146" i="3"/>
  <c r="N145" i="3"/>
  <c r="K145" i="3"/>
  <c r="K144" i="3" s="1"/>
  <c r="N144" i="3"/>
  <c r="N143" i="3"/>
  <c r="N142" i="3"/>
  <c r="K142" i="3"/>
  <c r="N141" i="3"/>
  <c r="K141" i="3"/>
  <c r="N140" i="3"/>
  <c r="N139" i="3"/>
  <c r="N138" i="3"/>
  <c r="K138" i="3"/>
  <c r="N137" i="3"/>
  <c r="K137" i="3"/>
  <c r="K136" i="3" s="1"/>
  <c r="N136" i="3"/>
  <c r="N135" i="3"/>
  <c r="N134" i="3"/>
  <c r="K134" i="3"/>
  <c r="K133" i="3" s="1"/>
  <c r="E164" i="1" s="1"/>
  <c r="N133" i="3"/>
  <c r="N132" i="3"/>
  <c r="K132" i="3"/>
  <c r="K131" i="3" s="1"/>
  <c r="E163" i="1" s="1"/>
  <c r="N131" i="3"/>
  <c r="N130" i="3"/>
  <c r="K130" i="3"/>
  <c r="K129" i="3" s="1"/>
  <c r="N129" i="3"/>
  <c r="N128" i="3"/>
  <c r="N127" i="3"/>
  <c r="K127" i="3"/>
  <c r="K126" i="3" s="1"/>
  <c r="E160" i="1" s="1"/>
  <c r="N126" i="3"/>
  <c r="N125" i="3"/>
  <c r="K125" i="3"/>
  <c r="K124" i="3" s="1"/>
  <c r="E159" i="1" s="1"/>
  <c r="N124" i="3"/>
  <c r="N123" i="3"/>
  <c r="K123" i="3"/>
  <c r="K122" i="3" s="1"/>
  <c r="E158" i="1" s="1"/>
  <c r="N122" i="3"/>
  <c r="N121" i="3"/>
  <c r="K121" i="3"/>
  <c r="K120" i="3" s="1"/>
  <c r="N120" i="3"/>
  <c r="N119" i="3"/>
  <c r="N118" i="3"/>
  <c r="K118" i="3"/>
  <c r="N117" i="3"/>
  <c r="K117" i="3"/>
  <c r="N116" i="3"/>
  <c r="K116" i="3"/>
  <c r="N115" i="3"/>
  <c r="N114" i="3"/>
  <c r="K114" i="3"/>
  <c r="N113" i="3"/>
  <c r="K113" i="3"/>
  <c r="N112" i="3"/>
  <c r="N111" i="3"/>
  <c r="K111" i="3"/>
  <c r="N110" i="3"/>
  <c r="K110" i="3"/>
  <c r="N109" i="3"/>
  <c r="K109" i="3"/>
  <c r="N108" i="3"/>
  <c r="K108" i="3"/>
  <c r="K107" i="3" s="1"/>
  <c r="N107" i="3"/>
  <c r="N106" i="3"/>
  <c r="N105" i="3"/>
  <c r="K105" i="3"/>
  <c r="N104" i="3"/>
  <c r="K104" i="3"/>
  <c r="N103" i="3"/>
  <c r="K103" i="3"/>
  <c r="N102" i="3"/>
  <c r="N101" i="3"/>
  <c r="K101" i="3"/>
  <c r="K100" i="3" s="1"/>
  <c r="E150" i="1" s="1"/>
  <c r="N100" i="3"/>
  <c r="N99" i="3"/>
  <c r="K99" i="3"/>
  <c r="K98" i="3" s="1"/>
  <c r="E149" i="1" s="1"/>
  <c r="N98" i="3"/>
  <c r="N97" i="3"/>
  <c r="K97" i="3"/>
  <c r="K96" i="3" s="1"/>
  <c r="E148" i="1" s="1"/>
  <c r="N96" i="3"/>
  <c r="N95" i="3"/>
  <c r="K95" i="3"/>
  <c r="K94" i="3" s="1"/>
  <c r="E147" i="1" s="1"/>
  <c r="N94" i="3"/>
  <c r="N93" i="3"/>
  <c r="K93" i="3"/>
  <c r="K92" i="3" s="1"/>
  <c r="E146" i="1" s="1"/>
  <c r="N92" i="3"/>
  <c r="N91" i="3"/>
  <c r="K91" i="3"/>
  <c r="K90" i="3" s="1"/>
  <c r="E145" i="1" s="1"/>
  <c r="N90" i="3"/>
  <c r="N89" i="3"/>
  <c r="K89" i="3"/>
  <c r="K88" i="3" s="1"/>
  <c r="E144" i="1" s="1"/>
  <c r="N88" i="3"/>
  <c r="N87" i="3"/>
  <c r="K87" i="3"/>
  <c r="K86" i="3" s="1"/>
  <c r="E143" i="1" s="1"/>
  <c r="N86" i="3"/>
  <c r="N85" i="3"/>
  <c r="K85" i="3"/>
  <c r="K84" i="3" s="1"/>
  <c r="E142" i="1" s="1"/>
  <c r="N84" i="3"/>
  <c r="N83" i="3"/>
  <c r="K83" i="3"/>
  <c r="K82" i="3" s="1"/>
  <c r="N82" i="3"/>
  <c r="N81" i="3"/>
  <c r="N80" i="3"/>
  <c r="N79" i="3"/>
  <c r="K79" i="3"/>
  <c r="K78" i="3" s="1"/>
  <c r="E138" i="1" s="1"/>
  <c r="N78" i="3"/>
  <c r="N77" i="3"/>
  <c r="K77" i="3"/>
  <c r="K76" i="3" s="1"/>
  <c r="E137" i="1" s="1"/>
  <c r="N76" i="3"/>
  <c r="N75" i="3"/>
  <c r="K75" i="3"/>
  <c r="K74" i="3" s="1"/>
  <c r="E136" i="1" s="1"/>
  <c r="N74" i="3"/>
  <c r="N73" i="3"/>
  <c r="K73" i="3"/>
  <c r="K72" i="3" s="1"/>
  <c r="N72" i="3"/>
  <c r="N71" i="3"/>
  <c r="N70" i="3"/>
  <c r="K70" i="3"/>
  <c r="K69" i="3" s="1"/>
  <c r="E133" i="1" s="1"/>
  <c r="N69" i="3"/>
  <c r="N68" i="3"/>
  <c r="K68" i="3"/>
  <c r="K67" i="3" s="1"/>
  <c r="E132" i="1" s="1"/>
  <c r="N67" i="3"/>
  <c r="N66" i="3"/>
  <c r="K66" i="3"/>
  <c r="N65" i="3"/>
  <c r="K65" i="3"/>
  <c r="E131" i="1" s="1"/>
  <c r="N64" i="3"/>
  <c r="K64" i="3"/>
  <c r="K63" i="3" s="1"/>
  <c r="E130" i="1" s="1"/>
  <c r="N63" i="3"/>
  <c r="N62" i="3"/>
  <c r="N61" i="3"/>
  <c r="K61" i="3"/>
  <c r="K59" i="3" s="1"/>
  <c r="E128" i="1" s="1"/>
  <c r="N60" i="3"/>
  <c r="K60" i="3"/>
  <c r="N59" i="3"/>
  <c r="N58" i="3"/>
  <c r="K58" i="3"/>
  <c r="N57" i="3"/>
  <c r="K57" i="3"/>
  <c r="N56" i="3"/>
  <c r="K56" i="3"/>
  <c r="N55" i="3"/>
  <c r="N54" i="3"/>
  <c r="K54" i="3"/>
  <c r="K52" i="3" s="1"/>
  <c r="E126" i="1" s="1"/>
  <c r="N53" i="3"/>
  <c r="K53" i="3"/>
  <c r="N52" i="3"/>
  <c r="N51" i="3"/>
  <c r="K51" i="3"/>
  <c r="N50" i="3"/>
  <c r="K50" i="3"/>
  <c r="N49" i="3"/>
  <c r="K49" i="3"/>
  <c r="N48" i="3"/>
  <c r="K48" i="3"/>
  <c r="N47" i="3"/>
  <c r="K47" i="3"/>
  <c r="N46" i="3"/>
  <c r="K46" i="3"/>
  <c r="N45" i="3"/>
  <c r="K45" i="3"/>
  <c r="N44" i="3"/>
  <c r="N43" i="3"/>
  <c r="N42" i="3"/>
  <c r="K42" i="3"/>
  <c r="N41" i="3"/>
  <c r="K41" i="3"/>
  <c r="N40" i="3"/>
  <c r="K40" i="3"/>
  <c r="N39" i="3"/>
  <c r="N38" i="3"/>
  <c r="K38" i="3"/>
  <c r="K37" i="3" s="1"/>
  <c r="E122" i="1" s="1"/>
  <c r="N37" i="3"/>
  <c r="N36" i="3"/>
  <c r="K36" i="3"/>
  <c r="K35" i="3" s="1"/>
  <c r="E121" i="1" s="1"/>
  <c r="N35" i="3"/>
  <c r="N34" i="3"/>
  <c r="K34" i="3"/>
  <c r="N33" i="3"/>
  <c r="K33" i="3"/>
  <c r="E120" i="1" s="1"/>
  <c r="N32" i="3"/>
  <c r="K32" i="3"/>
  <c r="N31" i="3"/>
  <c r="K31" i="3"/>
  <c r="E119" i="1" s="1"/>
  <c r="N30" i="3"/>
  <c r="K30" i="3"/>
  <c r="K29" i="3" s="1"/>
  <c r="E118" i="1" s="1"/>
  <c r="N29" i="3"/>
  <c r="N28" i="3"/>
  <c r="K28" i="3"/>
  <c r="K27" i="3" s="1"/>
  <c r="E117" i="1" s="1"/>
  <c r="N27" i="3"/>
  <c r="N26" i="3"/>
  <c r="K26" i="3"/>
  <c r="N25" i="3"/>
  <c r="K25" i="3"/>
  <c r="E116" i="1" s="1"/>
  <c r="N24" i="3"/>
  <c r="K24" i="3"/>
  <c r="N23" i="3"/>
  <c r="K23" i="3"/>
  <c r="E115" i="1" s="1"/>
  <c r="N22" i="3"/>
  <c r="K22" i="3"/>
  <c r="K21" i="3" s="1"/>
  <c r="E114" i="1" s="1"/>
  <c r="N21" i="3"/>
  <c r="N20" i="3"/>
  <c r="K20" i="3"/>
  <c r="K19" i="3" s="1"/>
  <c r="N19" i="3"/>
  <c r="N18" i="3"/>
  <c r="N17" i="3"/>
  <c r="N16" i="3"/>
  <c r="K16" i="3"/>
  <c r="K15" i="3" s="1"/>
  <c r="E110" i="1" s="1"/>
  <c r="N15" i="3"/>
  <c r="N14" i="3"/>
  <c r="K14" i="3"/>
  <c r="N13" i="3"/>
  <c r="K13" i="3"/>
  <c r="N12" i="3"/>
  <c r="N11" i="3"/>
  <c r="K11" i="3"/>
  <c r="K10" i="3" s="1"/>
  <c r="N10" i="3"/>
  <c r="N9" i="3"/>
  <c r="N8" i="3"/>
  <c r="N7" i="3"/>
  <c r="N267" i="2"/>
  <c r="K267" i="2"/>
  <c r="N266" i="2"/>
  <c r="K266" i="2"/>
  <c r="E104" i="1" s="1"/>
  <c r="N265" i="2"/>
  <c r="K265" i="2"/>
  <c r="E103" i="1" s="1"/>
  <c r="N264" i="2"/>
  <c r="N263" i="2"/>
  <c r="K263" i="2"/>
  <c r="N262" i="2"/>
  <c r="K262" i="2"/>
  <c r="K261" i="2" s="1"/>
  <c r="E101" i="1" s="1"/>
  <c r="N261" i="2"/>
  <c r="N260" i="2"/>
  <c r="K260" i="2"/>
  <c r="N259" i="2"/>
  <c r="K259" i="2"/>
  <c r="N258" i="2"/>
  <c r="N257" i="2"/>
  <c r="K257" i="2"/>
  <c r="N256" i="2"/>
  <c r="K256" i="2"/>
  <c r="K255" i="2" s="1"/>
  <c r="E99" i="1" s="1"/>
  <c r="N255" i="2"/>
  <c r="N254" i="2"/>
  <c r="K254" i="2"/>
  <c r="N253" i="2"/>
  <c r="K253" i="2"/>
  <c r="K252" i="2" s="1"/>
  <c r="E98" i="1" s="1"/>
  <c r="N252" i="2"/>
  <c r="N251" i="2"/>
  <c r="K251" i="2"/>
  <c r="N250" i="2"/>
  <c r="K250" i="2"/>
  <c r="K249" i="2" s="1"/>
  <c r="E97" i="1" s="1"/>
  <c r="N249" i="2"/>
  <c r="N248" i="2"/>
  <c r="K248" i="2"/>
  <c r="N247" i="2"/>
  <c r="K247" i="2"/>
  <c r="N246" i="2"/>
  <c r="N245" i="2"/>
  <c r="K245" i="2"/>
  <c r="N244" i="2"/>
  <c r="K244" i="2"/>
  <c r="K243" i="2" s="1"/>
  <c r="E95" i="1" s="1"/>
  <c r="N243" i="2"/>
  <c r="N242" i="2"/>
  <c r="K242" i="2"/>
  <c r="N241" i="2"/>
  <c r="K241" i="2"/>
  <c r="K240" i="2" s="1"/>
  <c r="E94" i="1" s="1"/>
  <c r="N240" i="2"/>
  <c r="N239" i="2"/>
  <c r="K239" i="2"/>
  <c r="N238" i="2"/>
  <c r="K238" i="2"/>
  <c r="N237" i="2"/>
  <c r="N236" i="2"/>
  <c r="K236" i="2"/>
  <c r="N235" i="2"/>
  <c r="K235" i="2"/>
  <c r="N234" i="2"/>
  <c r="N233" i="2"/>
  <c r="K233" i="2"/>
  <c r="N232" i="2"/>
  <c r="K232" i="2"/>
  <c r="K231" i="2" s="1"/>
  <c r="E91" i="1" s="1"/>
  <c r="N231" i="2"/>
  <c r="N230" i="2"/>
  <c r="K230" i="2"/>
  <c r="N229" i="2"/>
  <c r="K229" i="2"/>
  <c r="K228" i="2" s="1"/>
  <c r="N228" i="2"/>
  <c r="N227" i="2"/>
  <c r="N226" i="2"/>
  <c r="N225" i="2"/>
  <c r="K225" i="2"/>
  <c r="K224" i="2" s="1"/>
  <c r="E88" i="1" s="1"/>
  <c r="N224" i="2"/>
  <c r="N223" i="2"/>
  <c r="K223" i="2"/>
  <c r="N222" i="2"/>
  <c r="K222" i="2"/>
  <c r="K221" i="2" s="1"/>
  <c r="N221" i="2"/>
  <c r="N220" i="2"/>
  <c r="N219" i="2"/>
  <c r="K219" i="2"/>
  <c r="N218" i="2"/>
  <c r="K218" i="2"/>
  <c r="K217" i="2" s="1"/>
  <c r="N217" i="2"/>
  <c r="N216" i="2"/>
  <c r="N215" i="2"/>
  <c r="N214" i="2"/>
  <c r="K214" i="2"/>
  <c r="K212" i="2" s="1"/>
  <c r="E82" i="1" s="1"/>
  <c r="N213" i="2"/>
  <c r="K213" i="2"/>
  <c r="N212" i="2"/>
  <c r="N211" i="2"/>
  <c r="K211" i="2"/>
  <c r="N210" i="2"/>
  <c r="K210" i="2"/>
  <c r="N209" i="2"/>
  <c r="N208" i="2"/>
  <c r="K208" i="2"/>
  <c r="N207" i="2"/>
  <c r="K207" i="2"/>
  <c r="N206" i="2"/>
  <c r="N205" i="2"/>
  <c r="K205" i="2"/>
  <c r="N204" i="2"/>
  <c r="K204" i="2"/>
  <c r="N203" i="2"/>
  <c r="N202" i="2"/>
  <c r="K202" i="2"/>
  <c r="N201" i="2"/>
  <c r="K201" i="2"/>
  <c r="N200" i="2"/>
  <c r="N199" i="2"/>
  <c r="K199" i="2"/>
  <c r="N198" i="2"/>
  <c r="K198" i="2"/>
  <c r="N197" i="2"/>
  <c r="N196" i="2"/>
  <c r="K196" i="2"/>
  <c r="N195" i="2"/>
  <c r="K195" i="2"/>
  <c r="N194" i="2"/>
  <c r="N193" i="2"/>
  <c r="K193" i="2"/>
  <c r="N192" i="2"/>
  <c r="K192" i="2"/>
  <c r="K191" i="2" s="1"/>
  <c r="E75" i="1" s="1"/>
  <c r="N191" i="2"/>
  <c r="N190" i="2"/>
  <c r="K190" i="2"/>
  <c r="N189" i="2"/>
  <c r="K189" i="2"/>
  <c r="K188" i="2" s="1"/>
  <c r="E74" i="1" s="1"/>
  <c r="N188" i="2"/>
  <c r="N187" i="2"/>
  <c r="K187" i="2"/>
  <c r="N186" i="2"/>
  <c r="K186" i="2"/>
  <c r="K185" i="2" s="1"/>
  <c r="E73" i="1" s="1"/>
  <c r="N185" i="2"/>
  <c r="N184" i="2"/>
  <c r="K184" i="2"/>
  <c r="N183" i="2"/>
  <c r="K183" i="2"/>
  <c r="N182" i="2"/>
  <c r="N181" i="2"/>
  <c r="K181" i="2"/>
  <c r="N180" i="2"/>
  <c r="K180" i="2"/>
  <c r="N179" i="2"/>
  <c r="N178" i="2"/>
  <c r="K178" i="2"/>
  <c r="N177" i="2"/>
  <c r="K177" i="2"/>
  <c r="K176" i="2" s="1"/>
  <c r="E70" i="1" s="1"/>
  <c r="N176" i="2"/>
  <c r="N175" i="2"/>
  <c r="K175" i="2"/>
  <c r="N174" i="2"/>
  <c r="K174" i="2"/>
  <c r="N173" i="2"/>
  <c r="N172" i="2"/>
  <c r="K172" i="2"/>
  <c r="N171" i="2"/>
  <c r="K171" i="2"/>
  <c r="N170" i="2"/>
  <c r="N169" i="2"/>
  <c r="K169" i="2"/>
  <c r="N168" i="2"/>
  <c r="K168" i="2"/>
  <c r="K167" i="2" s="1"/>
  <c r="E67" i="1" s="1"/>
  <c r="N167" i="2"/>
  <c r="N166" i="2"/>
  <c r="K166" i="2"/>
  <c r="N165" i="2"/>
  <c r="K165" i="2"/>
  <c r="N164" i="2"/>
  <c r="N163" i="2"/>
  <c r="K163" i="2"/>
  <c r="N162" i="2"/>
  <c r="K162" i="2"/>
  <c r="N161" i="2"/>
  <c r="N160" i="2"/>
  <c r="K160" i="2"/>
  <c r="N159" i="2"/>
  <c r="K159" i="2"/>
  <c r="K158" i="2" s="1"/>
  <c r="E64" i="1" s="1"/>
  <c r="N158" i="2"/>
  <c r="N157" i="2"/>
  <c r="K157" i="2"/>
  <c r="N156" i="2"/>
  <c r="K156" i="2"/>
  <c r="N155" i="2"/>
  <c r="N154" i="2"/>
  <c r="K154" i="2"/>
  <c r="N153" i="2"/>
  <c r="K153" i="2"/>
  <c r="N152" i="2"/>
  <c r="N151" i="2"/>
  <c r="K151" i="2"/>
  <c r="N150" i="2"/>
  <c r="K150" i="2"/>
  <c r="K149" i="2" s="1"/>
  <c r="E61" i="1" s="1"/>
  <c r="N149" i="2"/>
  <c r="N148" i="2"/>
  <c r="K148" i="2"/>
  <c r="N147" i="2"/>
  <c r="K147" i="2"/>
  <c r="N146" i="2"/>
  <c r="N145" i="2"/>
  <c r="K145" i="2"/>
  <c r="N144" i="2"/>
  <c r="K144" i="2"/>
  <c r="N143" i="2"/>
  <c r="N142" i="2"/>
  <c r="K142" i="2"/>
  <c r="N141" i="2"/>
  <c r="K141" i="2"/>
  <c r="K140" i="2" s="1"/>
  <c r="E58" i="1" s="1"/>
  <c r="N140" i="2"/>
  <c r="N139" i="2"/>
  <c r="K139" i="2"/>
  <c r="N138" i="2"/>
  <c r="K138" i="2"/>
  <c r="N137" i="2"/>
  <c r="K137" i="2"/>
  <c r="E57" i="1" s="1"/>
  <c r="N136" i="2"/>
  <c r="K136" i="2"/>
  <c r="N135" i="2"/>
  <c r="K135" i="2"/>
  <c r="N134" i="2"/>
  <c r="N133" i="2"/>
  <c r="N132" i="2"/>
  <c r="K132" i="2"/>
  <c r="N131" i="2"/>
  <c r="K131" i="2"/>
  <c r="N130" i="2"/>
  <c r="N129" i="2"/>
  <c r="K129" i="2"/>
  <c r="N128" i="2"/>
  <c r="K128" i="2"/>
  <c r="K127" i="2" s="1"/>
  <c r="E53" i="1" s="1"/>
  <c r="N127" i="2"/>
  <c r="N126" i="2"/>
  <c r="K126" i="2"/>
  <c r="N125" i="2"/>
  <c r="K125" i="2"/>
  <c r="N124" i="2"/>
  <c r="N123" i="2"/>
  <c r="K123" i="2"/>
  <c r="N122" i="2"/>
  <c r="K122" i="2"/>
  <c r="K121" i="2" s="1"/>
  <c r="E51" i="1" s="1"/>
  <c r="N121" i="2"/>
  <c r="N120" i="2"/>
  <c r="K120" i="2"/>
  <c r="N119" i="2"/>
  <c r="K119" i="2"/>
  <c r="N118" i="2"/>
  <c r="N117" i="2"/>
  <c r="K117" i="2"/>
  <c r="N116" i="2"/>
  <c r="K116" i="2"/>
  <c r="N115" i="2"/>
  <c r="N114" i="2"/>
  <c r="K114" i="2"/>
  <c r="N113" i="2"/>
  <c r="K113" i="2"/>
  <c r="K112" i="2" s="1"/>
  <c r="E48" i="1" s="1"/>
  <c r="N112" i="2"/>
  <c r="N111" i="2"/>
  <c r="K111" i="2"/>
  <c r="N110" i="2"/>
  <c r="K110" i="2"/>
  <c r="N109" i="2"/>
  <c r="N108" i="2"/>
  <c r="K108" i="2"/>
  <c r="N107" i="2"/>
  <c r="K107" i="2"/>
  <c r="N106" i="2"/>
  <c r="N105" i="2"/>
  <c r="K105" i="2"/>
  <c r="N104" i="2"/>
  <c r="K104" i="2"/>
  <c r="N103" i="2"/>
  <c r="N102" i="2"/>
  <c r="K102" i="2"/>
  <c r="K100" i="2" s="1"/>
  <c r="E44" i="1" s="1"/>
  <c r="N101" i="2"/>
  <c r="K101" i="2"/>
  <c r="N100" i="2"/>
  <c r="N99" i="2"/>
  <c r="K99" i="2"/>
  <c r="K97" i="2" s="1"/>
  <c r="E43" i="1" s="1"/>
  <c r="N98" i="2"/>
  <c r="K98" i="2"/>
  <c r="N97" i="2"/>
  <c r="N96" i="2"/>
  <c r="K96" i="2"/>
  <c r="N95" i="2"/>
  <c r="K95" i="2"/>
  <c r="N94" i="2"/>
  <c r="N93" i="2"/>
  <c r="K93" i="2"/>
  <c r="N92" i="2"/>
  <c r="K92" i="2"/>
  <c r="N91" i="2"/>
  <c r="N90" i="2"/>
  <c r="K90" i="2"/>
  <c r="N89" i="2"/>
  <c r="K89" i="2"/>
  <c r="N88" i="2"/>
  <c r="N87" i="2"/>
  <c r="K87" i="2"/>
  <c r="N86" i="2"/>
  <c r="K86" i="2"/>
  <c r="N85" i="2"/>
  <c r="N84" i="2"/>
  <c r="K84" i="2"/>
  <c r="N83" i="2"/>
  <c r="K83" i="2"/>
  <c r="N82" i="2"/>
  <c r="N81" i="2"/>
  <c r="K81" i="2"/>
  <c r="N80" i="2"/>
  <c r="K80" i="2"/>
  <c r="N79" i="2"/>
  <c r="N78" i="2"/>
  <c r="N77" i="2"/>
  <c r="K77" i="2"/>
  <c r="K76" i="2" s="1"/>
  <c r="N76" i="2"/>
  <c r="N75" i="2"/>
  <c r="K75" i="2"/>
  <c r="N74" i="2"/>
  <c r="K74" i="2"/>
  <c r="E34" i="1" s="1"/>
  <c r="N73" i="2"/>
  <c r="K73" i="2"/>
  <c r="K72" i="2" s="1"/>
  <c r="E33" i="1" s="1"/>
  <c r="N72" i="2"/>
  <c r="N71" i="2"/>
  <c r="N70" i="2"/>
  <c r="N69" i="2"/>
  <c r="K69" i="2"/>
  <c r="K68" i="2" s="1"/>
  <c r="E31" i="1" s="1"/>
  <c r="N68" i="2"/>
  <c r="N67" i="2"/>
  <c r="K67" i="2"/>
  <c r="N66" i="2"/>
  <c r="K66" i="2"/>
  <c r="N65" i="2"/>
  <c r="N64" i="2"/>
  <c r="N63" i="2"/>
  <c r="K63" i="2"/>
  <c r="N62" i="2"/>
  <c r="K62" i="2"/>
  <c r="N61" i="2"/>
  <c r="N60" i="2"/>
  <c r="N59" i="2"/>
  <c r="N58" i="2"/>
  <c r="N57" i="2"/>
  <c r="K57" i="2"/>
  <c r="N56" i="2"/>
  <c r="K56" i="2"/>
  <c r="N55" i="2"/>
  <c r="N54" i="2"/>
  <c r="N53" i="2"/>
  <c r="K53" i="2"/>
  <c r="N52" i="2"/>
  <c r="K52" i="2"/>
  <c r="N51" i="2"/>
  <c r="K51" i="2"/>
  <c r="N50" i="2"/>
  <c r="N49" i="2"/>
  <c r="K49" i="2"/>
  <c r="N48" i="2"/>
  <c r="K48" i="2"/>
  <c r="N47" i="2"/>
  <c r="K47" i="2"/>
  <c r="N46" i="2"/>
  <c r="N45" i="2"/>
  <c r="K45" i="2"/>
  <c r="N44" i="2"/>
  <c r="K44" i="2"/>
  <c r="N43" i="2"/>
  <c r="K43" i="2"/>
  <c r="K42" i="2" s="1"/>
  <c r="E21" i="1" s="1"/>
  <c r="N42" i="2"/>
  <c r="N41" i="2"/>
  <c r="K41" i="2"/>
  <c r="N40" i="2"/>
  <c r="K40" i="2"/>
  <c r="N39" i="2"/>
  <c r="K39" i="2"/>
  <c r="N38" i="2"/>
  <c r="N37" i="2"/>
  <c r="K37" i="2"/>
  <c r="N36" i="2"/>
  <c r="K36" i="2"/>
  <c r="N35" i="2"/>
  <c r="K35" i="2"/>
  <c r="K34" i="2" s="1"/>
  <c r="E19" i="1" s="1"/>
  <c r="N34" i="2"/>
  <c r="N33" i="2"/>
  <c r="K33" i="2"/>
  <c r="N32" i="2"/>
  <c r="K32" i="2"/>
  <c r="N31" i="2"/>
  <c r="K31" i="2"/>
  <c r="N30" i="2"/>
  <c r="N29" i="2"/>
  <c r="K29" i="2"/>
  <c r="N28" i="2"/>
  <c r="K28" i="2"/>
  <c r="N27" i="2"/>
  <c r="K27" i="2"/>
  <c r="N26" i="2"/>
  <c r="K26" i="2"/>
  <c r="N25" i="2"/>
  <c r="N24" i="2"/>
  <c r="K24" i="2"/>
  <c r="N23" i="2"/>
  <c r="K23" i="2"/>
  <c r="N22" i="2"/>
  <c r="K22" i="2"/>
  <c r="N21" i="2"/>
  <c r="K21" i="2"/>
  <c r="N20" i="2"/>
  <c r="N19" i="2"/>
  <c r="N18" i="2"/>
  <c r="N17" i="2"/>
  <c r="K17" i="2"/>
  <c r="N16" i="2"/>
  <c r="K16" i="2"/>
  <c r="E13" i="1" s="1"/>
  <c r="N15" i="2"/>
  <c r="K15" i="2"/>
  <c r="N14" i="2"/>
  <c r="K14" i="2"/>
  <c r="N13" i="2"/>
  <c r="N12" i="2"/>
  <c r="K12" i="2"/>
  <c r="N11" i="2"/>
  <c r="K11" i="2"/>
  <c r="N10" i="2"/>
  <c r="N9" i="2"/>
  <c r="N8" i="2"/>
  <c r="N7" i="2"/>
  <c r="E260" i="1"/>
  <c r="K235" i="1"/>
  <c r="J235" i="1"/>
  <c r="K105" i="1"/>
  <c r="J105" i="1"/>
  <c r="K8" i="1"/>
  <c r="J8" i="1"/>
  <c r="K7" i="1"/>
  <c r="J7" i="1"/>
  <c r="K60" i="4" l="1"/>
  <c r="E255" i="1" s="1"/>
  <c r="K41" i="4"/>
  <c r="E207" i="1"/>
  <c r="K261" i="3"/>
  <c r="E206" i="1" s="1"/>
  <c r="K165" i="3"/>
  <c r="E178" i="1" s="1"/>
  <c r="K39" i="3"/>
  <c r="E123" i="1" s="1"/>
  <c r="K128" i="3"/>
  <c r="E161" i="1" s="1"/>
  <c r="K140" i="3"/>
  <c r="E169" i="1" s="1"/>
  <c r="K409" i="3"/>
  <c r="K408" i="3" s="1"/>
  <c r="E231" i="1" s="1"/>
  <c r="K112" i="3"/>
  <c r="E154" i="1" s="1"/>
  <c r="K161" i="2"/>
  <c r="E65" i="1" s="1"/>
  <c r="K152" i="2"/>
  <c r="E62" i="1" s="1"/>
  <c r="K209" i="2"/>
  <c r="E81" i="1" s="1"/>
  <c r="K124" i="2"/>
  <c r="E52" i="1" s="1"/>
  <c r="K143" i="2"/>
  <c r="E59" i="1" s="1"/>
  <c r="K200" i="2"/>
  <c r="E78" i="1" s="1"/>
  <c r="K203" i="2"/>
  <c r="E79" i="1" s="1"/>
  <c r="K88" i="2"/>
  <c r="E40" i="1" s="1"/>
  <c r="K79" i="2"/>
  <c r="E37" i="1" s="1"/>
  <c r="K50" i="2"/>
  <c r="E23" i="1" s="1"/>
  <c r="K91" i="2"/>
  <c r="E41" i="1" s="1"/>
  <c r="K65" i="4"/>
  <c r="K9" i="4"/>
  <c r="K8" i="4" s="1"/>
  <c r="E236" i="1" s="1"/>
  <c r="K18" i="4"/>
  <c r="E243" i="1" s="1"/>
  <c r="K75" i="4"/>
  <c r="E261" i="1" s="1"/>
  <c r="E167" i="1"/>
  <c r="K55" i="3"/>
  <c r="E127" i="1" s="1"/>
  <c r="K292" i="3"/>
  <c r="E216" i="1" s="1"/>
  <c r="K12" i="3"/>
  <c r="E109" i="1" s="1"/>
  <c r="K155" i="3"/>
  <c r="E176" i="1" s="1"/>
  <c r="K211" i="3"/>
  <c r="E192" i="1" s="1"/>
  <c r="K115" i="3"/>
  <c r="E155" i="1" s="1"/>
  <c r="E188" i="1"/>
  <c r="K187" i="3"/>
  <c r="E187" i="1" s="1"/>
  <c r="K184" i="3"/>
  <c r="E186" i="1"/>
  <c r="K398" i="3"/>
  <c r="E230" i="1" s="1"/>
  <c r="K173" i="3"/>
  <c r="E181" i="1" s="1"/>
  <c r="K215" i="3"/>
  <c r="E194" i="1" s="1"/>
  <c r="K283" i="3"/>
  <c r="E215" i="1" s="1"/>
  <c r="K275" i="3"/>
  <c r="E213" i="1" s="1"/>
  <c r="K356" i="3"/>
  <c r="E225" i="1" s="1"/>
  <c r="K192" i="3"/>
  <c r="K377" i="3"/>
  <c r="K266" i="3"/>
  <c r="K265" i="3" s="1"/>
  <c r="K44" i="3"/>
  <c r="E125" i="1" s="1"/>
  <c r="K322" i="3"/>
  <c r="E220" i="1" s="1"/>
  <c r="E234" i="1"/>
  <c r="K71" i="3"/>
  <c r="E134" i="1" s="1"/>
  <c r="K102" i="3"/>
  <c r="E151" i="1" s="1"/>
  <c r="K150" i="3"/>
  <c r="E175" i="1" s="1"/>
  <c r="K168" i="3"/>
  <c r="E179" i="1" s="1"/>
  <c r="K177" i="3"/>
  <c r="E182" i="1" s="1"/>
  <c r="K130" i="2"/>
  <c r="E54" i="1" s="1"/>
  <c r="K46" i="2"/>
  <c r="E22" i="1" s="1"/>
  <c r="K115" i="2"/>
  <c r="E49" i="1" s="1"/>
  <c r="K134" i="2"/>
  <c r="K206" i="2"/>
  <c r="E80" i="1" s="1"/>
  <c r="K246" i="2"/>
  <c r="E96" i="1" s="1"/>
  <c r="K146" i="2"/>
  <c r="E60" i="1" s="1"/>
  <c r="K164" i="2"/>
  <c r="E66" i="1" s="1"/>
  <c r="K55" i="2"/>
  <c r="K54" i="2" s="1"/>
  <c r="E24" i="1" s="1"/>
  <c r="K179" i="2"/>
  <c r="E71" i="1" s="1"/>
  <c r="K197" i="2"/>
  <c r="E77" i="1" s="1"/>
  <c r="E85" i="1"/>
  <c r="K216" i="2"/>
  <c r="E84" i="1" s="1"/>
  <c r="E35" i="1"/>
  <c r="K71" i="2"/>
  <c r="E32" i="1" s="1"/>
  <c r="E25" i="1"/>
  <c r="K82" i="2"/>
  <c r="E38" i="1" s="1"/>
  <c r="K106" i="2"/>
  <c r="E46" i="1" s="1"/>
  <c r="K194" i="2"/>
  <c r="E76" i="1" s="1"/>
  <c r="K61" i="2"/>
  <c r="K25" i="2"/>
  <c r="E17" i="1" s="1"/>
  <c r="K155" i="2"/>
  <c r="E63" i="1" s="1"/>
  <c r="K234" i="2"/>
  <c r="E92" i="1" s="1"/>
  <c r="K170" i="2"/>
  <c r="E68" i="1" s="1"/>
  <c r="K10" i="2"/>
  <c r="E11" i="1" s="1"/>
  <c r="K38" i="2"/>
  <c r="E20" i="1" s="1"/>
  <c r="K65" i="2"/>
  <c r="E30" i="1" s="1"/>
  <c r="K173" i="2"/>
  <c r="E69" i="1" s="1"/>
  <c r="K182" i="2"/>
  <c r="E72" i="1" s="1"/>
  <c r="K258" i="2"/>
  <c r="E100" i="1" s="1"/>
  <c r="K264" i="2"/>
  <c r="E102" i="1" s="1"/>
  <c r="K30" i="2"/>
  <c r="E18" i="1" s="1"/>
  <c r="K103" i="2"/>
  <c r="E45" i="1" s="1"/>
  <c r="K237" i="2"/>
  <c r="E93" i="1" s="1"/>
  <c r="K40" i="4"/>
  <c r="E246" i="1" s="1"/>
  <c r="E247" i="1"/>
  <c r="E166" i="1"/>
  <c r="E141" i="1"/>
  <c r="K119" i="3"/>
  <c r="E156" i="1" s="1"/>
  <c r="E157" i="1"/>
  <c r="K366" i="3"/>
  <c r="E226" i="1" s="1"/>
  <c r="E90" i="1"/>
  <c r="E232" i="1"/>
  <c r="E56" i="1"/>
  <c r="K27" i="4"/>
  <c r="E244" i="1" s="1"/>
  <c r="E204" i="1"/>
  <c r="K256" i="3"/>
  <c r="E203" i="1" s="1"/>
  <c r="K222" i="3"/>
  <c r="E195" i="1" s="1"/>
  <c r="K48" i="4"/>
  <c r="K243" i="3"/>
  <c r="E196" i="1" s="1"/>
  <c r="E197" i="1"/>
  <c r="E228" i="1"/>
  <c r="K20" i="2"/>
  <c r="K160" i="3"/>
  <c r="E177" i="1" s="1"/>
  <c r="K109" i="2"/>
  <c r="E47" i="1" s="1"/>
  <c r="K118" i="2"/>
  <c r="E50" i="1" s="1"/>
  <c r="K248" i="3"/>
  <c r="E199" i="1" s="1"/>
  <c r="K386" i="3"/>
  <c r="E229" i="1" s="1"/>
  <c r="E257" i="1"/>
  <c r="K302" i="3"/>
  <c r="E217" i="1" s="1"/>
  <c r="E135" i="1"/>
  <c r="K334" i="3"/>
  <c r="E221" i="1" s="1"/>
  <c r="E108" i="1"/>
  <c r="K143" i="3"/>
  <c r="E170" i="1" s="1"/>
  <c r="E171" i="1"/>
  <c r="E241" i="1"/>
  <c r="E87" i="1"/>
  <c r="K220" i="2"/>
  <c r="K18" i="3"/>
  <c r="E113" i="1"/>
  <c r="E153" i="1"/>
  <c r="K13" i="2"/>
  <c r="E12" i="1" s="1"/>
  <c r="K85" i="2"/>
  <c r="E39" i="1" s="1"/>
  <c r="K94" i="2"/>
  <c r="E42" i="1" s="1"/>
  <c r="K313" i="3"/>
  <c r="K347" i="3"/>
  <c r="K62" i="3"/>
  <c r="E129" i="1" s="1"/>
  <c r="E162" i="1"/>
  <c r="E237" i="1" l="1"/>
  <c r="K191" i="3"/>
  <c r="E190" i="1" s="1"/>
  <c r="K183" i="3"/>
  <c r="E184" i="1" s="1"/>
  <c r="K9" i="3"/>
  <c r="K8" i="3" s="1"/>
  <c r="K139" i="3"/>
  <c r="E168" i="1" s="1"/>
  <c r="K64" i="4"/>
  <c r="E256" i="1" s="1"/>
  <c r="K13" i="4"/>
  <c r="E240" i="1" s="1"/>
  <c r="K106" i="3"/>
  <c r="E152" i="1" s="1"/>
  <c r="E191" i="1"/>
  <c r="K282" i="3"/>
  <c r="E214" i="1" s="1"/>
  <c r="E210" i="1"/>
  <c r="K81" i="3"/>
  <c r="K80" i="3" s="1"/>
  <c r="E139" i="1" s="1"/>
  <c r="K43" i="3"/>
  <c r="E124" i="1" s="1"/>
  <c r="E185" i="1"/>
  <c r="K172" i="3"/>
  <c r="E180" i="1" s="1"/>
  <c r="K227" i="2"/>
  <c r="E89" i="1" s="1"/>
  <c r="K78" i="2"/>
  <c r="E36" i="1" s="1"/>
  <c r="K60" i="2"/>
  <c r="E27" i="1" s="1"/>
  <c r="E28" i="1"/>
  <c r="K133" i="2"/>
  <c r="E55" i="1" s="1"/>
  <c r="K64" i="2"/>
  <c r="E29" i="1" s="1"/>
  <c r="E86" i="1"/>
  <c r="E112" i="1"/>
  <c r="E209" i="1"/>
  <c r="K214" i="3"/>
  <c r="E193" i="1" s="1"/>
  <c r="K9" i="2"/>
  <c r="E251" i="1"/>
  <c r="K47" i="4"/>
  <c r="K312" i="3"/>
  <c r="E218" i="1" s="1"/>
  <c r="E219" i="1"/>
  <c r="E16" i="1"/>
  <c r="K19" i="2"/>
  <c r="K149" i="3"/>
  <c r="K346" i="3"/>
  <c r="E223" i="1" s="1"/>
  <c r="E224" i="1"/>
  <c r="K376" i="3"/>
  <c r="E227" i="1" s="1"/>
  <c r="K12" i="4" l="1"/>
  <c r="K135" i="3"/>
  <c r="E165" i="1" s="1"/>
  <c r="E107" i="1"/>
  <c r="K215" i="2"/>
  <c r="E83" i="1" s="1"/>
  <c r="K190" i="3"/>
  <c r="E189" i="1" s="1"/>
  <c r="K17" i="3"/>
  <c r="E111" i="1" s="1"/>
  <c r="E140" i="1"/>
  <c r="K59" i="2"/>
  <c r="E26" i="1" s="1"/>
  <c r="K18" i="2"/>
  <c r="E14" i="1" s="1"/>
  <c r="E15" i="1"/>
  <c r="K8" i="2"/>
  <c r="E10" i="1"/>
  <c r="E106" i="1"/>
  <c r="E239" i="1"/>
  <c r="K264" i="3"/>
  <c r="E208" i="1" s="1"/>
  <c r="E174" i="1"/>
  <c r="K148" i="3"/>
  <c r="E173" i="1" s="1"/>
  <c r="K46" i="4"/>
  <c r="E249" i="1" s="1"/>
  <c r="E250" i="1"/>
  <c r="K7" i="4" l="1"/>
  <c r="E235" i="1" s="1"/>
  <c r="I235" i="1" s="1"/>
  <c r="K7" i="3"/>
  <c r="E105" i="1" s="1"/>
  <c r="I105" i="1" s="1"/>
  <c r="E9" i="1"/>
  <c r="K7" i="2"/>
  <c r="E8" i="1" l="1"/>
  <c r="I8" i="1" s="1"/>
  <c r="E7" i="1"/>
  <c r="I7" i="1" s="1"/>
</calcChain>
</file>

<file path=xl/sharedStrings.xml><?xml version="1.0" encoding="utf-8"?>
<sst xmlns="http://schemas.openxmlformats.org/spreadsheetml/2006/main" count="10553" uniqueCount="1770">
  <si>
    <t xml:space="preserve">Budowa budynku żłobka przy Zespole Szkół w Jasionce oraz budowa niezbędnej infrastruktury technicznej, parkingów i placu zabaw </t>
  </si>
  <si>
    <t/>
  </si>
  <si>
    <t>Wykonawca:</t>
  </si>
  <si>
    <t>Data:</t>
  </si>
  <si>
    <t>2025-03-07</t>
  </si>
  <si>
    <t>Lp</t>
  </si>
  <si>
    <t>Kod branży</t>
  </si>
  <si>
    <t>Oznaczenie arkusza</t>
  </si>
  <si>
    <t>Nazwa elementu</t>
  </si>
  <si>
    <t>Wartość</t>
  </si>
  <si>
    <t>Oszczędności netto</t>
  </si>
  <si>
    <t>Komentarz</t>
  </si>
  <si>
    <t>Wskaźnik techniczno-ekonomiczny</t>
  </si>
  <si>
    <t>Powierzchnia obiektu</t>
  </si>
  <si>
    <t>Jednostka</t>
  </si>
  <si>
    <t>Udział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</si>
  <si>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</si>
  <si>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</si>
  <si>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</si>
  <si>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</si>
  <si>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</si>
  <si>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</si>
  <si>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</si>
  <si>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</si>
  <si>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</si>
  <si>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</si>
  <si>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</si>
  <si>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</si>
  <si>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 </t>
  </si>
  <si>
    <t xml:space="preserve">Kosztorys </t>
  </si>
  <si>
    <t>Rozdział 1</t>
  </si>
  <si>
    <t>KONSTRUKCJA</t>
  </si>
  <si>
    <t>GRUPA 1.1</t>
  </si>
  <si>
    <t>ROBOTY PRZYGOTOWAWCZE</t>
  </si>
  <si>
    <t>GRUPA 1.1.1</t>
  </si>
  <si>
    <t>ROBOTY ZIEMNE</t>
  </si>
  <si>
    <t>ELEMENT 1.1.1.1</t>
  </si>
  <si>
    <t>Wymiana gruntu</t>
  </si>
  <si>
    <t>ELEMENT 1.1.1.2</t>
  </si>
  <si>
    <t>Wykopy</t>
  </si>
  <si>
    <t>ELEMENT 1.1.1.3</t>
  </si>
  <si>
    <t>Zasypanie wykopów</t>
  </si>
  <si>
    <t>GRUPA 1.2</t>
  </si>
  <si>
    <t>FUNDAMENTY</t>
  </si>
  <si>
    <t>GRUPA 1.2.1</t>
  </si>
  <si>
    <t>ŁAWY</t>
  </si>
  <si>
    <t>ELEMENT 1.2.1.1</t>
  </si>
  <si>
    <t>Ława ŁF 40x120</t>
  </si>
  <si>
    <t>ELEMENT 1.2.1.2</t>
  </si>
  <si>
    <t>Ława ŁF 40x80</t>
  </si>
  <si>
    <t>ELEMENT 1.2.1.3</t>
  </si>
  <si>
    <t>Stopa 200x200</t>
  </si>
  <si>
    <t>13</t>
  </si>
  <si>
    <t>ELEMENT 1.2.1.4</t>
  </si>
  <si>
    <t>Stopa 200x468</t>
  </si>
  <si>
    <t>14</t>
  </si>
  <si>
    <t>ELEMENT 1.2.1.5</t>
  </si>
  <si>
    <t>Stopa 200x310</t>
  </si>
  <si>
    <t>15</t>
  </si>
  <si>
    <t>ELEMENT 1.2.1.6</t>
  </si>
  <si>
    <t>Stopa 300x300</t>
  </si>
  <si>
    <t>16</t>
  </si>
  <si>
    <t>ELEMENT 1.2.1.7</t>
  </si>
  <si>
    <t>Stopa 300x426</t>
  </si>
  <si>
    <t>17</t>
  </si>
  <si>
    <t>ELEMENT 1.2.1.8</t>
  </si>
  <si>
    <t>Stopa 200x500</t>
  </si>
  <si>
    <t>18</t>
  </si>
  <si>
    <t>GRUPA 1.2.2</t>
  </si>
  <si>
    <t>PŁYTA</t>
  </si>
  <si>
    <t>19</t>
  </si>
  <si>
    <t>ELEMENT 1.2.2.1</t>
  </si>
  <si>
    <t>Płyta podszybia</t>
  </si>
  <si>
    <t>20</t>
  </si>
  <si>
    <t>GRUPA 1.3</t>
  </si>
  <si>
    <t>PARTER</t>
  </si>
  <si>
    <t>21</t>
  </si>
  <si>
    <t>GRUPA 1.3.1</t>
  </si>
  <si>
    <t>ŚCIANY</t>
  </si>
  <si>
    <t>22</t>
  </si>
  <si>
    <t>ELEMENT 1.3.1.1</t>
  </si>
  <si>
    <t>Ściany szybu windy</t>
  </si>
  <si>
    <t>23</t>
  </si>
  <si>
    <t>GRUPA 1.3.2</t>
  </si>
  <si>
    <t>STROP</t>
  </si>
  <si>
    <t>24</t>
  </si>
  <si>
    <t>ELEMENT 1.3.2.1</t>
  </si>
  <si>
    <t>Strop 25cm</t>
  </si>
  <si>
    <t>25</t>
  </si>
  <si>
    <t>ELEMENT 1.3.2.2</t>
  </si>
  <si>
    <t>Balkon 22cm</t>
  </si>
  <si>
    <t>26</t>
  </si>
  <si>
    <t>GRUPA 1.3.2.3</t>
  </si>
  <si>
    <t>SCHODY</t>
  </si>
  <si>
    <t>27</t>
  </si>
  <si>
    <t>ELEMENT 1.3.2.3.1</t>
  </si>
  <si>
    <t>Biegi</t>
  </si>
  <si>
    <t>28</t>
  </si>
  <si>
    <t>ELEMENT 1.3.2.3.2</t>
  </si>
  <si>
    <t>Spocznik</t>
  </si>
  <si>
    <t>29</t>
  </si>
  <si>
    <t>ELEMENT 1.3.2.3.3</t>
  </si>
  <si>
    <t>Zbrojenie</t>
  </si>
  <si>
    <t>30</t>
  </si>
  <si>
    <t>GRUPA 1.3.3</t>
  </si>
  <si>
    <t>SŁUPY</t>
  </si>
  <si>
    <t>31</t>
  </si>
  <si>
    <t>ELEMENT 1.3.3.1</t>
  </si>
  <si>
    <t>Rdzień RŻ 1 - 25x25</t>
  </si>
  <si>
    <t>32</t>
  </si>
  <si>
    <t>ELEMENT 1.3.3.2</t>
  </si>
  <si>
    <t>Rdzień RŻ 2 - 25x38</t>
  </si>
  <si>
    <t>33</t>
  </si>
  <si>
    <t>ELEMENT 1.3.3.3</t>
  </si>
  <si>
    <t>Rdzień RŻ 3 - 25x25</t>
  </si>
  <si>
    <t>34</t>
  </si>
  <si>
    <t>ELEMENT 1.3.3.4</t>
  </si>
  <si>
    <t>Rdzień RŻ 4 - 25x35</t>
  </si>
  <si>
    <t>35</t>
  </si>
  <si>
    <t>ELEMENT 1.3.3.5</t>
  </si>
  <si>
    <t>Rdzień RŻ 5 - 18x25</t>
  </si>
  <si>
    <t>36</t>
  </si>
  <si>
    <t>ELEMENT 1.3.3.6</t>
  </si>
  <si>
    <t>Rdzień RŻ 6 - 25x204</t>
  </si>
  <si>
    <t>37</t>
  </si>
  <si>
    <t>ELEMENT 1.3.3.7</t>
  </si>
  <si>
    <t>Rdzień RŻ 7 - 25x142</t>
  </si>
  <si>
    <t>38</t>
  </si>
  <si>
    <t>ELEMENT 1.3.3.8</t>
  </si>
  <si>
    <t>Rdzień RŻ 8 - 25x90</t>
  </si>
  <si>
    <t>39</t>
  </si>
  <si>
    <t>ELEMENT 1.3.3.9</t>
  </si>
  <si>
    <t>Rdzień RŻ 9 - 25x25</t>
  </si>
  <si>
    <t>40</t>
  </si>
  <si>
    <t>ELEMENT 1.3.3.10</t>
  </si>
  <si>
    <t>Rdzień RŻ 10 - 25x96</t>
  </si>
  <si>
    <t>41</t>
  </si>
  <si>
    <t>ELEMENT 1.3.3.11</t>
  </si>
  <si>
    <t>Słup SŻ 1 - 35x35</t>
  </si>
  <si>
    <t>42</t>
  </si>
  <si>
    <t>ELEMENT 1.3.3.12</t>
  </si>
  <si>
    <t>Słup SŻ 2 - 35x35</t>
  </si>
  <si>
    <t>43</t>
  </si>
  <si>
    <t>ELEMENT 1.3.3.13</t>
  </si>
  <si>
    <t>Słup SŻ 3 - 40x381</t>
  </si>
  <si>
    <t>44</t>
  </si>
  <si>
    <t>ELEMENT 1.3.3.14</t>
  </si>
  <si>
    <t>Słup SŻ 4 - 40x391</t>
  </si>
  <si>
    <t>45</t>
  </si>
  <si>
    <t>ELEMENT 1.3.3.15</t>
  </si>
  <si>
    <t>Słup SŻ 5 - 25x381</t>
  </si>
  <si>
    <t>46</t>
  </si>
  <si>
    <t>ELEMENT 1.3.3.16</t>
  </si>
  <si>
    <t>Rdzeń RŻ 17 - 25x45</t>
  </si>
  <si>
    <t>47</t>
  </si>
  <si>
    <t>ELEMENT 1.3.3.17</t>
  </si>
  <si>
    <t>Rdzeń RŻ 18 - 25x45</t>
  </si>
  <si>
    <t>48</t>
  </si>
  <si>
    <t>ELEMENT 1.3.3.18</t>
  </si>
  <si>
    <t>Rdzeń RŻ 19 - 25x25, 25x75</t>
  </si>
  <si>
    <t>49</t>
  </si>
  <si>
    <t>GRUPA 1.3.4</t>
  </si>
  <si>
    <t>BELKI +1, +2</t>
  </si>
  <si>
    <t>50</t>
  </si>
  <si>
    <t>ELEMENT 1.3.4.1</t>
  </si>
  <si>
    <t>Belka BŻ 1</t>
  </si>
  <si>
    <t>51</t>
  </si>
  <si>
    <t>ELEMENT 1.3.4.2</t>
  </si>
  <si>
    <t>Belka BŻ 12</t>
  </si>
  <si>
    <t>52</t>
  </si>
  <si>
    <t>ELEMENT 1.3.4.3</t>
  </si>
  <si>
    <t>Belka BŻ 3</t>
  </si>
  <si>
    <t>53</t>
  </si>
  <si>
    <t>ELEMENT 1.3.4.4</t>
  </si>
  <si>
    <t>Belka BŻ 4</t>
  </si>
  <si>
    <t>54</t>
  </si>
  <si>
    <t>ELEMENT 1.3.4.5</t>
  </si>
  <si>
    <t>Belka BŻ 2 25x70</t>
  </si>
  <si>
    <t>55</t>
  </si>
  <si>
    <t>ELEMENT 1.3.4.6</t>
  </si>
  <si>
    <t>Belka BŻ 5</t>
  </si>
  <si>
    <t>56</t>
  </si>
  <si>
    <t>ELEMENT 1.3.4.7</t>
  </si>
  <si>
    <t>Belka BŻ 6</t>
  </si>
  <si>
    <t>57</t>
  </si>
  <si>
    <t>ELEMENT 1.3.4.8</t>
  </si>
  <si>
    <t>Belka BŻ 10</t>
  </si>
  <si>
    <t>58</t>
  </si>
  <si>
    <t>ELEMENT 1.3.4.9</t>
  </si>
  <si>
    <t>Belka BŻ 11</t>
  </si>
  <si>
    <t>59</t>
  </si>
  <si>
    <t>ELEMENT 1.3.4.10</t>
  </si>
  <si>
    <t>Belka BŻ 7</t>
  </si>
  <si>
    <t>60</t>
  </si>
  <si>
    <t>ELEMENT 1.3.4.11</t>
  </si>
  <si>
    <t>Belka BŻ 8</t>
  </si>
  <si>
    <t>61</t>
  </si>
  <si>
    <t>ELEMENT 1.3.4.12</t>
  </si>
  <si>
    <t>Belka BŻ 9</t>
  </si>
  <si>
    <t>62</t>
  </si>
  <si>
    <t>ELEMENT 1.3.4.13</t>
  </si>
  <si>
    <t>Belka BŻ 13</t>
  </si>
  <si>
    <t>63</t>
  </si>
  <si>
    <t>ELEMENT 1.3.4.14</t>
  </si>
  <si>
    <t>Belka BŻ 16</t>
  </si>
  <si>
    <t>64</t>
  </si>
  <si>
    <t>ELEMENT 1.3.4.15</t>
  </si>
  <si>
    <t>Belka BŻ 14</t>
  </si>
  <si>
    <t>65</t>
  </si>
  <si>
    <t>ELEMENT 1.3.4.16</t>
  </si>
  <si>
    <t>Belka BŻ 15</t>
  </si>
  <si>
    <t>66</t>
  </si>
  <si>
    <t>ELEMENT 1.3.4.17</t>
  </si>
  <si>
    <t>Nadproże NŻ1</t>
  </si>
  <si>
    <t>67</t>
  </si>
  <si>
    <t>ELEMENT 1.3.4.18</t>
  </si>
  <si>
    <t>Nadproże NŻ2</t>
  </si>
  <si>
    <t>68</t>
  </si>
  <si>
    <t>ELEMENT 1.3.4.19</t>
  </si>
  <si>
    <t>Nadproże NŻ3</t>
  </si>
  <si>
    <t>69</t>
  </si>
  <si>
    <t>ELEMENT 1.3.4.20</t>
  </si>
  <si>
    <t>Nadproże NŻ4</t>
  </si>
  <si>
    <t>70</t>
  </si>
  <si>
    <t>ELEMENT 1.3.4.21</t>
  </si>
  <si>
    <t>Nadproże NŻ5</t>
  </si>
  <si>
    <t>71</t>
  </si>
  <si>
    <t>ELEMENT 1.3.4.22</t>
  </si>
  <si>
    <t>Nadproże NŻ6</t>
  </si>
  <si>
    <t>72</t>
  </si>
  <si>
    <t>ELEMENT 1.3.4.23</t>
  </si>
  <si>
    <t>Nadproże NŻ7</t>
  </si>
  <si>
    <t>73</t>
  </si>
  <si>
    <t>ELEMENT 1.3.4.24</t>
  </si>
  <si>
    <t>Nadproże NŻ8</t>
  </si>
  <si>
    <t>74</t>
  </si>
  <si>
    <t>ELEMENT 1.3.4.25</t>
  </si>
  <si>
    <t>Wieniec 25x30</t>
  </si>
  <si>
    <t>75</t>
  </si>
  <si>
    <t>ELEMENT 1.3.4.26</t>
  </si>
  <si>
    <t>Wieniec 18x30</t>
  </si>
  <si>
    <t>76</t>
  </si>
  <si>
    <t>ELEMENT 1.3.4.27</t>
  </si>
  <si>
    <t>Wieniec 25x55</t>
  </si>
  <si>
    <t>77</t>
  </si>
  <si>
    <t>GRUPA 1.4</t>
  </si>
  <si>
    <t>PIĘTRO</t>
  </si>
  <si>
    <t>78</t>
  </si>
  <si>
    <t>GRUPA 1.4.1</t>
  </si>
  <si>
    <t>79</t>
  </si>
  <si>
    <t>ELEMENT 1.4.1.1</t>
  </si>
  <si>
    <t>80</t>
  </si>
  <si>
    <t>GRUPA 1.4.2</t>
  </si>
  <si>
    <t>81</t>
  </si>
  <si>
    <t>ELEMENT 1.4.2.1</t>
  </si>
  <si>
    <t>82</t>
  </si>
  <si>
    <t>ELEMENT 1.4.2.2</t>
  </si>
  <si>
    <t>Strop 25cm - szyb windy</t>
  </si>
  <si>
    <t>83</t>
  </si>
  <si>
    <t>GRUPA 1.4.3</t>
  </si>
  <si>
    <t>84</t>
  </si>
  <si>
    <t>ELEMENT 1.4.3.1</t>
  </si>
  <si>
    <t>Słup SŻ 8 - 40x391</t>
  </si>
  <si>
    <t>85</t>
  </si>
  <si>
    <t>ELEMENT 1.4.3.2</t>
  </si>
  <si>
    <t>Słup SŻ 7 - 40x381</t>
  </si>
  <si>
    <t>86</t>
  </si>
  <si>
    <t>ELEMENT 1.4.3.3</t>
  </si>
  <si>
    <t>Słup SŻ 9 - 25x381</t>
  </si>
  <si>
    <t>87</t>
  </si>
  <si>
    <t>ELEMENT 1.4.3.4</t>
  </si>
  <si>
    <t>Słup SŻ 6 - 35x35</t>
  </si>
  <si>
    <t>88</t>
  </si>
  <si>
    <t>ELEMENT 1.4.3.5</t>
  </si>
  <si>
    <t>Rdzeń RŻ 11 - 35x35</t>
  </si>
  <si>
    <t>89</t>
  </si>
  <si>
    <t>ELEMENT 1.4.3.6</t>
  </si>
  <si>
    <t>Rdzeń RŻ 12 - 25x25</t>
  </si>
  <si>
    <t>90</t>
  </si>
  <si>
    <t>ELEMENT 1.4.3.7</t>
  </si>
  <si>
    <t>Rdzeń RŻ 13 - 25x35</t>
  </si>
  <si>
    <t>91</t>
  </si>
  <si>
    <t>ELEMENT 1.4.3.8</t>
  </si>
  <si>
    <t>Rdzeń RŻ 18 - 25x25</t>
  </si>
  <si>
    <t>92</t>
  </si>
  <si>
    <t>ELEMENT 1.4.3.9</t>
  </si>
  <si>
    <t>Rdzeń RŻ 14 - 25x204</t>
  </si>
  <si>
    <t>93</t>
  </si>
  <si>
    <t>ELEMENT 1.4.3.10</t>
  </si>
  <si>
    <t>Rdzeń RŻ 15 - 25x142</t>
  </si>
  <si>
    <t>94</t>
  </si>
  <si>
    <t>ELEMENT 1.4.3.11</t>
  </si>
  <si>
    <t>Rdzeń RŻ 16 - 25x90</t>
  </si>
  <si>
    <t>95</t>
  </si>
  <si>
    <t>ELEMENT 1.4.3.12</t>
  </si>
  <si>
    <t>Rdzeń RŻ 20 - 25x75</t>
  </si>
  <si>
    <t>96</t>
  </si>
  <si>
    <t>GRUPA 1.5</t>
  </si>
  <si>
    <t>DACH</t>
  </si>
  <si>
    <t>97</t>
  </si>
  <si>
    <t>GRUPA 1.5.1</t>
  </si>
  <si>
    <t>DACH D01</t>
  </si>
  <si>
    <t>98</t>
  </si>
  <si>
    <t>ELEMENT 1.5.1.1</t>
  </si>
  <si>
    <t>Więźba dachowa</t>
  </si>
  <si>
    <t>99</t>
  </si>
  <si>
    <t>Rozdział 2</t>
  </si>
  <si>
    <t>ARCHITEKTURA</t>
  </si>
  <si>
    <t>100</t>
  </si>
  <si>
    <t>GRUPA 2.1</t>
  </si>
  <si>
    <t>101</t>
  </si>
  <si>
    <t>GRUPA 2.1.1</t>
  </si>
  <si>
    <t>IZOALCJE</t>
  </si>
  <si>
    <t>102</t>
  </si>
  <si>
    <t>ELEMENT 2.1.1.1</t>
  </si>
  <si>
    <t>Izolacja bitumiczna</t>
  </si>
  <si>
    <t>103</t>
  </si>
  <si>
    <t>ELEMENT 2.1.1.2</t>
  </si>
  <si>
    <t>Izolacja XPS</t>
  </si>
  <si>
    <t>104</t>
  </si>
  <si>
    <t>ELEMENT 2.1.1.3</t>
  </si>
  <si>
    <t>Izolacja papa</t>
  </si>
  <si>
    <t>105</t>
  </si>
  <si>
    <t>GRUPA 2.2</t>
  </si>
  <si>
    <t>106</t>
  </si>
  <si>
    <t>GRUPA 2.2.1</t>
  </si>
  <si>
    <t>107</t>
  </si>
  <si>
    <t>ELEMENT 2.2.1.1</t>
  </si>
  <si>
    <t>Ściana SZ</t>
  </si>
  <si>
    <t>108</t>
  </si>
  <si>
    <t>ELEMENT 2.2.1.2</t>
  </si>
  <si>
    <t>Ściana SW01</t>
  </si>
  <si>
    <t>109</t>
  </si>
  <si>
    <t>ELEMENT 2.2.1.3</t>
  </si>
  <si>
    <t>Ściana SW02</t>
  </si>
  <si>
    <t>110</t>
  </si>
  <si>
    <t>ELEMENT 2.2.1.4</t>
  </si>
  <si>
    <t>Ściana SW03</t>
  </si>
  <si>
    <t>111</t>
  </si>
  <si>
    <t>ELEMENT 2.2.1.5</t>
  </si>
  <si>
    <t>Ściana SW04</t>
  </si>
  <si>
    <t>112</t>
  </si>
  <si>
    <t>ELEMENT 2.2.1.6</t>
  </si>
  <si>
    <t>Ściana SW05</t>
  </si>
  <si>
    <t>113</t>
  </si>
  <si>
    <t>ELEMENT 2.2.1.7</t>
  </si>
  <si>
    <t>Ściana SW06</t>
  </si>
  <si>
    <t>114</t>
  </si>
  <si>
    <t>ELEMENT 2.2.1.8</t>
  </si>
  <si>
    <t>Okładziny G-K</t>
  </si>
  <si>
    <t>115</t>
  </si>
  <si>
    <t>ELEMENT 2.2.1.9</t>
  </si>
  <si>
    <t>Ściany HPL</t>
  </si>
  <si>
    <t>116</t>
  </si>
  <si>
    <t>ELEMENT 2.2.1.10</t>
  </si>
  <si>
    <t>Ścianka przesuwna</t>
  </si>
  <si>
    <t>117</t>
  </si>
  <si>
    <t>ELEMENT 2.2.1.11</t>
  </si>
  <si>
    <t>Komin</t>
  </si>
  <si>
    <t>118</t>
  </si>
  <si>
    <t>GRUPA 2.2.2</t>
  </si>
  <si>
    <t>POSADZKI</t>
  </si>
  <si>
    <t>119</t>
  </si>
  <si>
    <t>ELEMENT 2.2.2.1</t>
  </si>
  <si>
    <t>Podłoża P01, P02</t>
  </si>
  <si>
    <t>120</t>
  </si>
  <si>
    <t>ELEMENT 2.2.2.2</t>
  </si>
  <si>
    <t>Posadzka gres</t>
  </si>
  <si>
    <t>121</t>
  </si>
  <si>
    <t>ELEMENT 2.2.2.3</t>
  </si>
  <si>
    <t>Posadzka PVC</t>
  </si>
  <si>
    <t>122</t>
  </si>
  <si>
    <t>ELEMENT 2.2.2.4</t>
  </si>
  <si>
    <t>Wycieraczki</t>
  </si>
  <si>
    <t>123</t>
  </si>
  <si>
    <t>GRUPA 2.2.3</t>
  </si>
  <si>
    <t>OKŁADZINY ŚCIAN</t>
  </si>
  <si>
    <t>124</t>
  </si>
  <si>
    <t>ELEMENT 2.2.3.1</t>
  </si>
  <si>
    <t>Licowanie ścian</t>
  </si>
  <si>
    <t>125</t>
  </si>
  <si>
    <t>ELEMENT 2.2.3.2</t>
  </si>
  <si>
    <t>Okładziny ścian PVC</t>
  </si>
  <si>
    <t>126</t>
  </si>
  <si>
    <t>ELEMENT 2.2.3.3</t>
  </si>
  <si>
    <t>Tynk cem-wap</t>
  </si>
  <si>
    <t>127</t>
  </si>
  <si>
    <t>ELEMENT 2.2.3.4</t>
  </si>
  <si>
    <t>Malowanie</t>
  </si>
  <si>
    <t>128</t>
  </si>
  <si>
    <t>GRUPA 2.2.4</t>
  </si>
  <si>
    <t>OKŁADZINY STROPÓW</t>
  </si>
  <si>
    <t>129</t>
  </si>
  <si>
    <t>ELEMENT 2.2.4.1</t>
  </si>
  <si>
    <t>Sufit podwieszany kasetonowy</t>
  </si>
  <si>
    <t>130</t>
  </si>
  <si>
    <t>ELEMENT 2.2.4.2</t>
  </si>
  <si>
    <t>Sufit podwieszany G-K</t>
  </si>
  <si>
    <t>131</t>
  </si>
  <si>
    <t>ELEMENT 2.2.4.3</t>
  </si>
  <si>
    <t>132</t>
  </si>
  <si>
    <t>ELEMENT 2.2.4.4</t>
  </si>
  <si>
    <t>133</t>
  </si>
  <si>
    <t>GRUPA 2.3</t>
  </si>
  <si>
    <t>134</t>
  </si>
  <si>
    <t>GRUPA 2.3.1</t>
  </si>
  <si>
    <t>135</t>
  </si>
  <si>
    <t>ELEMENT 2.3.1.1</t>
  </si>
  <si>
    <t>136</t>
  </si>
  <si>
    <t>ELEMENT 2.3.1.2</t>
  </si>
  <si>
    <t>137</t>
  </si>
  <si>
    <t>ELEMENT 2.3.1.3</t>
  </si>
  <si>
    <t>138</t>
  </si>
  <si>
    <t>ELEMENT 2.3.1.4</t>
  </si>
  <si>
    <t>139</t>
  </si>
  <si>
    <t>ELEMENT 2.3.1.5</t>
  </si>
  <si>
    <t>140</t>
  </si>
  <si>
    <t>ELEMENT 2.3.1.6</t>
  </si>
  <si>
    <t>141</t>
  </si>
  <si>
    <t>ELEMENT 2.3.1.7</t>
  </si>
  <si>
    <t>142</t>
  </si>
  <si>
    <t>ELEMENT 2.3.1.8</t>
  </si>
  <si>
    <t>143</t>
  </si>
  <si>
    <t>ELEMENT 2.3.1.9</t>
  </si>
  <si>
    <t>144</t>
  </si>
  <si>
    <t>ELEMENT 2.3.1.10</t>
  </si>
  <si>
    <t>145</t>
  </si>
  <si>
    <t>ELEMENT 2.3.1.11</t>
  </si>
  <si>
    <t>146</t>
  </si>
  <si>
    <t>GRUPA 2.3.2</t>
  </si>
  <si>
    <t>147</t>
  </si>
  <si>
    <t>ELEMENT 2.3.2.1</t>
  </si>
  <si>
    <t>Podłoża P03, P04</t>
  </si>
  <si>
    <t>148</t>
  </si>
  <si>
    <t>ELEMENT 2.3.2.2</t>
  </si>
  <si>
    <t>149</t>
  </si>
  <si>
    <t>ELEMENT 2.3.2.3</t>
  </si>
  <si>
    <t>150</t>
  </si>
  <si>
    <t>GRUPA 2.3.3</t>
  </si>
  <si>
    <t>151</t>
  </si>
  <si>
    <t>ELEMENT 2.3.3.1</t>
  </si>
  <si>
    <t>152</t>
  </si>
  <si>
    <t>ELEMENT 2.3.3.2</t>
  </si>
  <si>
    <t>153</t>
  </si>
  <si>
    <t>ELEMENT 2.3.3.3</t>
  </si>
  <si>
    <t>154</t>
  </si>
  <si>
    <t>ELEMENT 2.3.3.4</t>
  </si>
  <si>
    <t>155</t>
  </si>
  <si>
    <t>GRUPA 2.3.4</t>
  </si>
  <si>
    <t>156</t>
  </si>
  <si>
    <t>ELEMENT 2.3.4.1</t>
  </si>
  <si>
    <t>157</t>
  </si>
  <si>
    <t>ELEMENT 2.3.4.2</t>
  </si>
  <si>
    <t>158</t>
  </si>
  <si>
    <t>ELEMENT 2.3.4.3</t>
  </si>
  <si>
    <t>159</t>
  </si>
  <si>
    <t>GRUPA 2.4</t>
  </si>
  <si>
    <t>PODDASZE</t>
  </si>
  <si>
    <t>160</t>
  </si>
  <si>
    <t>GRUPA 2.4.1</t>
  </si>
  <si>
    <t>161</t>
  </si>
  <si>
    <t>ELEMENT 2.4.1.1</t>
  </si>
  <si>
    <t>162</t>
  </si>
  <si>
    <t>GRUPA 2.4.2</t>
  </si>
  <si>
    <t>163</t>
  </si>
  <si>
    <t>ELEMENT 2.4.2.1</t>
  </si>
  <si>
    <t>Podłoża P05</t>
  </si>
  <si>
    <t>164</t>
  </si>
  <si>
    <t>GRUPA 2.4.3</t>
  </si>
  <si>
    <t>165</t>
  </si>
  <si>
    <t>ELEMENT 2.4.3.1</t>
  </si>
  <si>
    <t>166</t>
  </si>
  <si>
    <t>ELEMENT 2.4.3.2</t>
  </si>
  <si>
    <t>167</t>
  </si>
  <si>
    <t>GRUPA 2.5</t>
  </si>
  <si>
    <t>168</t>
  </si>
  <si>
    <t>GRUPA 2.5.1</t>
  </si>
  <si>
    <t>169</t>
  </si>
  <si>
    <t>ELEMENT 2.5.1.1</t>
  </si>
  <si>
    <t>Pokrycie</t>
  </si>
  <si>
    <t>170</t>
  </si>
  <si>
    <t>ELEMENT 2.5.1.2</t>
  </si>
  <si>
    <t>Okap poziomo</t>
  </si>
  <si>
    <t>171</t>
  </si>
  <si>
    <t>ELEMENT 2.5.1.3</t>
  </si>
  <si>
    <t>Okap pionowo</t>
  </si>
  <si>
    <t>172</t>
  </si>
  <si>
    <t>ELEMENT 2.5.1.4</t>
  </si>
  <si>
    <t>Orynnowanie</t>
  </si>
  <si>
    <t>173</t>
  </si>
  <si>
    <t>ELEMENT 2.5.1.5</t>
  </si>
  <si>
    <t>Kominy</t>
  </si>
  <si>
    <t>174</t>
  </si>
  <si>
    <t>GRUPA 2.5.2</t>
  </si>
  <si>
    <t>STRODACH D02</t>
  </si>
  <si>
    <t>175</t>
  </si>
  <si>
    <t>ELEMENT 2.5.2.1</t>
  </si>
  <si>
    <t>176</t>
  </si>
  <si>
    <t>ELEMENT 2.5.2.2</t>
  </si>
  <si>
    <t>Obróbki</t>
  </si>
  <si>
    <t>177</t>
  </si>
  <si>
    <t>ELEMENT 2.5.2.3</t>
  </si>
  <si>
    <t>178</t>
  </si>
  <si>
    <t>GRUPA 2.6</t>
  </si>
  <si>
    <t>KOMUNIKACJA PIONOWA</t>
  </si>
  <si>
    <t>179</t>
  </si>
  <si>
    <t>GRUPA 2.6.1</t>
  </si>
  <si>
    <t>KOMUNIKACJA OSOBOWA</t>
  </si>
  <si>
    <t>180</t>
  </si>
  <si>
    <t>ELEMENT 2.6.1.1</t>
  </si>
  <si>
    <t>Winda</t>
  </si>
  <si>
    <t>181</t>
  </si>
  <si>
    <t>GRUPA 2.6.2</t>
  </si>
  <si>
    <t>KOMUNIKACJA TOWAROWA</t>
  </si>
  <si>
    <t>182</t>
  </si>
  <si>
    <t>ELEMENT 2.6.2.1</t>
  </si>
  <si>
    <t>183</t>
  </si>
  <si>
    <t>GRUPA 2.7</t>
  </si>
  <si>
    <t>STOLARKA I ŚLUSARKA</t>
  </si>
  <si>
    <t>184</t>
  </si>
  <si>
    <t>GRUPA 2.7.1</t>
  </si>
  <si>
    <t>OKNA</t>
  </si>
  <si>
    <t>185</t>
  </si>
  <si>
    <t>ELEMENT 2.7.1.1</t>
  </si>
  <si>
    <t>Okna</t>
  </si>
  <si>
    <t>186</t>
  </si>
  <si>
    <t>ELEMENT 2.7.1.2</t>
  </si>
  <si>
    <t>Parapety</t>
  </si>
  <si>
    <t>187</t>
  </si>
  <si>
    <t>GRUPA 2.7.2</t>
  </si>
  <si>
    <t>DRZWI</t>
  </si>
  <si>
    <t>188</t>
  </si>
  <si>
    <t>ELEMENT 2.7.2.1</t>
  </si>
  <si>
    <t>Drzwi zew</t>
  </si>
  <si>
    <t>189</t>
  </si>
  <si>
    <t>ELEMENT 2.7.2.2</t>
  </si>
  <si>
    <t>Drzwi wew</t>
  </si>
  <si>
    <t>190</t>
  </si>
  <si>
    <t>GRUPA 2.7.3</t>
  </si>
  <si>
    <t>KLAPY, WYŁAZ</t>
  </si>
  <si>
    <t>191</t>
  </si>
  <si>
    <t>ELEMENT 2.7.3.1</t>
  </si>
  <si>
    <t>Klapy</t>
  </si>
  <si>
    <t>192</t>
  </si>
  <si>
    <t>ELEMENT 2.7.3.2</t>
  </si>
  <si>
    <t>Wyłaz</t>
  </si>
  <si>
    <t>193</t>
  </si>
  <si>
    <t>GRUPA 2.7.4</t>
  </si>
  <si>
    <t>BALUSTRADY, DRABINY</t>
  </si>
  <si>
    <t>194</t>
  </si>
  <si>
    <t>ELEMENT 2.7.4.1</t>
  </si>
  <si>
    <t>Balustrady wewnętrzne</t>
  </si>
  <si>
    <t>195</t>
  </si>
  <si>
    <t>ELEMENT 2.7.4.2</t>
  </si>
  <si>
    <t>Balustrady zewnętrzne</t>
  </si>
  <si>
    <t>196</t>
  </si>
  <si>
    <t>ELEMENT 2.7.4.3</t>
  </si>
  <si>
    <t>Drabiny</t>
  </si>
  <si>
    <t>197</t>
  </si>
  <si>
    <t>GRUPA 2.7.5</t>
  </si>
  <si>
    <t>ŻALUZJE, ROLETY , MASKOWNICE</t>
  </si>
  <si>
    <t>198</t>
  </si>
  <si>
    <t>ELEMENT 2.7.5.1</t>
  </si>
  <si>
    <t>Rolety okienne</t>
  </si>
  <si>
    <t>199</t>
  </si>
  <si>
    <t>ELEMENT 2.7.5.2</t>
  </si>
  <si>
    <t>Ścianak maskująca</t>
  </si>
  <si>
    <t>200</t>
  </si>
  <si>
    <t>GRUPA 2.7.6</t>
  </si>
  <si>
    <t>KONFEKCJA</t>
  </si>
  <si>
    <t>201</t>
  </si>
  <si>
    <t>ELEMENT 2.7.6.1</t>
  </si>
  <si>
    <t>Wizualizacja</t>
  </si>
  <si>
    <t>202</t>
  </si>
  <si>
    <t>GRUPA 2.8</t>
  </si>
  <si>
    <t>ELEWACJA</t>
  </si>
  <si>
    <t>203</t>
  </si>
  <si>
    <t>GRUPA 2.8.1</t>
  </si>
  <si>
    <t>BALKON</t>
  </si>
  <si>
    <t>204</t>
  </si>
  <si>
    <t>ELEMENT 2.8.1.1</t>
  </si>
  <si>
    <t>Podłoża P06</t>
  </si>
  <si>
    <t>205</t>
  </si>
  <si>
    <t>ELEMENT 2.8.1.2</t>
  </si>
  <si>
    <t>Posadzka</t>
  </si>
  <si>
    <t>206</t>
  </si>
  <si>
    <t>ELEMENT 2.8.1.3</t>
  </si>
  <si>
    <t>207</t>
  </si>
  <si>
    <t>ELEMENT 2.8.1.4</t>
  </si>
  <si>
    <t>ETICS - spód</t>
  </si>
  <si>
    <t>208</t>
  </si>
  <si>
    <t>GRUPA 2.8.2</t>
  </si>
  <si>
    <t>POŁUDNIOWO - WSCHODNIA</t>
  </si>
  <si>
    <t>209</t>
  </si>
  <si>
    <t>ELEMENT 2.8.2.1</t>
  </si>
  <si>
    <t>ETICS XPS - E3</t>
  </si>
  <si>
    <t>210</t>
  </si>
  <si>
    <t>ELEMENT 2.8.2.2</t>
  </si>
  <si>
    <t>ETICS EPS - E1</t>
  </si>
  <si>
    <t>211</t>
  </si>
  <si>
    <t>ELEMENT 2.8.2.3</t>
  </si>
  <si>
    <t>ETICS EPS - E2, E4-E31</t>
  </si>
  <si>
    <t>212</t>
  </si>
  <si>
    <t>GRUPA 2.8.3</t>
  </si>
  <si>
    <t>PÓŁNOCNO - ZACHODNIA</t>
  </si>
  <si>
    <t>213</t>
  </si>
  <si>
    <t>ELEMENT 2.8.3.1</t>
  </si>
  <si>
    <t>214</t>
  </si>
  <si>
    <t>ELEMENT 2.8.3.2</t>
  </si>
  <si>
    <t>215</t>
  </si>
  <si>
    <t>ELEMENT 2.8.3.3</t>
  </si>
  <si>
    <t>216</t>
  </si>
  <si>
    <t>ELEMENT 2.8.3.4</t>
  </si>
  <si>
    <t>Logotypy</t>
  </si>
  <si>
    <t>217</t>
  </si>
  <si>
    <t>GRUPA 2.8.4</t>
  </si>
  <si>
    <t>POŁUDNIOWO - ZACHODNIA</t>
  </si>
  <si>
    <t>218</t>
  </si>
  <si>
    <t>ELEMENT 2.8.4.1</t>
  </si>
  <si>
    <t>219</t>
  </si>
  <si>
    <t>ELEMENT 2.8.4.2</t>
  </si>
  <si>
    <t>220</t>
  </si>
  <si>
    <t>ELEMENT 2.8.4.3</t>
  </si>
  <si>
    <t>221</t>
  </si>
  <si>
    <t>GRUPA 2.8.5</t>
  </si>
  <si>
    <t>PÓŁNOCNO - WSCHODNIA</t>
  </si>
  <si>
    <t>222</t>
  </si>
  <si>
    <t>ELEMENT 2.8.5.1</t>
  </si>
  <si>
    <t>223</t>
  </si>
  <si>
    <t>ELEMENT 2.8.5.2</t>
  </si>
  <si>
    <t>224</t>
  </si>
  <si>
    <t>ELEMENT 2.8.5.3</t>
  </si>
  <si>
    <t>225</t>
  </si>
  <si>
    <t>GRUPA 2.8.6</t>
  </si>
  <si>
    <t>STROPODACH - POZIOMO</t>
  </si>
  <si>
    <t>226</t>
  </si>
  <si>
    <t>ELEMENT 2.8.6.1</t>
  </si>
  <si>
    <t>227</t>
  </si>
  <si>
    <t>GRUPA 2.8.7</t>
  </si>
  <si>
    <t>BONIE</t>
  </si>
  <si>
    <t>228</t>
  </si>
  <si>
    <t>ELEMENT 2.8.7.1</t>
  </si>
  <si>
    <t>Bonie</t>
  </si>
  <si>
    <t>229</t>
  </si>
  <si>
    <t>Rozdział 3</t>
  </si>
  <si>
    <t>ZAGOSPODAROWANIE</t>
  </si>
  <si>
    <t>230</t>
  </si>
  <si>
    <t>GRUPA 3.1</t>
  </si>
  <si>
    <t>231</t>
  </si>
  <si>
    <t>GRUPA 3.1.1</t>
  </si>
  <si>
    <t>ROZBIÓRKI</t>
  </si>
  <si>
    <t>232</t>
  </si>
  <si>
    <t>ELEMENT 3.1.1.1</t>
  </si>
  <si>
    <t>Rozbiórka obiektów</t>
  </si>
  <si>
    <t>233</t>
  </si>
  <si>
    <t>GRUPA 3.2</t>
  </si>
  <si>
    <t>ARCHITEKTURA KRAJOBRAZU</t>
  </si>
  <si>
    <t>234</t>
  </si>
  <si>
    <t>GRUPA 3.2.1</t>
  </si>
  <si>
    <t>DFA</t>
  </si>
  <si>
    <t>235</t>
  </si>
  <si>
    <t>ELEMENT 3.2.1.1</t>
  </si>
  <si>
    <t>Ławki</t>
  </si>
  <si>
    <t>236</t>
  </si>
  <si>
    <t>ELEMENT 3.2.1.2</t>
  </si>
  <si>
    <t>Kosze</t>
  </si>
  <si>
    <t>237</t>
  </si>
  <si>
    <t>ELEMENT 3.2.1.3</t>
  </si>
  <si>
    <t>Nasadzenia</t>
  </si>
  <si>
    <t>238</t>
  </si>
  <si>
    <t>ELEMENT 3.2.1.4</t>
  </si>
  <si>
    <t>Plac zabaw</t>
  </si>
  <si>
    <t>239</t>
  </si>
  <si>
    <t>ELEMENT 3.2.1.5</t>
  </si>
  <si>
    <t>Zieleń niska</t>
  </si>
  <si>
    <t>240</t>
  </si>
  <si>
    <t>GRUPA 3.2.2</t>
  </si>
  <si>
    <t>OGRODZENIA</t>
  </si>
  <si>
    <t>241</t>
  </si>
  <si>
    <t>ELEMENT 3.2.2.1</t>
  </si>
  <si>
    <t>Ogrodzenie 2,0h</t>
  </si>
  <si>
    <t>242</t>
  </si>
  <si>
    <t>ELEMENT 3.2.2.2</t>
  </si>
  <si>
    <t>Ogrodzenie 2,2h</t>
  </si>
  <si>
    <t>243</t>
  </si>
  <si>
    <t>GRUPA 3.3</t>
  </si>
  <si>
    <t>NAWIERZCHNIE</t>
  </si>
  <si>
    <t>244</t>
  </si>
  <si>
    <t>GRUPA 3.3.1</t>
  </si>
  <si>
    <t>NAWIERZCHNIA KOŁOWA</t>
  </si>
  <si>
    <t>245</t>
  </si>
  <si>
    <t>ELEMENT 3.3.1.1</t>
  </si>
  <si>
    <t>Roboty przygotowawcze</t>
  </si>
  <si>
    <t>246</t>
  </si>
  <si>
    <t>ELEMENT 3.3.1.2</t>
  </si>
  <si>
    <t>Nasypy</t>
  </si>
  <si>
    <t>247</t>
  </si>
  <si>
    <t>ELEMENT 3.3.1.3</t>
  </si>
  <si>
    <t>Podbudowy</t>
  </si>
  <si>
    <t>248</t>
  </si>
  <si>
    <t>ELEMENT 3.3.1.4</t>
  </si>
  <si>
    <t>Nawierzchnia</t>
  </si>
  <si>
    <t>249</t>
  </si>
  <si>
    <t>ELEMENT 3.3.1.5</t>
  </si>
  <si>
    <t>Elementy nawierzchni</t>
  </si>
  <si>
    <t>250</t>
  </si>
  <si>
    <t>GRUPA 3.3.2</t>
  </si>
  <si>
    <t>NAWIERZCHNIA PIESZA</t>
  </si>
  <si>
    <t>251</t>
  </si>
  <si>
    <t>ELEMENT 3.3.2.1</t>
  </si>
  <si>
    <t>252</t>
  </si>
  <si>
    <t>ELEMENT 3.3.2.2</t>
  </si>
  <si>
    <t>253</t>
  </si>
  <si>
    <t>ELEMENT 3.3.2.3</t>
  </si>
  <si>
    <t>254</t>
  </si>
  <si>
    <t>ELEMENT 3.3.2.4</t>
  </si>
  <si>
    <t>255</t>
  </si>
  <si>
    <t>ELEMENT 3.3.2.5</t>
  </si>
  <si>
    <t>Dane wyjściowe</t>
  </si>
  <si>
    <t>2025-03-04</t>
  </si>
  <si>
    <t>Odniesienie do dokumentacji przetargowej</t>
  </si>
  <si>
    <t>Kod indywidualny</t>
  </si>
  <si>
    <t>Podstawa</t>
  </si>
  <si>
    <t>Opis robót</t>
  </si>
  <si>
    <t>Szacowany obmiar projektanta</t>
  </si>
  <si>
    <t>Obmiar zweryfikowany przez wykonawcę</t>
  </si>
  <si>
    <t>Krotność</t>
  </si>
  <si>
    <t>Cena jednostkowa netto</t>
  </si>
  <si>
    <t>Przykładowi producenci referencyjni</t>
  </si>
  <si>
    <t>Uwagi oferenta</t>
  </si>
  <si>
    <t>Notatka</t>
  </si>
  <si>
    <t>Rozdział</t>
  </si>
  <si>
    <t>1.1</t>
  </si>
  <si>
    <t>Grupa</t>
  </si>
  <si>
    <t>1.1.1</t>
  </si>
  <si>
    <t>1.1.1.1</t>
  </si>
  <si>
    <t>Element</t>
  </si>
  <si>
    <t>Roboty ziemne zmechnizowane</t>
  </si>
  <si>
    <t xml:space="preserve">  1</t>
  </si>
  <si>
    <t>KNR 201/206/4 (2)</t>
  </si>
  <si>
    <t>m3</t>
  </si>
  <si>
    <t>Wymiana gruntu: pospółka ls=0,98</t>
  </si>
  <si>
    <t xml:space="preserve">  2</t>
  </si>
  <si>
    <t># Kalkulacja indywidualna</t>
  </si>
  <si>
    <t>1.1.1.2</t>
  </si>
  <si>
    <t>Pomiary przy wykopach fundamentowych</t>
  </si>
  <si>
    <t xml:space="preserve">  3</t>
  </si>
  <si>
    <t>KNR 201/122/1</t>
  </si>
  <si>
    <t>Roboty ziemne zmechnizowane z wywozem urobku</t>
  </si>
  <si>
    <t xml:space="preserve">  4</t>
  </si>
  <si>
    <t>KNR 201/206/4 (2); KNR 201/214/4 (3)</t>
  </si>
  <si>
    <t>1.1.1.3</t>
  </si>
  <si>
    <t>Zasypanie wykopów materiałem sypkim, zagęszonym warstwowo Is=0,98</t>
  </si>
  <si>
    <t xml:space="preserve">  5</t>
  </si>
  <si>
    <t>KNR 201/206/3 (2) + piasek; KNR 201/236/1</t>
  </si>
  <si>
    <t>1.2</t>
  </si>
  <si>
    <t>1.2.1</t>
  </si>
  <si>
    <t>1.2.1.1</t>
  </si>
  <si>
    <t>Podkłady, betonowe na podłożu gruntowym, beton C8/10</t>
  </si>
  <si>
    <t xml:space="preserve">  6</t>
  </si>
  <si>
    <t>KNR 202/1101/1 (4)</t>
  </si>
  <si>
    <t>Ławy fundamentowe żelbetowe w deskowaniu systemowym, beton C25/30</t>
  </si>
  <si>
    <t xml:space="preserve">  7</t>
  </si>
  <si>
    <t>KNR 202/252/3 (3); Cz.P.D.</t>
  </si>
  <si>
    <t>Ściany żelbetowe w deskowaniu systemowym, beton C25/30, gr 25cm</t>
  </si>
  <si>
    <t xml:space="preserve">  8</t>
  </si>
  <si>
    <t>KNR 202/255/1 (3); KNR 202/254/5 (3); Cz.P.D.</t>
  </si>
  <si>
    <t>m2</t>
  </si>
  <si>
    <t>Zbrojenie konstrukcji monolitycznych budowli, stal AIIIN</t>
  </si>
  <si>
    <t xml:space="preserve">  9</t>
  </si>
  <si>
    <t># KNR 202/290/</t>
  </si>
  <si>
    <t>t</t>
  </si>
  <si>
    <t>1.2.1.2</t>
  </si>
  <si>
    <t xml:space="preserve">  10</t>
  </si>
  <si>
    <t xml:space="preserve">  11</t>
  </si>
  <si>
    <t xml:space="preserve">  12</t>
  </si>
  <si>
    <t xml:space="preserve">  13</t>
  </si>
  <si>
    <t>1.2.1.3</t>
  </si>
  <si>
    <t xml:space="preserve">  14</t>
  </si>
  <si>
    <t>Stopy fundamentowe żelbetowe w deskowaniu systemowym, beton C25/30</t>
  </si>
  <si>
    <t xml:space="preserve">  15</t>
  </si>
  <si>
    <t>KNR 202/253/3 (3); Cz.P.D.</t>
  </si>
  <si>
    <t xml:space="preserve">  16</t>
  </si>
  <si>
    <t>1.2.1.4</t>
  </si>
  <si>
    <t xml:space="preserve">  17</t>
  </si>
  <si>
    <t xml:space="preserve">  18</t>
  </si>
  <si>
    <t xml:space="preserve">  19</t>
  </si>
  <si>
    <t>1.2.1.5</t>
  </si>
  <si>
    <t xml:space="preserve">  20</t>
  </si>
  <si>
    <t xml:space="preserve">  21</t>
  </si>
  <si>
    <t xml:space="preserve">  22</t>
  </si>
  <si>
    <t>1.2.1.6</t>
  </si>
  <si>
    <t xml:space="preserve">  23</t>
  </si>
  <si>
    <t xml:space="preserve">  24</t>
  </si>
  <si>
    <t xml:space="preserve">  25</t>
  </si>
  <si>
    <t>1.2.1.7</t>
  </si>
  <si>
    <t xml:space="preserve">  26</t>
  </si>
  <si>
    <t xml:space="preserve">  27</t>
  </si>
  <si>
    <t xml:space="preserve">  28</t>
  </si>
  <si>
    <t>1.2.1.8</t>
  </si>
  <si>
    <t xml:space="preserve">  29</t>
  </si>
  <si>
    <t xml:space="preserve">  30</t>
  </si>
  <si>
    <t xml:space="preserve">  31</t>
  </si>
  <si>
    <t>1.2.2</t>
  </si>
  <si>
    <t>1.2.2.1</t>
  </si>
  <si>
    <t xml:space="preserve">  32</t>
  </si>
  <si>
    <t>Płyty fundamentowe żelbetowe w deskowaniu systemowym, beton C25/30</t>
  </si>
  <si>
    <t xml:space="preserve">  33</t>
  </si>
  <si>
    <t>KNR 202/253/3 (3) - Płyta; Cz.P.D.</t>
  </si>
  <si>
    <t>Zbrojenie ujete w części nadziemia szybu windowego</t>
  </si>
  <si>
    <t>K.1</t>
  </si>
  <si>
    <t>1.3</t>
  </si>
  <si>
    <t>1.3.1</t>
  </si>
  <si>
    <t>1.3.1.1</t>
  </si>
  <si>
    <t>Ściany żelbetowe w deskowaniu systemowym, beton C20/25, gr 25cm</t>
  </si>
  <si>
    <t xml:space="preserve">  34</t>
  </si>
  <si>
    <t xml:space="preserve">  35</t>
  </si>
  <si>
    <t>1.3.2</t>
  </si>
  <si>
    <t>1.3.2.1</t>
  </si>
  <si>
    <t>Stropy żelbetowe w deskowaniu systemowym, beton C20/25, gr 25cm</t>
  </si>
  <si>
    <t xml:space="preserve">  36</t>
  </si>
  <si>
    <t>KNR 202/256/3 (3); KNR 202/256/4 (3); Cz.P.D.</t>
  </si>
  <si>
    <t xml:space="preserve">  37</t>
  </si>
  <si>
    <t>1.3.2.2</t>
  </si>
  <si>
    <t>Stropy żelbetowe w deskowaniu systemowym, beton C20/25, gr 22cm</t>
  </si>
  <si>
    <t xml:space="preserve">  38</t>
  </si>
  <si>
    <t>Zbrojenie ujęte w płycie stropu gr 25 cm</t>
  </si>
  <si>
    <t>K.2</t>
  </si>
  <si>
    <t>1.3.2.3</t>
  </si>
  <si>
    <t>1.3.2.3.1</t>
  </si>
  <si>
    <t>Schody żelbetowe - biegi, proste na płycie grubości 22·cm, beton C20/25</t>
  </si>
  <si>
    <t xml:space="preserve">  39</t>
  </si>
  <si>
    <t>KNR 202/218/2 (2); KNR 202/218/6 (2)</t>
  </si>
  <si>
    <t>1.3.2.3.2</t>
  </si>
  <si>
    <t>Schody żelbetowe - spocznik, proste na płycie grubości 22·cm, beton C20/25</t>
  </si>
  <si>
    <t xml:space="preserve">  40</t>
  </si>
  <si>
    <t>KNR 202/216/2 (2); KNR 202/216/5 (2)</t>
  </si>
  <si>
    <t>1.3.2.3.3</t>
  </si>
  <si>
    <t xml:space="preserve">  41</t>
  </si>
  <si>
    <t>1.3.3</t>
  </si>
  <si>
    <t>1.3.3.1</t>
  </si>
  <si>
    <t>Słupy żelbetowe w deskowaniu systemowym, beton C20/25</t>
  </si>
  <si>
    <t xml:space="preserve">  42</t>
  </si>
  <si>
    <t>KNR 202/258/7 (3); Cz.P.D.</t>
  </si>
  <si>
    <t xml:space="preserve">  43</t>
  </si>
  <si>
    <t>1.3.3.2</t>
  </si>
  <si>
    <t xml:space="preserve">  44</t>
  </si>
  <si>
    <t xml:space="preserve">  45</t>
  </si>
  <si>
    <t>1.3.3.3</t>
  </si>
  <si>
    <t xml:space="preserve">  46</t>
  </si>
  <si>
    <t xml:space="preserve">  47</t>
  </si>
  <si>
    <t>1.3.3.4</t>
  </si>
  <si>
    <t xml:space="preserve">  48</t>
  </si>
  <si>
    <t xml:space="preserve">  49</t>
  </si>
  <si>
    <t>1.3.3.5</t>
  </si>
  <si>
    <t xml:space="preserve">  50</t>
  </si>
  <si>
    <t xml:space="preserve">  51</t>
  </si>
  <si>
    <t>1.3.3.6</t>
  </si>
  <si>
    <t xml:space="preserve">  52</t>
  </si>
  <si>
    <t xml:space="preserve">  53</t>
  </si>
  <si>
    <t>1.3.3.7</t>
  </si>
  <si>
    <t xml:space="preserve">  54</t>
  </si>
  <si>
    <t xml:space="preserve">  55</t>
  </si>
  <si>
    <t>1.3.3.8</t>
  </si>
  <si>
    <t xml:space="preserve">  56</t>
  </si>
  <si>
    <t xml:space="preserve">  57</t>
  </si>
  <si>
    <t>1.3.3.9</t>
  </si>
  <si>
    <t xml:space="preserve">  58</t>
  </si>
  <si>
    <t xml:space="preserve">  59</t>
  </si>
  <si>
    <t>1.3.3.10</t>
  </si>
  <si>
    <t xml:space="preserve">  60</t>
  </si>
  <si>
    <t xml:space="preserve">  61</t>
  </si>
  <si>
    <t>1.3.3.11</t>
  </si>
  <si>
    <t xml:space="preserve">  62</t>
  </si>
  <si>
    <t xml:space="preserve">  63</t>
  </si>
  <si>
    <t>1.3.3.12</t>
  </si>
  <si>
    <t xml:space="preserve">  64</t>
  </si>
  <si>
    <t xml:space="preserve">  65</t>
  </si>
  <si>
    <t>1.3.3.13</t>
  </si>
  <si>
    <t xml:space="preserve">  66</t>
  </si>
  <si>
    <t xml:space="preserve">  67</t>
  </si>
  <si>
    <t>1.3.3.14</t>
  </si>
  <si>
    <t xml:space="preserve">  68</t>
  </si>
  <si>
    <t xml:space="preserve">  69</t>
  </si>
  <si>
    <t>1.3.3.15</t>
  </si>
  <si>
    <t xml:space="preserve">  70</t>
  </si>
  <si>
    <t xml:space="preserve">  71</t>
  </si>
  <si>
    <t>1.3.3.16</t>
  </si>
  <si>
    <t xml:space="preserve">  72</t>
  </si>
  <si>
    <t xml:space="preserve">  73</t>
  </si>
  <si>
    <t>1.3.3.17</t>
  </si>
  <si>
    <t xml:space="preserve">  74</t>
  </si>
  <si>
    <t xml:space="preserve">  75</t>
  </si>
  <si>
    <t>1.3.3.18</t>
  </si>
  <si>
    <t xml:space="preserve">  76</t>
  </si>
  <si>
    <t xml:space="preserve">  77</t>
  </si>
  <si>
    <t>1.3.4</t>
  </si>
  <si>
    <t>1.3.4.1</t>
  </si>
  <si>
    <t>Belki, podciągi i wieńce żelbetowe w deskowaniu systemowym, beton C20/25</t>
  </si>
  <si>
    <t xml:space="preserve">  78</t>
  </si>
  <si>
    <t>KNR 202/262/3 (3); Cz.P.D.</t>
  </si>
  <si>
    <t xml:space="preserve">  79</t>
  </si>
  <si>
    <t>1.3.4.2</t>
  </si>
  <si>
    <t xml:space="preserve">  80</t>
  </si>
  <si>
    <t xml:space="preserve">  81</t>
  </si>
  <si>
    <t>1.3.4.3</t>
  </si>
  <si>
    <t xml:space="preserve">  82</t>
  </si>
  <si>
    <t xml:space="preserve">  83</t>
  </si>
  <si>
    <t>1.3.4.4</t>
  </si>
  <si>
    <t xml:space="preserve">  84</t>
  </si>
  <si>
    <t xml:space="preserve">  85</t>
  </si>
  <si>
    <t>1.3.4.5</t>
  </si>
  <si>
    <t xml:space="preserve">  86</t>
  </si>
  <si>
    <t xml:space="preserve">  87</t>
  </si>
  <si>
    <t>1.3.4.6</t>
  </si>
  <si>
    <t xml:space="preserve">  88</t>
  </si>
  <si>
    <t xml:space="preserve">  89</t>
  </si>
  <si>
    <t>1.3.4.7</t>
  </si>
  <si>
    <t xml:space="preserve">  90</t>
  </si>
  <si>
    <t xml:space="preserve">  91</t>
  </si>
  <si>
    <t>1.3.4.8</t>
  </si>
  <si>
    <t xml:space="preserve">  92</t>
  </si>
  <si>
    <t xml:space="preserve">  93</t>
  </si>
  <si>
    <t>1.3.4.9</t>
  </si>
  <si>
    <t xml:space="preserve">  94</t>
  </si>
  <si>
    <t xml:space="preserve">  95</t>
  </si>
  <si>
    <t>1.3.4.10</t>
  </si>
  <si>
    <t xml:space="preserve">  96</t>
  </si>
  <si>
    <t xml:space="preserve">  97</t>
  </si>
  <si>
    <t>1.3.4.11</t>
  </si>
  <si>
    <t xml:space="preserve">  98</t>
  </si>
  <si>
    <t xml:space="preserve">  99</t>
  </si>
  <si>
    <t>1.3.4.12</t>
  </si>
  <si>
    <t xml:space="preserve">  100</t>
  </si>
  <si>
    <t xml:space="preserve">  101</t>
  </si>
  <si>
    <t>1.3.4.13</t>
  </si>
  <si>
    <t xml:space="preserve">  102</t>
  </si>
  <si>
    <t xml:space="preserve">  103</t>
  </si>
  <si>
    <t>1.3.4.14</t>
  </si>
  <si>
    <t xml:space="preserve">  104</t>
  </si>
  <si>
    <t xml:space="preserve">  105</t>
  </si>
  <si>
    <t>1.3.4.15</t>
  </si>
  <si>
    <t xml:space="preserve">  106</t>
  </si>
  <si>
    <t xml:space="preserve">  107</t>
  </si>
  <si>
    <t>1.3.4.16</t>
  </si>
  <si>
    <t xml:space="preserve">  108</t>
  </si>
  <si>
    <t xml:space="preserve">  109</t>
  </si>
  <si>
    <t>1.3.4.17</t>
  </si>
  <si>
    <t xml:space="preserve">  110</t>
  </si>
  <si>
    <t>KNR 202/262/1 (3); Cz.P.D.</t>
  </si>
  <si>
    <t xml:space="preserve">  111</t>
  </si>
  <si>
    <t>1.3.4.18</t>
  </si>
  <si>
    <t xml:space="preserve">  112</t>
  </si>
  <si>
    <t xml:space="preserve">  113</t>
  </si>
  <si>
    <t>1.3.4.19</t>
  </si>
  <si>
    <t xml:space="preserve">  114</t>
  </si>
  <si>
    <t xml:space="preserve">  115</t>
  </si>
  <si>
    <t>1.3.4.20</t>
  </si>
  <si>
    <t xml:space="preserve">  116</t>
  </si>
  <si>
    <t xml:space="preserve">  117</t>
  </si>
  <si>
    <t>1.3.4.21</t>
  </si>
  <si>
    <t xml:space="preserve">  118</t>
  </si>
  <si>
    <t xml:space="preserve">  119</t>
  </si>
  <si>
    <t>1.3.4.22</t>
  </si>
  <si>
    <t xml:space="preserve">  120</t>
  </si>
  <si>
    <t xml:space="preserve">  121</t>
  </si>
  <si>
    <t>1.3.4.23</t>
  </si>
  <si>
    <t xml:space="preserve">  122</t>
  </si>
  <si>
    <t xml:space="preserve">  123</t>
  </si>
  <si>
    <t>1.3.4.24</t>
  </si>
  <si>
    <t xml:space="preserve">  124</t>
  </si>
  <si>
    <t xml:space="preserve">  125</t>
  </si>
  <si>
    <t>1.3.4.25</t>
  </si>
  <si>
    <t xml:space="preserve">  126</t>
  </si>
  <si>
    <t xml:space="preserve">  127</t>
  </si>
  <si>
    <t>1.3.4.26</t>
  </si>
  <si>
    <t xml:space="preserve">  128</t>
  </si>
  <si>
    <t xml:space="preserve">  129</t>
  </si>
  <si>
    <t>1.3.4.27</t>
  </si>
  <si>
    <t xml:space="preserve">  130</t>
  </si>
  <si>
    <t xml:space="preserve">  131</t>
  </si>
  <si>
    <t>1.4</t>
  </si>
  <si>
    <t>1.4.1</t>
  </si>
  <si>
    <t>1.4.1.1</t>
  </si>
  <si>
    <t xml:space="preserve">  132</t>
  </si>
  <si>
    <t xml:space="preserve">  133</t>
  </si>
  <si>
    <t>1.4.2</t>
  </si>
  <si>
    <t>1.4.2.1</t>
  </si>
  <si>
    <t xml:space="preserve">  134</t>
  </si>
  <si>
    <t xml:space="preserve">  135</t>
  </si>
  <si>
    <t>1.4.2.2</t>
  </si>
  <si>
    <t xml:space="preserve">  136</t>
  </si>
  <si>
    <t>Zbrojenie ujęte w ścianach szybu widny</t>
  </si>
  <si>
    <t>K.3</t>
  </si>
  <si>
    <t>1.4.3</t>
  </si>
  <si>
    <t>1.4.3.1</t>
  </si>
  <si>
    <t xml:space="preserve">  137</t>
  </si>
  <si>
    <t xml:space="preserve">  138</t>
  </si>
  <si>
    <t>1.4.3.2</t>
  </si>
  <si>
    <t xml:space="preserve">  139</t>
  </si>
  <si>
    <t xml:space="preserve">  140</t>
  </si>
  <si>
    <t>1.4.3.3</t>
  </si>
  <si>
    <t xml:space="preserve">  141</t>
  </si>
  <si>
    <t xml:space="preserve">  142</t>
  </si>
  <si>
    <t>1.4.3.4</t>
  </si>
  <si>
    <t xml:space="preserve">  143</t>
  </si>
  <si>
    <t xml:space="preserve">  144</t>
  </si>
  <si>
    <t>1.4.3.5</t>
  </si>
  <si>
    <t xml:space="preserve">  145</t>
  </si>
  <si>
    <t xml:space="preserve">  146</t>
  </si>
  <si>
    <t>1.4.3.6</t>
  </si>
  <si>
    <t xml:space="preserve">  147</t>
  </si>
  <si>
    <t xml:space="preserve">  148</t>
  </si>
  <si>
    <t>1.4.3.7</t>
  </si>
  <si>
    <t xml:space="preserve">  149</t>
  </si>
  <si>
    <t xml:space="preserve">  150</t>
  </si>
  <si>
    <t>1.4.3.8</t>
  </si>
  <si>
    <t xml:space="preserve">  151</t>
  </si>
  <si>
    <t xml:space="preserve">  152</t>
  </si>
  <si>
    <t>1.4.3.9</t>
  </si>
  <si>
    <t xml:space="preserve">  153</t>
  </si>
  <si>
    <t xml:space="preserve">  154</t>
  </si>
  <si>
    <t>1.4.3.10</t>
  </si>
  <si>
    <t xml:space="preserve">  155</t>
  </si>
  <si>
    <t xml:space="preserve">  156</t>
  </si>
  <si>
    <t>1.4.3.11</t>
  </si>
  <si>
    <t xml:space="preserve">  157</t>
  </si>
  <si>
    <t xml:space="preserve">  158</t>
  </si>
  <si>
    <t>1.4.3.12</t>
  </si>
  <si>
    <t xml:space="preserve">  159</t>
  </si>
  <si>
    <t xml:space="preserve">  160</t>
  </si>
  <si>
    <t>1.5</t>
  </si>
  <si>
    <t>1.5.1</t>
  </si>
  <si>
    <t>1.5.1.1</t>
  </si>
  <si>
    <t>Więźby dachowe, z tarcicy nasyconej, drewno konstrukcyjne C24, K-4: 35,89 m3</t>
  </si>
  <si>
    <t xml:space="preserve">  161</t>
  </si>
  <si>
    <t>2.1</t>
  </si>
  <si>
    <t>2.1.1</t>
  </si>
  <si>
    <t>2.1.1.1</t>
  </si>
  <si>
    <t>Wykonanie izolacji przy użyciu elastycznej masy bitumicznej, gruntowanie podłoża, na powierzchni pionowej</t>
  </si>
  <si>
    <t xml:space="preserve">  162</t>
  </si>
  <si>
    <t>ZKNR C 2/303/ pozioma + pionowa; ZKNR C 2/303/gruntowanie</t>
  </si>
  <si>
    <t>2.1.1.2</t>
  </si>
  <si>
    <t>Docieplenie ścian płytami polistyrenowymi mocowanymi punktowo XPS gr 15 cm</t>
  </si>
  <si>
    <t xml:space="preserve">  163</t>
  </si>
  <si>
    <t>ZKNR C 2/307/1</t>
  </si>
  <si>
    <t>Izolacje przeciwwilgociowe i przeciwwodne z folii polietylenowej kubełkowej</t>
  </si>
  <si>
    <t xml:space="preserve">  164</t>
  </si>
  <si>
    <t># KNR 202/607/2</t>
  </si>
  <si>
    <t>2.1.1.3</t>
  </si>
  <si>
    <t>Izolacje powierzchni z papy termozgrzewalnej 2 x 3,5 mm</t>
  </si>
  <si>
    <t xml:space="preserve">  165</t>
  </si>
  <si>
    <t># KNR 915/301/2 x2</t>
  </si>
  <si>
    <t>2.2</t>
  </si>
  <si>
    <t>2.2.1</t>
  </si>
  <si>
    <t>2.2.1.1</t>
  </si>
  <si>
    <t>Ściany budynków z pustaków ściennych ceramicznych, grubość 25·cm</t>
  </si>
  <si>
    <t xml:space="preserve">  166</t>
  </si>
  <si>
    <t>KNR 202/131/5; KNR 202/126/1-2</t>
  </si>
  <si>
    <t>2.2.1.2</t>
  </si>
  <si>
    <t xml:space="preserve">  167</t>
  </si>
  <si>
    <t>2.2.1.3</t>
  </si>
  <si>
    <t xml:space="preserve">  168</t>
  </si>
  <si>
    <t>2.2.1.4</t>
  </si>
  <si>
    <t>Ściany z bloków silikatowych, gr 15 cm</t>
  </si>
  <si>
    <t xml:space="preserve">  169</t>
  </si>
  <si>
    <t>K 28/201/3 (1); KNR 202/126/1-2</t>
  </si>
  <si>
    <t>2.2.1.5</t>
  </si>
  <si>
    <t>Ściany z bloków silikatowych, gr 18 cm</t>
  </si>
  <si>
    <t xml:space="preserve">  170</t>
  </si>
  <si>
    <t>K 28/201/6 (1); KNR 202/126/1-2</t>
  </si>
  <si>
    <t>2.2.1.6</t>
  </si>
  <si>
    <t xml:space="preserve">  171</t>
  </si>
  <si>
    <t>2.2.1.7</t>
  </si>
  <si>
    <t>Ściany z bloków silikatowych, gr 12 cm</t>
  </si>
  <si>
    <t xml:space="preserve">  172</t>
  </si>
  <si>
    <t>K 28/202/3 (1); KNR 202/126/1-2</t>
  </si>
  <si>
    <t>2.2.1.8</t>
  </si>
  <si>
    <t>Okładzina systemowa GKBI, płyta12,5mm na ruszcie systemowym</t>
  </si>
  <si>
    <t xml:space="preserve">  173</t>
  </si>
  <si>
    <t>KNR 909/409/3 (1)</t>
  </si>
  <si>
    <t>2.2.1.9</t>
  </si>
  <si>
    <t>Przegrody z tworzyw sztucznych, z drzwiami</t>
  </si>
  <si>
    <t xml:space="preserve">  174</t>
  </si>
  <si>
    <t>KNNR 7/703/3</t>
  </si>
  <si>
    <t>2.2.1.10</t>
  </si>
  <si>
    <t>Ścianka mobilna, przesuwna na konstrukcji systemowej, wg oznaczenia architektury</t>
  </si>
  <si>
    <t xml:space="preserve">  175</t>
  </si>
  <si>
    <t>KNNR 7/703/5</t>
  </si>
  <si>
    <t>2.2.1.11</t>
  </si>
  <si>
    <t>Wykonanie kanałów wentylacyjnych z pustaków betonowych, pojedynczych</t>
  </si>
  <si>
    <t xml:space="preserve">  176</t>
  </si>
  <si>
    <t>K 3/501/1 (1)</t>
  </si>
  <si>
    <t>m systemu</t>
  </si>
  <si>
    <t>Komin spalinowy systemowy, kompletny z asortymentem</t>
  </si>
  <si>
    <t xml:space="preserve">  177</t>
  </si>
  <si>
    <t># K 3/301/system kpl</t>
  </si>
  <si>
    <t>Przewody wentylacyjne z blachy aluminiowej, kołowe</t>
  </si>
  <si>
    <t xml:space="preserve">  178</t>
  </si>
  <si>
    <t># KNR 217/119/1 - A</t>
  </si>
  <si>
    <t>2.2.2</t>
  </si>
  <si>
    <t>2.2.2.1</t>
  </si>
  <si>
    <t>Piasek zagęszczony</t>
  </si>
  <si>
    <t xml:space="preserve">  179</t>
  </si>
  <si>
    <t>KNR 202/1101/7 (4)</t>
  </si>
  <si>
    <t>Płyta betonowa (chudy beton B-10) zbrojona siatką zgrzewaną oczko 15x15 φ4mm</t>
  </si>
  <si>
    <t xml:space="preserve">  180</t>
  </si>
  <si>
    <t>KNR 202/1101/1 (4); KNR 202/1106/7</t>
  </si>
  <si>
    <t>Hydroizolacja papa bitum. podposadzkowa</t>
  </si>
  <si>
    <t xml:space="preserve">  181</t>
  </si>
  <si>
    <t>KNR 915/301/2</t>
  </si>
  <si>
    <t>Izolacja styropian EPS100 7+8 cm</t>
  </si>
  <si>
    <t xml:space="preserve">  182</t>
  </si>
  <si>
    <t>KNR 202/609/3; KNR 202/609/4</t>
  </si>
  <si>
    <t>Folia PE 0.3mm</t>
  </si>
  <si>
    <t xml:space="preserve">  183</t>
  </si>
  <si>
    <t>KNR 202/607/1</t>
  </si>
  <si>
    <t>Wylewka cementowa gr 7 zbrojona siatką</t>
  </si>
  <si>
    <t xml:space="preserve">  184</t>
  </si>
  <si>
    <t>KNR 202/1106/2; KNR 202/1106/3; KNR 202/1106/7</t>
  </si>
  <si>
    <t>Wylewka cementowa gr 6 zbrojona siatką</t>
  </si>
  <si>
    <t xml:space="preserve">  185</t>
  </si>
  <si>
    <t>2.2.2.2</t>
  </si>
  <si>
    <t>Posadzka z płytek gresowych wraz z cokolikami wg oznaczenia architektury</t>
  </si>
  <si>
    <t xml:space="preserve">  186</t>
  </si>
  <si>
    <t>DC 20/313/6; DC 20/318/2</t>
  </si>
  <si>
    <t>Szlam wodoszczelny pod posadzki gres -  pom. mokre</t>
  </si>
  <si>
    <t xml:space="preserve">  187</t>
  </si>
  <si>
    <t>ZKNR C 2/311/4; ZKNR C 2/311/1</t>
  </si>
  <si>
    <t>2.2.2.3</t>
  </si>
  <si>
    <t>Wylewka samopoziomujaca pod posadkzi PVC</t>
  </si>
  <si>
    <t xml:space="preserve">  188</t>
  </si>
  <si>
    <t>ZKNR C 2/605/4 (1); ZKNR C 2/603/1 (1)</t>
  </si>
  <si>
    <t>Szlam wodoszczelny pod posadzki PVC - pom. mokre</t>
  </si>
  <si>
    <t xml:space="preserve">  189</t>
  </si>
  <si>
    <t>Posadzka z wykładziny PVC wraz z cokolikami wg oznaczenia architektury</t>
  </si>
  <si>
    <t xml:space="preserve">  190</t>
  </si>
  <si>
    <t>ZKNR C 2/606/4</t>
  </si>
  <si>
    <t>2.2.2.4</t>
  </si>
  <si>
    <t>Wycieraczki wewnętrzne: Przy wejściu do budynku należy zamontować  wycieraczki posadzkową o wysokości 20mm z ramą aluminiową oraz wkładem dywanowym i winylowym. Wymiary wycieraczek zgodnie z opisami na 
rzutach: Wiatrołap [0.1] – 158x299cm, [0.26] Korytarz zaplecza kuchni – 130x70cm.</t>
  </si>
  <si>
    <t xml:space="preserve">  191</t>
  </si>
  <si>
    <t>Wycieraczki zewnętrzne: Przy wejściu z holu głównego na plac zabaw należy zamontować  wycieraczkę posadzkową z 
osadnikiem przygotowana na wymiar wskazany na rysunku układu nawierzchni –3,35 x 1,49m 
(przed zamówieniem wymiar zweryfikować na budowie). 
Wycieraczka guma-szczotka ażurowa, o wysokości 22mm o profilach aluminiowych.</t>
  </si>
  <si>
    <t xml:space="preserve">  192</t>
  </si>
  <si>
    <t>2.2.3</t>
  </si>
  <si>
    <t>2.2.3.1</t>
  </si>
  <si>
    <t>Licowanie ścian płytkami wg ozanczenia architektury - płytki ceramiczne</t>
  </si>
  <si>
    <t xml:space="preserve">  193</t>
  </si>
  <si>
    <t>DC 20/304/2</t>
  </si>
  <si>
    <t>2.2.3.2</t>
  </si>
  <si>
    <t>Okładziny ścian wg oznaczenia architektury -  okładziny PVC</t>
  </si>
  <si>
    <t xml:space="preserve">  194</t>
  </si>
  <si>
    <t>ZKNR C 2/606/4 - Ekstrapolacja; ZKNR C 2/603/1 (1) - ekstrapolacja</t>
  </si>
  <si>
    <t>2.2.3.3</t>
  </si>
  <si>
    <t>Tynk cementowo-wapienny</t>
  </si>
  <si>
    <t xml:space="preserve">  195</t>
  </si>
  <si>
    <t>KNR 903/102/1-2 (1); KNR 903/109/6 (1); KNR 903/109/7; KNR 903/109/2-4 (1)</t>
  </si>
  <si>
    <t>2.2.3.4</t>
  </si>
  <si>
    <t>Malowanie farbami wewnętrznych suchych tynków i płyt z gruntowaniem, wg oznaczenia architektury</t>
  </si>
  <si>
    <t xml:space="preserve">  196</t>
  </si>
  <si>
    <t>KNR 202/1505/7; KNR 202/1505/8</t>
  </si>
  <si>
    <t>2.2.4</t>
  </si>
  <si>
    <t>2.2.4.1</t>
  </si>
  <si>
    <t>Sufity podwieszone typ kasetonowy 60x60 na konstrukcji systemowej z rewizjami</t>
  </si>
  <si>
    <t xml:space="preserve">  197</t>
  </si>
  <si>
    <t>KNRW 202/2702/1</t>
  </si>
  <si>
    <t>2.2.4.2</t>
  </si>
  <si>
    <t>Sufity podwieszone typ G-K na konstrukcji systemowej z rewizjami + kasetony akustyczne szt 48</t>
  </si>
  <si>
    <t xml:space="preserve">  198</t>
  </si>
  <si>
    <t># Kalkualcja indywidualna</t>
  </si>
  <si>
    <t>2.2.4.3</t>
  </si>
  <si>
    <t xml:space="preserve">  199</t>
  </si>
  <si>
    <t>KNR 903/302/1 (1); KNR 903/309/6 (1); KNR 903/309/2 (1)</t>
  </si>
  <si>
    <t>2.2.4.4</t>
  </si>
  <si>
    <t xml:space="preserve">  200</t>
  </si>
  <si>
    <t>2.3</t>
  </si>
  <si>
    <t>2.3.1</t>
  </si>
  <si>
    <t>2.3.1.1</t>
  </si>
  <si>
    <t xml:space="preserve">  201</t>
  </si>
  <si>
    <t>2.3.1.2</t>
  </si>
  <si>
    <t xml:space="preserve">  202</t>
  </si>
  <si>
    <t>2.3.1.3</t>
  </si>
  <si>
    <t xml:space="preserve">  203</t>
  </si>
  <si>
    <t>2.3.1.4</t>
  </si>
  <si>
    <t xml:space="preserve">  204</t>
  </si>
  <si>
    <t>2.3.1.5</t>
  </si>
  <si>
    <t xml:space="preserve">  205</t>
  </si>
  <si>
    <t>2.3.1.6</t>
  </si>
  <si>
    <t xml:space="preserve">  206</t>
  </si>
  <si>
    <t>2.3.1.7</t>
  </si>
  <si>
    <t xml:space="preserve">  207</t>
  </si>
  <si>
    <t>2.3.1.8</t>
  </si>
  <si>
    <t xml:space="preserve">  208</t>
  </si>
  <si>
    <t>2.3.1.9</t>
  </si>
  <si>
    <t xml:space="preserve">  209</t>
  </si>
  <si>
    <t>2.3.1.10</t>
  </si>
  <si>
    <t xml:space="preserve">  210</t>
  </si>
  <si>
    <t>2.3.1.11</t>
  </si>
  <si>
    <t xml:space="preserve">  211</t>
  </si>
  <si>
    <t xml:space="preserve">  212</t>
  </si>
  <si>
    <t xml:space="preserve">  213</t>
  </si>
  <si>
    <t>2.3.2</t>
  </si>
  <si>
    <t>2.3.2.1</t>
  </si>
  <si>
    <t>Izolacja styropian akustyczny 4,3+3,8 cm</t>
  </si>
  <si>
    <t xml:space="preserve">  214</t>
  </si>
  <si>
    <t xml:space="preserve">  215</t>
  </si>
  <si>
    <t xml:space="preserve">  216</t>
  </si>
  <si>
    <t xml:space="preserve">  217</t>
  </si>
  <si>
    <t>2.3.2.2</t>
  </si>
  <si>
    <t xml:space="preserve">  218</t>
  </si>
  <si>
    <t xml:space="preserve">  219</t>
  </si>
  <si>
    <t>2.3.2.3</t>
  </si>
  <si>
    <t xml:space="preserve">  220</t>
  </si>
  <si>
    <t xml:space="preserve">  221</t>
  </si>
  <si>
    <t xml:space="preserve">  222</t>
  </si>
  <si>
    <t>2.3.3</t>
  </si>
  <si>
    <t>2.3.3.1</t>
  </si>
  <si>
    <t xml:space="preserve">  223</t>
  </si>
  <si>
    <t>2.3.3.2</t>
  </si>
  <si>
    <t xml:space="preserve">  224</t>
  </si>
  <si>
    <t>2.3.3.3</t>
  </si>
  <si>
    <t xml:space="preserve">  225</t>
  </si>
  <si>
    <t>2.3.3.4</t>
  </si>
  <si>
    <t xml:space="preserve">  226</t>
  </si>
  <si>
    <t>2.3.4</t>
  </si>
  <si>
    <t>2.3.4.1</t>
  </si>
  <si>
    <t xml:space="preserve">  227</t>
  </si>
  <si>
    <t>2.3.4.2</t>
  </si>
  <si>
    <t xml:space="preserve">  228</t>
  </si>
  <si>
    <t>2.3.4.3</t>
  </si>
  <si>
    <t xml:space="preserve">  229</t>
  </si>
  <si>
    <t>2.4</t>
  </si>
  <si>
    <t>2.4.1</t>
  </si>
  <si>
    <t>2.4.1.1</t>
  </si>
  <si>
    <t xml:space="preserve">  230</t>
  </si>
  <si>
    <t>K 28/201/3 (1)</t>
  </si>
  <si>
    <t>2.4.2</t>
  </si>
  <si>
    <t>2.4.2.1</t>
  </si>
  <si>
    <t>Folia paroizolacyjna</t>
  </si>
  <si>
    <t xml:space="preserve">  231</t>
  </si>
  <si>
    <t>Izolacje cieplne: wełna podłogowa gr 25 cm</t>
  </si>
  <si>
    <t xml:space="preserve">  232</t>
  </si>
  <si>
    <t>KNR 202/613/3</t>
  </si>
  <si>
    <t>2.4.3</t>
  </si>
  <si>
    <t>2.4.3.1</t>
  </si>
  <si>
    <t xml:space="preserve">  233</t>
  </si>
  <si>
    <t>2.4.3.2</t>
  </si>
  <si>
    <t xml:space="preserve">  234</t>
  </si>
  <si>
    <t>2.5</t>
  </si>
  <si>
    <t>2.5.1</t>
  </si>
  <si>
    <t>2.5.1.1</t>
  </si>
  <si>
    <t>Folie wstępnego krycia układane na krokwiach, rozstaw kontrłat 1,0·m, łaty 24x48·mm</t>
  </si>
  <si>
    <t xml:space="preserve">  235</t>
  </si>
  <si>
    <t>AT 9/103/3 (1)</t>
  </si>
  <si>
    <t>Deskowanie połaci dachowych z tarcicy nasyconej</t>
  </si>
  <si>
    <t xml:space="preserve">  236</t>
  </si>
  <si>
    <t>KNR 202/410/1</t>
  </si>
  <si>
    <t>Pokrycie dachu blachą systemową na klik, blacha 0.50·mm - D01</t>
  </si>
  <si>
    <t xml:space="preserve">  237</t>
  </si>
  <si>
    <t>KNRW 202/508/3</t>
  </si>
  <si>
    <t>Obróbki blacharskie z blachy powlekanej, szerokość w rozwinięciu ponad 25·cm</t>
  </si>
  <si>
    <t xml:space="preserve">  238</t>
  </si>
  <si>
    <t>NNRNKB 202/541/2</t>
  </si>
  <si>
    <t>2.5.1.2</t>
  </si>
  <si>
    <t>Ruszty drewniane pod okap</t>
  </si>
  <si>
    <t xml:space="preserve">  239</t>
  </si>
  <si>
    <t>KNR 202/9909/2</t>
  </si>
  <si>
    <t>Poszycie z płyty OSB</t>
  </si>
  <si>
    <t xml:space="preserve">  240</t>
  </si>
  <si>
    <t>KNR 21/4007/3 (1)</t>
  </si>
  <si>
    <t>Termoizolacja XPS gr 30 cm</t>
  </si>
  <si>
    <t xml:space="preserve">  241</t>
  </si>
  <si>
    <t>KNR 202/609/3</t>
  </si>
  <si>
    <t xml:space="preserve">  242</t>
  </si>
  <si>
    <t>2.5.1.3</t>
  </si>
  <si>
    <t xml:space="preserve">  243</t>
  </si>
  <si>
    <t xml:space="preserve">  244</t>
  </si>
  <si>
    <t>Termoizolacja z płyt z wełny, gr 30 cm</t>
  </si>
  <si>
    <t xml:space="preserve">  245</t>
  </si>
  <si>
    <t>KNR 202/612/3</t>
  </si>
  <si>
    <t xml:space="preserve">  246</t>
  </si>
  <si>
    <t>2.5.1.4</t>
  </si>
  <si>
    <t>Rury spustowe z blachy ocynkowanej powlekanej, rury spustowe systemowe</t>
  </si>
  <si>
    <t xml:space="preserve">  247</t>
  </si>
  <si>
    <t># KNR 202/510/3 (1) - system</t>
  </si>
  <si>
    <t>Rynny dachowe z blachy ocynkowanej powlekanej, rury systemowe</t>
  </si>
  <si>
    <t xml:space="preserve">  248</t>
  </si>
  <si>
    <t># KNR 202/508/3 (1) -system</t>
  </si>
  <si>
    <t>2.5.1.5</t>
  </si>
  <si>
    <t>Nakrywy kominów</t>
  </si>
  <si>
    <t xml:space="preserve">  249</t>
  </si>
  <si>
    <t>KNR 202/219/5</t>
  </si>
  <si>
    <t xml:space="preserve">  250</t>
  </si>
  <si>
    <t>Ocieplenie ścian płytami styropianowymi - system ETICS, wraz z przygotowaniem podłoża i ręczne wykonanie wyprawy elewacyjnej cienkowarstwowej wg oznaczenia architektury</t>
  </si>
  <si>
    <t xml:space="preserve">  251</t>
  </si>
  <si>
    <t>KNR 23/2614/2 (1)</t>
  </si>
  <si>
    <t>2.5.2</t>
  </si>
  <si>
    <t>2.5.2.1</t>
  </si>
  <si>
    <t>Izolacja PE</t>
  </si>
  <si>
    <t xml:space="preserve">  252</t>
  </si>
  <si>
    <t># KNR 202/607/2 - PE</t>
  </si>
  <si>
    <t>Izolacje cieplne: styropian EPS laminowany papą, spadek 2% - 25-37cm</t>
  </si>
  <si>
    <t xml:space="preserve">  253</t>
  </si>
  <si>
    <t># KNR 202/609/3 -  spadek 2%</t>
  </si>
  <si>
    <t>Jednowarstwowe krycie dachów papą, - papa wierzchniego krycia</t>
  </si>
  <si>
    <t xml:space="preserve">  254</t>
  </si>
  <si>
    <t>KNR 914/201/1</t>
  </si>
  <si>
    <t>2.5.2.2</t>
  </si>
  <si>
    <t>Obróbki dekarskie 2-warstwowe papą</t>
  </si>
  <si>
    <t xml:space="preserve">  255</t>
  </si>
  <si>
    <t>KNR 914/302/3</t>
  </si>
  <si>
    <t xml:space="preserve">  256</t>
  </si>
  <si>
    <t>2.5.2.3</t>
  </si>
  <si>
    <t xml:space="preserve">  257</t>
  </si>
  <si>
    <t xml:space="preserve">  258</t>
  </si>
  <si>
    <t>2.6</t>
  </si>
  <si>
    <t>2.6.1</t>
  </si>
  <si>
    <t>2.6.1.1</t>
  </si>
  <si>
    <t>Dźwigi osobowe z drzwiami centranymi, wysokość podnoszenia do 2 przystanków</t>
  </si>
  <si>
    <t xml:space="preserve">  259</t>
  </si>
  <si>
    <t># KNR 733/105/</t>
  </si>
  <si>
    <t>kpl</t>
  </si>
  <si>
    <t>2.6.2</t>
  </si>
  <si>
    <t>2.6.2.1</t>
  </si>
  <si>
    <t>Dźwig towarowy z drzwiami, wysokość podnoszenia do 2 przystanków</t>
  </si>
  <si>
    <t xml:space="preserve">  260</t>
  </si>
  <si>
    <t>KNR 733/107/9</t>
  </si>
  <si>
    <t>2.7</t>
  </si>
  <si>
    <t>2.7.1</t>
  </si>
  <si>
    <t>2.7.1.1</t>
  </si>
  <si>
    <t>Stolarka okienna wg architektury - O1</t>
  </si>
  <si>
    <t xml:space="preserve">  261</t>
  </si>
  <si>
    <t>Stolarka okienna wg architektury - O2</t>
  </si>
  <si>
    <t xml:space="preserve">  262</t>
  </si>
  <si>
    <t>Stolarka okienna wg architektury - O3</t>
  </si>
  <si>
    <t xml:space="preserve">  263</t>
  </si>
  <si>
    <t>Stolarka okienna wg architektury - O4</t>
  </si>
  <si>
    <t xml:space="preserve">  264</t>
  </si>
  <si>
    <t>Stolarka okienna wg architektury - O5</t>
  </si>
  <si>
    <t xml:space="preserve">  265</t>
  </si>
  <si>
    <t>Stolarka okienna wg architektury - O6</t>
  </si>
  <si>
    <t xml:space="preserve">  266</t>
  </si>
  <si>
    <t>Stolarka okienna wg architektury - O7</t>
  </si>
  <si>
    <t xml:space="preserve">  267</t>
  </si>
  <si>
    <t>Stolarka okienna wg architektury - O8</t>
  </si>
  <si>
    <t xml:space="preserve">  268</t>
  </si>
  <si>
    <t>Stolarka okienna wg architektury - O9</t>
  </si>
  <si>
    <t xml:space="preserve">  269</t>
  </si>
  <si>
    <t>Stolarka okienna wg architektury - O10</t>
  </si>
  <si>
    <t xml:space="preserve">  270</t>
  </si>
  <si>
    <t>Stolarka okienna wg architektury - O11</t>
  </si>
  <si>
    <t xml:space="preserve">  271</t>
  </si>
  <si>
    <t>Stolarka okienna wg architektury - O12</t>
  </si>
  <si>
    <t xml:space="preserve">  272</t>
  </si>
  <si>
    <t>Stolarka okienna wg architektury - O13</t>
  </si>
  <si>
    <t xml:space="preserve">  273</t>
  </si>
  <si>
    <t>Stolarka okienna wg architektury - O14</t>
  </si>
  <si>
    <t xml:space="preserve">  274</t>
  </si>
  <si>
    <t>Stolarka okienna wg architektury - O15</t>
  </si>
  <si>
    <t xml:space="preserve">  275</t>
  </si>
  <si>
    <t>Stolarka okienna wg architektury - O16</t>
  </si>
  <si>
    <t xml:space="preserve">  276</t>
  </si>
  <si>
    <t>Stolarka okienna wg architektury - O17</t>
  </si>
  <si>
    <t xml:space="preserve">  277</t>
  </si>
  <si>
    <t>Stolarka okienna wg architektury - O18</t>
  </si>
  <si>
    <t xml:space="preserve">  278</t>
  </si>
  <si>
    <t>2.7.1.2</t>
  </si>
  <si>
    <t>Parapety wewnętrzne aglomarmu gr 3 cm</t>
  </si>
  <si>
    <t xml:space="preserve">  279</t>
  </si>
  <si>
    <t>KNR 202/129/1</t>
  </si>
  <si>
    <t>mb</t>
  </si>
  <si>
    <t>Patrapety zewnętrzne systemowe blacha aluminiowa powlekana 0,7mm/1,0mm, w kolorze ślusarki.</t>
  </si>
  <si>
    <t xml:space="preserve">  280</t>
  </si>
  <si>
    <t>2.7.2</t>
  </si>
  <si>
    <t>2.7.2.1</t>
  </si>
  <si>
    <t>Stolarka drzwiowa wg oznaczenia architektury - D1</t>
  </si>
  <si>
    <t xml:space="preserve">  281</t>
  </si>
  <si>
    <t>Stolarka drzwiowa wg oznaczenia architektury - D2</t>
  </si>
  <si>
    <t xml:space="preserve">  282</t>
  </si>
  <si>
    <t>Stolarka drzwiowa wg oznaczenia architektury - D3</t>
  </si>
  <si>
    <t xml:space="preserve">  283</t>
  </si>
  <si>
    <t>Stolarka drzwiowa wg oznaczenia architektury - D4</t>
  </si>
  <si>
    <t xml:space="preserve">  284</t>
  </si>
  <si>
    <t>Stolarka drzwiowa wg oznaczenia architektury - D5</t>
  </si>
  <si>
    <t xml:space="preserve">  285</t>
  </si>
  <si>
    <t>Stolarka drzwiowa wg oznaczenia architektury - D25</t>
  </si>
  <si>
    <t xml:space="preserve">  286</t>
  </si>
  <si>
    <t>2.7.2.2</t>
  </si>
  <si>
    <t>Stolarka drzwiowa wg oznaczenia architektury - D6</t>
  </si>
  <si>
    <t xml:space="preserve">  287</t>
  </si>
  <si>
    <t>Stolarka drzwiowa wg oznaczenia architektury - D7 - EIS30</t>
  </si>
  <si>
    <t xml:space="preserve">  288</t>
  </si>
  <si>
    <t>Stolarka drzwiowa wg oznaczenia architektury - D8 - EI60</t>
  </si>
  <si>
    <t xml:space="preserve">  289</t>
  </si>
  <si>
    <t>Stolarka drzwiowa wg oznaczenia architektury - D9</t>
  </si>
  <si>
    <t xml:space="preserve">  290</t>
  </si>
  <si>
    <t>Stolarka drzwiowa wg oznaczenia architektury - D10</t>
  </si>
  <si>
    <t xml:space="preserve">  291</t>
  </si>
  <si>
    <t>Stolarka drzwiowa wg oznaczenia architektury - D11</t>
  </si>
  <si>
    <t xml:space="preserve">  292</t>
  </si>
  <si>
    <t>Stolarka drzwiowa wg oznaczenia architektury - D12</t>
  </si>
  <si>
    <t xml:space="preserve">  293</t>
  </si>
  <si>
    <t>Stolarka drzwiowa wg oznaczenia architektury - D13</t>
  </si>
  <si>
    <t xml:space="preserve">  294</t>
  </si>
  <si>
    <t>Stolarka drzwiowa wg oznaczenia architektury - D14 - EI60</t>
  </si>
  <si>
    <t xml:space="preserve">  295</t>
  </si>
  <si>
    <t>Stolarka drzwiowa wg oznaczenia architektury - D15</t>
  </si>
  <si>
    <t xml:space="preserve">  296</t>
  </si>
  <si>
    <t>Stolarka drzwiowa wg oznaczenia architektury - D16</t>
  </si>
  <si>
    <t xml:space="preserve">  297</t>
  </si>
  <si>
    <t>Stolarka drzwiowa wg oznaczenia architektury - D17</t>
  </si>
  <si>
    <t xml:space="preserve">  298</t>
  </si>
  <si>
    <t>Stolarka drzwiowa wg oznaczenia architektury - D18 - EI30</t>
  </si>
  <si>
    <t xml:space="preserve">  299</t>
  </si>
  <si>
    <t>Stolarka drzwiowa wg oznaczenia architektury - D18*</t>
  </si>
  <si>
    <t xml:space="preserve">  300</t>
  </si>
  <si>
    <t>Stolarka drzwiowa wg oznaczenia architektury - D19</t>
  </si>
  <si>
    <t xml:space="preserve">  301</t>
  </si>
  <si>
    <t>Stolarka drzwiowa wg oznaczenia architektury - D20</t>
  </si>
  <si>
    <t xml:space="preserve">  302</t>
  </si>
  <si>
    <t>Stolarka drzwiowa wg oznaczenia architektury - D21</t>
  </si>
  <si>
    <t xml:space="preserve">  303</t>
  </si>
  <si>
    <t>Stolarka drzwiowa wg oznaczenia architektury - D22 - EI60</t>
  </si>
  <si>
    <t xml:space="preserve">  304</t>
  </si>
  <si>
    <t>Stolarka 23 - ujęta w ściankach HPL</t>
  </si>
  <si>
    <t>K.4</t>
  </si>
  <si>
    <t>Stolarka 24 - ujęta w ściankach HPL</t>
  </si>
  <si>
    <t>K.5</t>
  </si>
  <si>
    <t>2.7.3</t>
  </si>
  <si>
    <t>2.7.3.1</t>
  </si>
  <si>
    <t>Klapa oddymiające wraz z automatyką o koniełrzami wg architektury 1,60x1,0 m -  K-2, K3</t>
  </si>
  <si>
    <t xml:space="preserve">  305</t>
  </si>
  <si>
    <t>2.7.3.2</t>
  </si>
  <si>
    <t>Wyłaz dachowy EI30 80x80cm - K1</t>
  </si>
  <si>
    <t xml:space="preserve">  306</t>
  </si>
  <si>
    <t>2.7.4</t>
  </si>
  <si>
    <t>2.7.4.1</t>
  </si>
  <si>
    <t>Balustardy wewnetrzne z pochwytem oraz dodatkową poręczą wg opisu architektury wraz z bramkami + opis dla NP</t>
  </si>
  <si>
    <t xml:space="preserve">  307</t>
  </si>
  <si>
    <t># KNNR 7/507/3 - B</t>
  </si>
  <si>
    <t>m</t>
  </si>
  <si>
    <t>Pochwyt wewnetrzny wg opisu architektury</t>
  </si>
  <si>
    <t xml:space="preserve">  308</t>
  </si>
  <si>
    <t># KNNR 7/507/3 - P</t>
  </si>
  <si>
    <t>2.7.4.2</t>
  </si>
  <si>
    <t>Balustardy wewnetrzne z pochwytem oraz dodatkową poręczą wg opisu architektury + opis dla NP</t>
  </si>
  <si>
    <t xml:space="preserve">  309</t>
  </si>
  <si>
    <t>2.7.4.3</t>
  </si>
  <si>
    <t>Drabina wewnetrzna z z koszem ze stali wg oznaczenia architektury: drabiną wyłazową mocowaną do ściany klatki schodowej wraz z koszem ochronnym od wysokości 3,0m ponad poziom posadzki.</t>
  </si>
  <si>
    <t xml:space="preserve">  310</t>
  </si>
  <si>
    <t>2.7.5</t>
  </si>
  <si>
    <t>2.7.5.1</t>
  </si>
  <si>
    <t>Rolety okenne sterowane elektrycznie wg architektury</t>
  </si>
  <si>
    <t xml:space="preserve">  311</t>
  </si>
  <si>
    <t>2.7.5.2</t>
  </si>
  <si>
    <t>Maskownica wg architektury - sprotpodach D02</t>
  </si>
  <si>
    <t xml:space="preserve">  312</t>
  </si>
  <si>
    <t>2.7.6</t>
  </si>
  <si>
    <t>2.7.6.1</t>
  </si>
  <si>
    <t>Zapewnienie  informacji  na  temat  rozkładu  pomieszczeń  w  budynku,  co  najmniej  w  sposób wizualny i dotykowy lub głosowy poprzez wprowadzenie następujących tablic wg oznaczenia architektury</t>
  </si>
  <si>
    <t xml:space="preserve">  313</t>
  </si>
  <si>
    <t>2.8</t>
  </si>
  <si>
    <t>2.8.1</t>
  </si>
  <si>
    <t>2.8.1.1</t>
  </si>
  <si>
    <t>Izolacja styropian XPS ze spadkiem 2%, gr 5-9,5cm</t>
  </si>
  <si>
    <t xml:space="preserve">  314</t>
  </si>
  <si>
    <t>Wylewka cementowa gr 5cm zbrojona siatką</t>
  </si>
  <si>
    <t xml:space="preserve">  315</t>
  </si>
  <si>
    <t>Wykonanie hydroizolacji z membrany dachowej EPDM - 2 warstwowa</t>
  </si>
  <si>
    <t xml:space="preserve">  316</t>
  </si>
  <si>
    <t># DC 191/801/2 + 2</t>
  </si>
  <si>
    <t>2.8.1.2</t>
  </si>
  <si>
    <t>Deska tarasowa na konstrukcji systemowej wg oznaczenia architektury P06</t>
  </si>
  <si>
    <t xml:space="preserve">  317</t>
  </si>
  <si>
    <t>2.8.1.3</t>
  </si>
  <si>
    <t xml:space="preserve">  318</t>
  </si>
  <si>
    <t xml:space="preserve">  319</t>
  </si>
  <si>
    <t>2.8.1.4</t>
  </si>
  <si>
    <t>Przyklejenie płyt styropianowych do ścian - EPS 5 cm</t>
  </si>
  <si>
    <t xml:space="preserve">  320</t>
  </si>
  <si>
    <t>KNR 23/2612/1</t>
  </si>
  <si>
    <t>Przymocowanie płyt styropianowych dyblami</t>
  </si>
  <si>
    <t xml:space="preserve">  321</t>
  </si>
  <si>
    <t>KNR 23/2612/4</t>
  </si>
  <si>
    <t>szt</t>
  </si>
  <si>
    <t>Przyklejenie warstwy siatki, ściany</t>
  </si>
  <si>
    <t xml:space="preserve">  322</t>
  </si>
  <si>
    <t>KNR 23/2612/6</t>
  </si>
  <si>
    <t>Ochrona narożników wypukłych kątownikiem metalowym - naroża</t>
  </si>
  <si>
    <t xml:space="preserve">  323</t>
  </si>
  <si>
    <t>KNR 23/2612/8</t>
  </si>
  <si>
    <t>Nałożenie na podłoże podkładowej masy tynkarskiej</t>
  </si>
  <si>
    <t xml:space="preserve">  324</t>
  </si>
  <si>
    <t>KNR 23/931/1</t>
  </si>
  <si>
    <t>Wyprawa elewacyjna cienkowarstwowa z tynku silikonowego wg oznaczenia architektury</t>
  </si>
  <si>
    <t xml:space="preserve">  325</t>
  </si>
  <si>
    <t>KNR 23/931/2 (1)</t>
  </si>
  <si>
    <t>2.8.2</t>
  </si>
  <si>
    <t>2.8.2.1</t>
  </si>
  <si>
    <t>Przyklejenie płyt styropianowych do ścian - XPS 15 cm</t>
  </si>
  <si>
    <t xml:space="preserve">  326</t>
  </si>
  <si>
    <t xml:space="preserve">  327</t>
  </si>
  <si>
    <t xml:space="preserve">  328</t>
  </si>
  <si>
    <t>Przyklejenie warstwy siatki, ościeża</t>
  </si>
  <si>
    <t xml:space="preserve">  329</t>
  </si>
  <si>
    <t>KNR 23/2612/7</t>
  </si>
  <si>
    <t>Ochrona narożników wypukłych kątownikiem metalowym - ościeża</t>
  </si>
  <si>
    <t xml:space="preserve">  330</t>
  </si>
  <si>
    <t xml:space="preserve">  331</t>
  </si>
  <si>
    <t xml:space="preserve">  332</t>
  </si>
  <si>
    <t>Wyprawa elewacyjna cienkowarstwowa z tynku mozaikowego wg oznaczenia architektuiry</t>
  </si>
  <si>
    <t xml:space="preserve">  333</t>
  </si>
  <si>
    <t>2.8.2.2</t>
  </si>
  <si>
    <t>Zamocowanie listwy cokołowej</t>
  </si>
  <si>
    <t xml:space="preserve">  334</t>
  </si>
  <si>
    <t>KNR 23/2612/9</t>
  </si>
  <si>
    <t>Przyklejenie płyt styropianowych do ścian - EPS 25 cm</t>
  </si>
  <si>
    <t xml:space="preserve">  335</t>
  </si>
  <si>
    <t xml:space="preserve">  336</t>
  </si>
  <si>
    <t xml:space="preserve">  337</t>
  </si>
  <si>
    <t xml:space="preserve">  338</t>
  </si>
  <si>
    <t xml:space="preserve">  339</t>
  </si>
  <si>
    <t xml:space="preserve">  340</t>
  </si>
  <si>
    <t xml:space="preserve">  341</t>
  </si>
  <si>
    <t xml:space="preserve">  342</t>
  </si>
  <si>
    <t>2.8.2.3</t>
  </si>
  <si>
    <t xml:space="preserve">  343</t>
  </si>
  <si>
    <t xml:space="preserve">  344</t>
  </si>
  <si>
    <t xml:space="preserve">  345</t>
  </si>
  <si>
    <t xml:space="preserve">  346</t>
  </si>
  <si>
    <t xml:space="preserve">  347</t>
  </si>
  <si>
    <t xml:space="preserve">  348</t>
  </si>
  <si>
    <t xml:space="preserve">  349</t>
  </si>
  <si>
    <t xml:space="preserve">  350</t>
  </si>
  <si>
    <t xml:space="preserve">  351</t>
  </si>
  <si>
    <t>2.8.3</t>
  </si>
  <si>
    <t>2.8.3.1</t>
  </si>
  <si>
    <t xml:space="preserve">  352</t>
  </si>
  <si>
    <t xml:space="preserve">  353</t>
  </si>
  <si>
    <t xml:space="preserve">  354</t>
  </si>
  <si>
    <t xml:space="preserve">  355</t>
  </si>
  <si>
    <t xml:space="preserve">  356</t>
  </si>
  <si>
    <t xml:space="preserve">  357</t>
  </si>
  <si>
    <t xml:space="preserve">  358</t>
  </si>
  <si>
    <t xml:space="preserve">  359</t>
  </si>
  <si>
    <t>2.8.3.2</t>
  </si>
  <si>
    <t xml:space="preserve">  360</t>
  </si>
  <si>
    <t xml:space="preserve">  361</t>
  </si>
  <si>
    <t>Przyklejenie płyt styropianowych do ścian - EPS 10 cm</t>
  </si>
  <si>
    <t xml:space="preserve">  362</t>
  </si>
  <si>
    <t>Przyklejenie płyt styropianowych do ścian - EPS 30 cm</t>
  </si>
  <si>
    <t xml:space="preserve">  363</t>
  </si>
  <si>
    <t xml:space="preserve">  364</t>
  </si>
  <si>
    <t xml:space="preserve">  365</t>
  </si>
  <si>
    <t xml:space="preserve">  366</t>
  </si>
  <si>
    <t xml:space="preserve">  367</t>
  </si>
  <si>
    <t xml:space="preserve">  368</t>
  </si>
  <si>
    <t xml:space="preserve">  369</t>
  </si>
  <si>
    <t xml:space="preserve">  370</t>
  </si>
  <si>
    <t>2.8.3.3</t>
  </si>
  <si>
    <t xml:space="preserve">  371</t>
  </si>
  <si>
    <t xml:space="preserve">  372</t>
  </si>
  <si>
    <t xml:space="preserve">  373</t>
  </si>
  <si>
    <t xml:space="preserve">  374</t>
  </si>
  <si>
    <t xml:space="preserve">  375</t>
  </si>
  <si>
    <t xml:space="preserve">  376</t>
  </si>
  <si>
    <t xml:space="preserve">  377</t>
  </si>
  <si>
    <t xml:space="preserve">  378</t>
  </si>
  <si>
    <t xml:space="preserve">  379</t>
  </si>
  <si>
    <t>2.8.3.4</t>
  </si>
  <si>
    <t>W ramach elewacji północno zachodniej przewiduje się miejsce na montaż logo w postaci liter przestrzennych 3d podświetlanych z nazwą żłobka i logotypem o wymiarach maksymalnych 280x80cm – należy w związku z powyższym przewidzieć odpowiednie wzmocnienie słupków lameli oraz zapewnić zasilanie do podświetlenia logo.
Litery świetlne z logiem
Litery wykonać z taśmy aluminiowej szer 8-12cm o grubości dostosowanej do wielkości liter, lico z pleksi 4mm do podświetleń, ewentualnie okleić folia do podświetleń. Płaszczyznę tylną wykonać z PVC na których montować oświetlenia LED. Przewody powinny być wyciągnięte oddzielnie pod każdą literę</t>
  </si>
  <si>
    <t xml:space="preserve">  380</t>
  </si>
  <si>
    <t>2.8.4</t>
  </si>
  <si>
    <t>2.8.4.1</t>
  </si>
  <si>
    <t xml:space="preserve">  381</t>
  </si>
  <si>
    <t xml:space="preserve">  382</t>
  </si>
  <si>
    <t xml:space="preserve">  383</t>
  </si>
  <si>
    <t xml:space="preserve">  384</t>
  </si>
  <si>
    <t xml:space="preserve">  385</t>
  </si>
  <si>
    <t xml:space="preserve">  386</t>
  </si>
  <si>
    <t xml:space="preserve">  387</t>
  </si>
  <si>
    <t xml:space="preserve">  388</t>
  </si>
  <si>
    <t>2.8.4.2</t>
  </si>
  <si>
    <t xml:space="preserve">  389</t>
  </si>
  <si>
    <t xml:space="preserve">  390</t>
  </si>
  <si>
    <t xml:space="preserve">  391</t>
  </si>
  <si>
    <t xml:space="preserve">  392</t>
  </si>
  <si>
    <t xml:space="preserve">  393</t>
  </si>
  <si>
    <t xml:space="preserve">  394</t>
  </si>
  <si>
    <t xml:space="preserve">  395</t>
  </si>
  <si>
    <t xml:space="preserve">  396</t>
  </si>
  <si>
    <t xml:space="preserve">  397</t>
  </si>
  <si>
    <t>2.8.4.3</t>
  </si>
  <si>
    <t xml:space="preserve">  398</t>
  </si>
  <si>
    <t xml:space="preserve">  399</t>
  </si>
  <si>
    <t xml:space="preserve">  400</t>
  </si>
  <si>
    <t xml:space="preserve">  401</t>
  </si>
  <si>
    <t xml:space="preserve">  402</t>
  </si>
  <si>
    <t xml:space="preserve">  403</t>
  </si>
  <si>
    <t xml:space="preserve">  404</t>
  </si>
  <si>
    <t xml:space="preserve">  405</t>
  </si>
  <si>
    <t xml:space="preserve">  406</t>
  </si>
  <si>
    <t>2.8.5</t>
  </si>
  <si>
    <t>2.8.5.1</t>
  </si>
  <si>
    <t xml:space="preserve">  407</t>
  </si>
  <si>
    <t xml:space="preserve">  408</t>
  </si>
  <si>
    <t xml:space="preserve">  409</t>
  </si>
  <si>
    <t xml:space="preserve">  410</t>
  </si>
  <si>
    <t xml:space="preserve">  411</t>
  </si>
  <si>
    <t xml:space="preserve">  412</t>
  </si>
  <si>
    <t xml:space="preserve">  413</t>
  </si>
  <si>
    <t xml:space="preserve">  414</t>
  </si>
  <si>
    <t>2.8.5.2</t>
  </si>
  <si>
    <t xml:space="preserve">  415</t>
  </si>
  <si>
    <t xml:space="preserve">  416</t>
  </si>
  <si>
    <t xml:space="preserve">  417</t>
  </si>
  <si>
    <t xml:space="preserve">  418</t>
  </si>
  <si>
    <t xml:space="preserve">  419</t>
  </si>
  <si>
    <t xml:space="preserve">  420</t>
  </si>
  <si>
    <t xml:space="preserve">  421</t>
  </si>
  <si>
    <t xml:space="preserve">  422</t>
  </si>
  <si>
    <t xml:space="preserve">  423</t>
  </si>
  <si>
    <t xml:space="preserve">  424</t>
  </si>
  <si>
    <t xml:space="preserve">  425</t>
  </si>
  <si>
    <t>2.8.5.3</t>
  </si>
  <si>
    <t xml:space="preserve">  426</t>
  </si>
  <si>
    <t xml:space="preserve">  427</t>
  </si>
  <si>
    <t xml:space="preserve">  428</t>
  </si>
  <si>
    <t xml:space="preserve">  429</t>
  </si>
  <si>
    <t xml:space="preserve">  430</t>
  </si>
  <si>
    <t xml:space="preserve">  431</t>
  </si>
  <si>
    <t xml:space="preserve">  432</t>
  </si>
  <si>
    <t xml:space="preserve">  433</t>
  </si>
  <si>
    <t xml:space="preserve">  434</t>
  </si>
  <si>
    <t>2.8.6</t>
  </si>
  <si>
    <t>2.8.6.1</t>
  </si>
  <si>
    <t xml:space="preserve">  435</t>
  </si>
  <si>
    <t xml:space="preserve">  436</t>
  </si>
  <si>
    <t xml:space="preserve">  437</t>
  </si>
  <si>
    <t xml:space="preserve">  438</t>
  </si>
  <si>
    <t xml:space="preserve">  439</t>
  </si>
  <si>
    <t>2.8.7</t>
  </si>
  <si>
    <t>2.8.7.1</t>
  </si>
  <si>
    <t>Wykonanie boni w styropianie - systemowo lub malowane wg wytycznych architektury</t>
  </si>
  <si>
    <t xml:space="preserve">  440</t>
  </si>
  <si>
    <t>3.1</t>
  </si>
  <si>
    <t>3.1.1</t>
  </si>
  <si>
    <t>3.1.1.1</t>
  </si>
  <si>
    <t>Rozbiórka obiektów kubaturowych, liniowych wg PZT</t>
  </si>
  <si>
    <t xml:space="preserve">  441</t>
  </si>
  <si>
    <t>3.2</t>
  </si>
  <si>
    <t>3.2.1</t>
  </si>
  <si>
    <t>3.2.1.1</t>
  </si>
  <si>
    <t>Ławki wg specyfikacji architektury wraz z fundamentowanie</t>
  </si>
  <si>
    <t xml:space="preserve">  442</t>
  </si>
  <si>
    <t>3.2.1.2</t>
  </si>
  <si>
    <t>Kosze wg specyfikacji architektury wraz z fundamentowanie</t>
  </si>
  <si>
    <t xml:space="preserve">  443</t>
  </si>
  <si>
    <t>3.2.1.3</t>
  </si>
  <si>
    <t>Mechaniczne karczowanie drzew wraz z wywozem</t>
  </si>
  <si>
    <t xml:space="preserve">  444</t>
  </si>
  <si>
    <t>Sadzenie - klon strzepiastokory (Acer griseum) - docelowa wysokość do 10,0m</t>
  </si>
  <si>
    <t xml:space="preserve">  445</t>
  </si>
  <si>
    <t>Sadzenie - jesion mannowy (Fraxinus ornus) - docelowa wysokość do 10,0m</t>
  </si>
  <si>
    <t xml:space="preserve">  446</t>
  </si>
  <si>
    <t>Sadzenie - dąb szypułkowy (Quercus robur)</t>
  </si>
  <si>
    <t xml:space="preserve">  447</t>
  </si>
  <si>
    <t>Sadzenie - różanecznik</t>
  </si>
  <si>
    <t xml:space="preserve">  448</t>
  </si>
  <si>
    <t>Sadzenie - trawa ozdobna miskan chinski</t>
  </si>
  <si>
    <t xml:space="preserve">  449</t>
  </si>
  <si>
    <t>Nawierzchjnie pod ściółkowania z obsupaniem korą</t>
  </si>
  <si>
    <t xml:space="preserve">  450</t>
  </si>
  <si>
    <t>Obrzeża PVC</t>
  </si>
  <si>
    <t xml:space="preserve">  451</t>
  </si>
  <si>
    <t>3.2.1.4</t>
  </si>
  <si>
    <t>U-2 Bujak ośmiornica</t>
  </si>
  <si>
    <t xml:space="preserve">  452</t>
  </si>
  <si>
    <t>U-3 Bujak motyl</t>
  </si>
  <si>
    <t xml:space="preserve">  453</t>
  </si>
  <si>
    <t>U-2 Bujak biedronka</t>
  </si>
  <si>
    <t xml:space="preserve">  454</t>
  </si>
  <si>
    <t>U-1 Piaskownica</t>
  </si>
  <si>
    <t xml:space="preserve">  455</t>
  </si>
  <si>
    <t>U-5 Huśtawka wagon dwuosobowy</t>
  </si>
  <si>
    <t xml:space="preserve">  456</t>
  </si>
  <si>
    <t>U-6 Zestaw straż pożarna</t>
  </si>
  <si>
    <t xml:space="preserve">  457</t>
  </si>
  <si>
    <t>U-7 Zestaw wielowiezowy ze zjeżdżalniami</t>
  </si>
  <si>
    <t xml:space="preserve">  458</t>
  </si>
  <si>
    <t>Nawierzchnia elastycznna wraz z podbudową PZT</t>
  </si>
  <si>
    <t xml:space="preserve">  459</t>
  </si>
  <si>
    <t>Nawierzchnia z piasku z podbudową PZT</t>
  </si>
  <si>
    <t xml:space="preserve">  460</t>
  </si>
  <si>
    <t>Nawierzchnia czynna biologiczne PZT</t>
  </si>
  <si>
    <t xml:space="preserve">  461</t>
  </si>
  <si>
    <t>3.2.1.5</t>
  </si>
  <si>
    <t>Wykonanie trawników parkowych siewem, z nawożeniem, kategoria gruntu III</t>
  </si>
  <si>
    <t xml:space="preserve">  462</t>
  </si>
  <si>
    <t>KNR 221/404/4</t>
  </si>
  <si>
    <t>ha</t>
  </si>
  <si>
    <t>3.2.2</t>
  </si>
  <si>
    <t>3.2.2.1</t>
  </si>
  <si>
    <t>Demontaż części istniejącego ogrodzenia przy boisku sportowym o wysokości ok.4m na długości ok. 150mb wraz z odzyskaniem materiałów - materiał składowany we wskazane miejsce u inwestora</t>
  </si>
  <si>
    <t xml:space="preserve">  463</t>
  </si>
  <si>
    <t>m.b.</t>
  </si>
  <si>
    <t xml:space="preserve">  464</t>
  </si>
  <si>
    <t># BCO 9837D - h 2,0m</t>
  </si>
  <si>
    <t>3.2.2.2</t>
  </si>
  <si>
    <t>Ogrodzenie panelowe wys. 2,2 m  - brama + furka wraz z fundamantowaniem</t>
  </si>
  <si>
    <t xml:space="preserve">  465</t>
  </si>
  <si>
    <t># BCO 9837D - h 2,2m</t>
  </si>
  <si>
    <t>3.3</t>
  </si>
  <si>
    <t>3.3.1</t>
  </si>
  <si>
    <t>3.3.1.1</t>
  </si>
  <si>
    <t>Roboty pomiarowe przy powierzchniowych robotach ziemnych</t>
  </si>
  <si>
    <t xml:space="preserve">  466</t>
  </si>
  <si>
    <t>KNR 201/121/2</t>
  </si>
  <si>
    <t>Koryta wykonywane na całej szerokości nawierzchni</t>
  </si>
  <si>
    <t xml:space="preserve">  467</t>
  </si>
  <si>
    <t>KNR 231/101/3; KNR 231/101/4</t>
  </si>
  <si>
    <t>3.3.1.2</t>
  </si>
  <si>
    <t>Podbudowa warstwa nasypu wg oznaczenia niwelety PT</t>
  </si>
  <si>
    <t xml:space="preserve">  468</t>
  </si>
  <si>
    <t>KNR 231/105/3; KNR 231/105/4</t>
  </si>
  <si>
    <t>3.3.1.3</t>
  </si>
  <si>
    <t>Warstwa ulepszonego podłoża z gruntu stabilizowanego spoiwem hydraulicznym C0,4/0,5,- gr 24cm</t>
  </si>
  <si>
    <t xml:space="preserve">  469</t>
  </si>
  <si>
    <t>Kalkulacja indywidualna</t>
  </si>
  <si>
    <t>Warstwa mrozoochronna z mieszanki związanej spoiwem hydraulicznym C1,5/2 - gr 22cm</t>
  </si>
  <si>
    <t xml:space="preserve">  470</t>
  </si>
  <si>
    <t>Warstwa podbudowy zasadniczej z mieszanki niezwiązanej z kruszywem C90/3 o uziarnieniu 0/31,5mm - gr 20 cm</t>
  </si>
  <si>
    <t xml:space="preserve">  471</t>
  </si>
  <si>
    <t>3.3.1.4</t>
  </si>
  <si>
    <t>5cm – warstwa wiążąca z mieszanki mineralno asfaltowej AC 16W 50/70</t>
  </si>
  <si>
    <t xml:space="preserve">  472</t>
  </si>
  <si>
    <t>4cm – warstwa ścieralna z mieszanki mineralno asfaltowej AC 11S 50/70</t>
  </si>
  <si>
    <t xml:space="preserve">  473</t>
  </si>
  <si>
    <t>3.3.1.5</t>
  </si>
  <si>
    <t>Ławy pod krawężniki, betonowa z oporem</t>
  </si>
  <si>
    <t xml:space="preserve">  474</t>
  </si>
  <si>
    <t>KNR 231/402/4</t>
  </si>
  <si>
    <t>Krawężniki betonowe, wystające 15x30·cm na podsypce cementowo-piaskowej</t>
  </si>
  <si>
    <t xml:space="preserve">  475</t>
  </si>
  <si>
    <t>KNR 231/403/3</t>
  </si>
  <si>
    <t>Oznakowanie poziome jezdni farbą chlorokauczukową, linie segregacyjne i krawędziowe ciągłe malowane mechanicznie</t>
  </si>
  <si>
    <t xml:space="preserve">  476</t>
  </si>
  <si>
    <t>KNR 231/706/2</t>
  </si>
  <si>
    <t>3.3.2</t>
  </si>
  <si>
    <t>3.3.2.1</t>
  </si>
  <si>
    <t xml:space="preserve">  477</t>
  </si>
  <si>
    <t xml:space="preserve">  478</t>
  </si>
  <si>
    <t>3.3.2.2</t>
  </si>
  <si>
    <t xml:space="preserve">  479</t>
  </si>
  <si>
    <t>3.3.2.3</t>
  </si>
  <si>
    <t>Warstwa mrozoochronna z mieszanki związanej spoiwem hydraulicznym lub gruntu stabilizowanego spoiwem hydraulicznym C1,5/2  - gr 16 cm</t>
  </si>
  <si>
    <t xml:space="preserve">  480</t>
  </si>
  <si>
    <t>Warstwa podbudowy zasadniczej z mieszanki niezwiązanej z kruszywem C90/3 o uziarnieniu 0/31,5mm - gr 12 cm</t>
  </si>
  <si>
    <t xml:space="preserve">  481</t>
  </si>
  <si>
    <t>3.3.2.4</t>
  </si>
  <si>
    <t>Nawierzchnie z kostki brukowej betonowej, grubość 8·cm, na podsypce cementowo-piaskowej, kostka kolorowa</t>
  </si>
  <si>
    <t xml:space="preserve">  482</t>
  </si>
  <si>
    <t>KNR 231/511/3 (2)</t>
  </si>
  <si>
    <t>3.3.2.5</t>
  </si>
  <si>
    <t xml:space="preserve">  483</t>
  </si>
  <si>
    <t>Obrzeża betonowe, 30x8·cm na podsypce piaskowej z wypełnieniem spoin zaprawą cementową</t>
  </si>
  <si>
    <t xml:space="preserve">  484</t>
  </si>
  <si>
    <t>KNR 231/407/4</t>
  </si>
  <si>
    <t xml:space="preserve">  485</t>
  </si>
  <si>
    <t>Ogrodzenie 4,0h</t>
  </si>
  <si>
    <t>Ogrodzenie panelowe wys. 4,0 m  - brama + furka wraz z fundamantowaniem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</si>
</sst>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.00####"/>
  </numFmts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0605D"/>
        <bgColor auto="1"/>
      </patternFill>
    </fill>
    <fill>
      <patternFill patternType="solid">
        <fgColor rgb="FFFFFFCC"/>
        <bgColor auto="1"/>
      </patternFill>
    </fill>
    <fill>
      <patternFill patternType="solid">
        <fgColor rgb="FFCCCCCC"/>
        <bgColor auto="1"/>
      </patternFill>
    </fill>
    <fill>
      <patternFill patternType="solid">
        <fgColor rgb="FFA9A1A9"/>
        <bgColor auto="1"/>
      </patternFill>
    </fill>
    <fill>
      <patternFill patternType="solid">
        <fgColor rgb="FFA0A4F8"/>
        <bgColor auto="1"/>
      </patternFill>
    </fill>
    <fill>
      <patternFill patternType="solid">
        <fgColor rgb="FFFE97CF"/>
        <bgColor auto="1"/>
      </patternFill>
    </fill>
    <fill>
      <patternFill patternType="solid">
        <fgColor rgb="FFE2B28E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0" borderId="2" xfId="1" applyNumberFormat="1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vertical="top" wrapText="1"/>
    </xf>
    <xf numFmtId="0" fontId="0" fillId="4" borderId="2" xfId="1" applyFont="1" applyFill="1" applyBorder="1"/>
    <xf numFmtId="0" fontId="0" fillId="5" borderId="2" xfId="1" applyFont="1" applyFill="1" applyBorder="1"/>
    <xf numFmtId="49" fontId="0" fillId="4" borderId="2" xfId="1" applyNumberFormat="1" applyFont="1" applyFill="1" applyBorder="1" applyAlignment="1">
      <alignment vertical="top" wrapText="1"/>
    </xf>
    <xf numFmtId="0" fontId="0" fillId="6" borderId="2" xfId="1" applyFont="1" applyFill="1" applyBorder="1"/>
    <xf numFmtId="49" fontId="0" fillId="5" borderId="2" xfId="1" applyNumberFormat="1" applyFont="1" applyFill="1" applyBorder="1" applyAlignment="1">
      <alignment vertical="top" wrapText="1"/>
    </xf>
    <xf numFmtId="0" fontId="0" fillId="7" borderId="2" xfId="1" applyFont="1" applyFill="1" applyBorder="1"/>
    <xf numFmtId="49" fontId="0" fillId="6" borderId="2" xfId="1" applyNumberFormat="1" applyFont="1" applyFill="1" applyBorder="1" applyAlignment="1">
      <alignment vertical="top" wrapText="1"/>
    </xf>
    <xf numFmtId="0" fontId="0" fillId="8" borderId="2" xfId="1" applyFont="1" applyFill="1" applyBorder="1"/>
    <xf numFmtId="49" fontId="0" fillId="7" borderId="2" xfId="1" applyNumberFormat="1" applyFont="1" applyFill="1" applyBorder="1" applyAlignment="1">
      <alignment vertical="top" wrapText="1"/>
    </xf>
    <xf numFmtId="164" fontId="0" fillId="3" borderId="2" xfId="1" applyNumberFormat="1" applyFont="1" applyFill="1" applyBorder="1" applyAlignment="1">
      <alignment wrapText="1"/>
    </xf>
    <xf numFmtId="49" fontId="0" fillId="8" borderId="2" xfId="1" applyNumberFormat="1" applyFont="1" applyFill="1" applyBorder="1" applyAlignment="1">
      <alignment vertical="top" wrapText="1"/>
    </xf>
    <xf numFmtId="164" fontId="0" fillId="0" borderId="2" xfId="1" applyNumberFormat="1" applyFont="1" applyBorder="1" applyAlignment="1">
      <alignment wrapText="1"/>
    </xf>
    <xf numFmtId="164" fontId="0" fillId="4" borderId="2" xfId="1" applyNumberFormat="1" applyFont="1" applyFill="1" applyBorder="1" applyAlignment="1">
      <alignment wrapText="1"/>
    </xf>
    <xf numFmtId="49" fontId="0" fillId="9" borderId="2" xfId="1" applyNumberFormat="1" applyFont="1" applyFill="1" applyBorder="1" applyAlignment="1">
      <alignment vertical="top" wrapText="1"/>
    </xf>
    <xf numFmtId="0" fontId="0" fillId="9" borderId="2" xfId="1" applyFont="1" applyFill="1" applyBorder="1"/>
    <xf numFmtId="0" fontId="0" fillId="3" borderId="2" xfId="1" applyFont="1" applyFill="1" applyBorder="1"/>
    <xf numFmtId="164" fontId="0" fillId="9" borderId="2" xfId="1" applyNumberFormat="1" applyFont="1" applyFill="1" applyBorder="1" applyAlignment="1">
      <alignment wrapText="1"/>
    </xf>
    <xf numFmtId="164" fontId="0" fillId="7" borderId="2" xfId="1" applyNumberFormat="1" applyFont="1" applyFill="1" applyBorder="1" applyAlignment="1">
      <alignment wrapText="1"/>
    </xf>
    <xf numFmtId="164" fontId="0" fillId="6" borderId="2" xfId="1" applyNumberFormat="1" applyFont="1" applyFill="1" applyBorder="1" applyAlignment="1">
      <alignment wrapText="1"/>
    </xf>
    <xf numFmtId="164" fontId="0" fillId="5" borderId="2" xfId="1" applyNumberFormat="1" applyFont="1" applyFill="1" applyBorder="1" applyAlignment="1">
      <alignment wrapText="1"/>
    </xf>
    <xf numFmtId="164" fontId="0" fillId="9" borderId="1" xfId="1" applyNumberFormat="1" applyFont="1" applyFill="1" applyBorder="1" applyAlignment="1">
      <alignment wrapText="1"/>
    </xf>
    <xf numFmtId="164" fontId="0" fillId="8" borderId="2" xfId="1" applyNumberFormat="1" applyFont="1" applyFill="1" applyBorder="1" applyAlignment="1">
      <alignment wrapText="1"/>
    </xf>
    <xf numFmtId="49" fontId="2" fillId="10" borderId="2" xfId="1" applyNumberFormat="1" applyFont="1" applyFill="1" applyBorder="1" applyAlignment="1">
      <alignment vertical="top" wrapText="1"/>
    </xf>
    <xf numFmtId="164" fontId="2" fillId="10" borderId="2" xfId="1" applyNumberFormat="1" applyFont="1" applyFill="1" applyBorder="1" applyAlignment="1">
      <alignment wrapText="1"/>
    </xf>
    <xf numFmtId="0" fontId="2" fillId="10" borderId="2" xfId="1" applyFont="1" applyFill="1" applyBorder="1"/>
    <xf numFmtId="0" fontId="2" fillId="0" borderId="0" xfId="0" applyFont="1"/>
    <xf numFmtId="49" fontId="0" fillId="2" borderId="1" xfId="1" applyNumberFormat="1" applyFont="1" applyFill="1" applyBorder="1" applyAlignment="1">
      <alignment vertical="top" wrapText="1"/>
    </xf>
    <xf numFmtId="49" fontId="0" fillId="3" borderId="1" xfId="1" applyNumberFormat="1" applyFont="1" applyFill="1" applyBorder="1" applyAlignment="1">
      <alignment vertical="top" wrapText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67"/>
  <sheetViews>
    <sheetView tabSelected="1" topLeftCell="A4" workbookViewId="0">
      <selection activeCell="D184" sqref="D184"/>
    </sheetView>
  </sheetViews>
  <sheetFormatPr defaultRowHeight="14.4" outlineLevelRow="5" outlineLevelCol="1" x14ac:dyDescent="0.3"/>
  <cols>
    <col min="1" max="2" width="11" customWidth="1"/>
    <col min="3" max="3" width="16" customWidth="1"/>
    <col min="4" max="4" width="42" customWidth="1"/>
    <col min="5" max="5" width="14" customWidth="1"/>
    <col min="6" max="8" width="14" customWidth="1" outlineLevel="1" collapsed="1"/>
    <col min="9" max="9" width="14" customWidth="1"/>
    <col min="10" max="12" width="14" customWidth="1" outlineLevel="1" collapsed="1"/>
  </cols>
  <sheetData>
    <row r="1" spans="1:12" x14ac:dyDescent="0.3">
      <c r="A1" s="29" t="s">
        <v>0</v>
      </c>
      <c r="B1" s="29" t="s">
        <v>1</v>
      </c>
      <c r="C1" s="29" t="s">
        <v>1</v>
      </c>
      <c r="D1" s="29" t="s">
        <v>1</v>
      </c>
      <c r="E1" s="29" t="s">
        <v>1</v>
      </c>
      <c r="F1" s="29" t="s">
        <v>1</v>
      </c>
      <c r="G1" s="29" t="s">
        <v>1</v>
      </c>
      <c r="H1" s="29" t="s">
        <v>1</v>
      </c>
      <c r="I1" s="29" t="s">
        <v>1</v>
      </c>
      <c r="J1" s="29" t="s">
        <v>1</v>
      </c>
      <c r="K1" s="29" t="s">
        <v>1</v>
      </c>
      <c r="L1" s="29" t="s">
        <v>1</v>
      </c>
    </row>
    <row r="2" spans="1:12" x14ac:dyDescent="0.3">
      <c r="A2" s="30" t="s">
        <v>2</v>
      </c>
      <c r="B2" s="30" t="s">
        <v>1</v>
      </c>
      <c r="C2" s="30" t="s">
        <v>1</v>
      </c>
      <c r="D2" s="30" t="s">
        <v>1</v>
      </c>
      <c r="E2" s="30" t="s">
        <v>1</v>
      </c>
      <c r="F2" s="30" t="s">
        <v>1</v>
      </c>
      <c r="G2" s="30" t="s">
        <v>1</v>
      </c>
      <c r="H2" s="30" t="s">
        <v>1</v>
      </c>
      <c r="I2" s="30" t="s">
        <v>1</v>
      </c>
      <c r="J2" s="30" t="s">
        <v>1</v>
      </c>
      <c r="K2" s="30" t="s">
        <v>1</v>
      </c>
      <c r="L2" s="30" t="s">
        <v>1</v>
      </c>
    </row>
    <row r="3" spans="1:12" x14ac:dyDescent="0.3">
      <c r="A3" s="30" t="s">
        <v>3</v>
      </c>
      <c r="B3" s="30" t="s">
        <v>1</v>
      </c>
      <c r="C3" s="30" t="s">
        <v>4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</row>
    <row r="5" spans="1:12" ht="43.2" x14ac:dyDescent="0.3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</row>
    <row r="6" spans="1:12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22</v>
      </c>
      <c r="H6" s="1" t="s">
        <v>23</v>
      </c>
      <c r="I6" s="1" t="s">
        <v>24</v>
      </c>
      <c r="J6" s="1" t="s">
        <v>25</v>
      </c>
      <c r="K6" s="1" t="s">
        <v>26</v>
      </c>
      <c r="L6" s="1" t="s">
        <v>27</v>
      </c>
    </row>
    <row r="7" spans="1:12" s="28" customFormat="1" ht="43.2" x14ac:dyDescent="0.3">
      <c r="A7" s="25" t="s">
        <v>16</v>
      </c>
      <c r="B7" s="25" t="s">
        <v>28</v>
      </c>
      <c r="C7" s="25" t="s">
        <v>29</v>
      </c>
      <c r="D7" s="25" t="s">
        <v>0</v>
      </c>
      <c r="E7" s="26">
        <f>'1 KONSTRUKCJA'!K7+'2 ARCHITEKTURA'!K7+'3 ZAGOSPODAROWANIE'!K7</f>
        <v>0</v>
      </c>
      <c r="F7" s="27" t="s">
        <v>1</v>
      </c>
      <c r="G7" s="27" t="s">
        <v>1</v>
      </c>
      <c r="H7" s="27" t="s">
        <v>1</v>
      </c>
      <c r="I7" s="26">
        <f>ROUND(E7/J7, 2)</f>
        <v>0</v>
      </c>
      <c r="J7" s="26">
        <f>E267</f>
        <v>1</v>
      </c>
      <c r="K7" s="26" t="str">
        <f>F267</f>
        <v xml:space="preserve"> </v>
      </c>
      <c r="L7" s="27" t="s">
        <v>1</v>
      </c>
    </row>
    <row r="8" spans="1:12" s="28" customFormat="1" outlineLevel="1" x14ac:dyDescent="0.3">
      <c r="A8" s="25" t="s">
        <v>17</v>
      </c>
      <c r="B8" s="25" t="s">
        <v>28</v>
      </c>
      <c r="C8" s="25" t="s">
        <v>30</v>
      </c>
      <c r="D8" s="25" t="s">
        <v>31</v>
      </c>
      <c r="E8" s="26">
        <f>'1 KONSTRUKCJA'!K7</f>
        <v>0</v>
      </c>
      <c r="F8" s="27" t="s">
        <v>1</v>
      </c>
      <c r="G8" s="27" t="s">
        <v>1</v>
      </c>
      <c r="H8" s="27" t="s">
        <v>1</v>
      </c>
      <c r="I8" s="26">
        <f>ROUND(E8/J8, 2)</f>
        <v>0</v>
      </c>
      <c r="J8" s="26">
        <f>E267</f>
        <v>1</v>
      </c>
      <c r="K8" s="26" t="str">
        <f>F267</f>
        <v xml:space="preserve"> </v>
      </c>
      <c r="L8" s="27" t="s">
        <v>1</v>
      </c>
    </row>
    <row r="9" spans="1:12" outlineLevel="2" collapsed="1" x14ac:dyDescent="0.3">
      <c r="A9" s="7" t="s">
        <v>18</v>
      </c>
      <c r="B9" s="7" t="s">
        <v>28</v>
      </c>
      <c r="C9" s="7" t="s">
        <v>32</v>
      </c>
      <c r="D9" s="7" t="s">
        <v>33</v>
      </c>
      <c r="E9" s="22">
        <f>'1 KONSTRUKCJA'!K8</f>
        <v>0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</row>
    <row r="10" spans="1:12" hidden="1" outlineLevel="3" collapsed="1" x14ac:dyDescent="0.3">
      <c r="A10" s="9" t="s">
        <v>19</v>
      </c>
      <c r="B10" s="9" t="s">
        <v>28</v>
      </c>
      <c r="C10" s="9" t="s">
        <v>34</v>
      </c>
      <c r="D10" s="9" t="s">
        <v>35</v>
      </c>
      <c r="E10" s="21">
        <f>'1 KONSTRUKCJA'!K9</f>
        <v>0</v>
      </c>
      <c r="F10" s="6" t="s">
        <v>1</v>
      </c>
      <c r="G10" s="6" t="s">
        <v>1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</row>
    <row r="11" spans="1:12" hidden="1" outlineLevel="4" x14ac:dyDescent="0.3">
      <c r="A11" s="11" t="s">
        <v>20</v>
      </c>
      <c r="B11" s="11" t="s">
        <v>28</v>
      </c>
      <c r="C11" s="11" t="s">
        <v>36</v>
      </c>
      <c r="D11" s="11" t="s">
        <v>37</v>
      </c>
      <c r="E11" s="20">
        <f>'1 KONSTRUKCJA'!K10</f>
        <v>0</v>
      </c>
      <c r="F11" s="8" t="s">
        <v>1</v>
      </c>
      <c r="G11" s="8" t="s">
        <v>1</v>
      </c>
      <c r="H11" s="8" t="s">
        <v>1</v>
      </c>
      <c r="I11" s="8" t="s">
        <v>1</v>
      </c>
      <c r="J11" s="8" t="s">
        <v>1</v>
      </c>
      <c r="K11" s="8" t="s">
        <v>1</v>
      </c>
      <c r="L11" s="8" t="s">
        <v>1</v>
      </c>
    </row>
    <row r="12" spans="1:12" hidden="1" outlineLevel="4" x14ac:dyDescent="0.3">
      <c r="A12" s="11" t="s">
        <v>21</v>
      </c>
      <c r="B12" s="11" t="s">
        <v>28</v>
      </c>
      <c r="C12" s="11" t="s">
        <v>38</v>
      </c>
      <c r="D12" s="11" t="s">
        <v>39</v>
      </c>
      <c r="E12" s="20">
        <f>'1 KONSTRUKCJA'!K13</f>
        <v>0</v>
      </c>
      <c r="F12" s="8" t="s">
        <v>1</v>
      </c>
      <c r="G12" s="8" t="s">
        <v>1</v>
      </c>
      <c r="H12" s="8" t="s">
        <v>1</v>
      </c>
      <c r="I12" s="8" t="s">
        <v>1</v>
      </c>
      <c r="J12" s="8" t="s">
        <v>1</v>
      </c>
      <c r="K12" s="8" t="s">
        <v>1</v>
      </c>
      <c r="L12" s="8" t="s">
        <v>1</v>
      </c>
    </row>
    <row r="13" spans="1:12" hidden="1" outlineLevel="4" x14ac:dyDescent="0.3">
      <c r="A13" s="11" t="s">
        <v>22</v>
      </c>
      <c r="B13" s="11" t="s">
        <v>28</v>
      </c>
      <c r="C13" s="11" t="s">
        <v>40</v>
      </c>
      <c r="D13" s="11" t="s">
        <v>41</v>
      </c>
      <c r="E13" s="20">
        <f>'1 KONSTRUKCJA'!K16</f>
        <v>0</v>
      </c>
      <c r="F13" s="8" t="s">
        <v>1</v>
      </c>
      <c r="G13" s="8" t="s">
        <v>1</v>
      </c>
      <c r="H13" s="8" t="s">
        <v>1</v>
      </c>
      <c r="I13" s="8" t="s">
        <v>1</v>
      </c>
      <c r="J13" s="8" t="s">
        <v>1</v>
      </c>
      <c r="K13" s="8" t="s">
        <v>1</v>
      </c>
      <c r="L13" s="8" t="s">
        <v>1</v>
      </c>
    </row>
    <row r="14" spans="1:12" outlineLevel="2" collapsed="1" x14ac:dyDescent="0.3">
      <c r="A14" s="7" t="s">
        <v>23</v>
      </c>
      <c r="B14" s="7" t="s">
        <v>28</v>
      </c>
      <c r="C14" s="7" t="s">
        <v>42</v>
      </c>
      <c r="D14" s="7" t="s">
        <v>43</v>
      </c>
      <c r="E14" s="22">
        <f>'1 KONSTRUKCJA'!K18</f>
        <v>0</v>
      </c>
      <c r="F14" s="4" t="s">
        <v>1</v>
      </c>
      <c r="G14" s="4" t="s">
        <v>1</v>
      </c>
      <c r="H14" s="4" t="s">
        <v>1</v>
      </c>
      <c r="I14" s="4" t="s">
        <v>1</v>
      </c>
      <c r="J14" s="4" t="s">
        <v>1</v>
      </c>
      <c r="K14" s="4" t="s">
        <v>1</v>
      </c>
      <c r="L14" s="4" t="s">
        <v>1</v>
      </c>
    </row>
    <row r="15" spans="1:12" hidden="1" outlineLevel="3" collapsed="1" x14ac:dyDescent="0.3">
      <c r="A15" s="9" t="s">
        <v>24</v>
      </c>
      <c r="B15" s="9" t="s">
        <v>28</v>
      </c>
      <c r="C15" s="9" t="s">
        <v>44</v>
      </c>
      <c r="D15" s="9" t="s">
        <v>45</v>
      </c>
      <c r="E15" s="21">
        <f>'1 KONSTRUKCJA'!K19</f>
        <v>0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6" t="s">
        <v>1</v>
      </c>
      <c r="L15" s="6" t="s">
        <v>1</v>
      </c>
    </row>
    <row r="16" spans="1:12" hidden="1" outlineLevel="4" x14ac:dyDescent="0.3">
      <c r="A16" s="11" t="s">
        <v>25</v>
      </c>
      <c r="B16" s="11" t="s">
        <v>28</v>
      </c>
      <c r="C16" s="11" t="s">
        <v>46</v>
      </c>
      <c r="D16" s="11" t="s">
        <v>47</v>
      </c>
      <c r="E16" s="20">
        <f>'1 KONSTRUKCJA'!K20</f>
        <v>0</v>
      </c>
      <c r="F16" s="8" t="s">
        <v>1</v>
      </c>
      <c r="G16" s="8" t="s">
        <v>1</v>
      </c>
      <c r="H16" s="8" t="s">
        <v>1</v>
      </c>
      <c r="I16" s="8" t="s">
        <v>1</v>
      </c>
      <c r="J16" s="8" t="s">
        <v>1</v>
      </c>
      <c r="K16" s="8" t="s">
        <v>1</v>
      </c>
      <c r="L16" s="8" t="s">
        <v>1</v>
      </c>
    </row>
    <row r="17" spans="1:12" hidden="1" outlineLevel="4" x14ac:dyDescent="0.3">
      <c r="A17" s="11" t="s">
        <v>26</v>
      </c>
      <c r="B17" s="11" t="s">
        <v>28</v>
      </c>
      <c r="C17" s="11" t="s">
        <v>48</v>
      </c>
      <c r="D17" s="11" t="s">
        <v>49</v>
      </c>
      <c r="E17" s="20">
        <f>'1 KONSTRUKCJA'!K25</f>
        <v>0</v>
      </c>
      <c r="F17" s="8" t="s">
        <v>1</v>
      </c>
      <c r="G17" s="8" t="s">
        <v>1</v>
      </c>
      <c r="H17" s="8" t="s">
        <v>1</v>
      </c>
      <c r="I17" s="8" t="s">
        <v>1</v>
      </c>
      <c r="J17" s="8" t="s">
        <v>1</v>
      </c>
      <c r="K17" s="8" t="s">
        <v>1</v>
      </c>
      <c r="L17" s="8" t="s">
        <v>1</v>
      </c>
    </row>
    <row r="18" spans="1:12" hidden="1" outlineLevel="4" x14ac:dyDescent="0.3">
      <c r="A18" s="11" t="s">
        <v>27</v>
      </c>
      <c r="B18" s="11" t="s">
        <v>28</v>
      </c>
      <c r="C18" s="11" t="s">
        <v>50</v>
      </c>
      <c r="D18" s="11" t="s">
        <v>51</v>
      </c>
      <c r="E18" s="20">
        <f>'1 KONSTRUKCJA'!K30</f>
        <v>0</v>
      </c>
      <c r="F18" s="8" t="s">
        <v>1</v>
      </c>
      <c r="G18" s="8" t="s">
        <v>1</v>
      </c>
      <c r="H18" s="8" t="s">
        <v>1</v>
      </c>
      <c r="I18" s="8" t="s">
        <v>1</v>
      </c>
      <c r="J18" s="8" t="s">
        <v>1</v>
      </c>
      <c r="K18" s="8" t="s">
        <v>1</v>
      </c>
      <c r="L18" s="8" t="s">
        <v>1</v>
      </c>
    </row>
    <row r="19" spans="1:12" hidden="1" outlineLevel="4" x14ac:dyDescent="0.3">
      <c r="A19" s="11" t="s">
        <v>52</v>
      </c>
      <c r="B19" s="11" t="s">
        <v>28</v>
      </c>
      <c r="C19" s="11" t="s">
        <v>53</v>
      </c>
      <c r="D19" s="11" t="s">
        <v>54</v>
      </c>
      <c r="E19" s="20">
        <f>'1 KONSTRUKCJA'!K34</f>
        <v>0</v>
      </c>
      <c r="F19" s="8" t="s">
        <v>1</v>
      </c>
      <c r="G19" s="8" t="s">
        <v>1</v>
      </c>
      <c r="H19" s="8" t="s">
        <v>1</v>
      </c>
      <c r="I19" s="8" t="s">
        <v>1</v>
      </c>
      <c r="J19" s="8" t="s">
        <v>1</v>
      </c>
      <c r="K19" s="8" t="s">
        <v>1</v>
      </c>
      <c r="L19" s="8" t="s">
        <v>1</v>
      </c>
    </row>
    <row r="20" spans="1:12" hidden="1" outlineLevel="4" x14ac:dyDescent="0.3">
      <c r="A20" s="11" t="s">
        <v>55</v>
      </c>
      <c r="B20" s="11" t="s">
        <v>28</v>
      </c>
      <c r="C20" s="11" t="s">
        <v>56</v>
      </c>
      <c r="D20" s="11" t="s">
        <v>57</v>
      </c>
      <c r="E20" s="20">
        <f>'1 KONSTRUKCJA'!K38</f>
        <v>0</v>
      </c>
      <c r="F20" s="8" t="s">
        <v>1</v>
      </c>
      <c r="G20" s="8" t="s">
        <v>1</v>
      </c>
      <c r="H20" s="8" t="s">
        <v>1</v>
      </c>
      <c r="I20" s="8" t="s">
        <v>1</v>
      </c>
      <c r="J20" s="8" t="s">
        <v>1</v>
      </c>
      <c r="K20" s="8" t="s">
        <v>1</v>
      </c>
      <c r="L20" s="8" t="s">
        <v>1</v>
      </c>
    </row>
    <row r="21" spans="1:12" hidden="1" outlineLevel="4" x14ac:dyDescent="0.3">
      <c r="A21" s="11" t="s">
        <v>58</v>
      </c>
      <c r="B21" s="11" t="s">
        <v>28</v>
      </c>
      <c r="C21" s="11" t="s">
        <v>59</v>
      </c>
      <c r="D21" s="11" t="s">
        <v>60</v>
      </c>
      <c r="E21" s="20">
        <f>'1 KONSTRUKCJA'!K42</f>
        <v>0</v>
      </c>
      <c r="F21" s="8" t="s">
        <v>1</v>
      </c>
      <c r="G21" s="8" t="s">
        <v>1</v>
      </c>
      <c r="H21" s="8" t="s">
        <v>1</v>
      </c>
      <c r="I21" s="8" t="s">
        <v>1</v>
      </c>
      <c r="J21" s="8" t="s">
        <v>1</v>
      </c>
      <c r="K21" s="8" t="s">
        <v>1</v>
      </c>
      <c r="L21" s="8" t="s">
        <v>1</v>
      </c>
    </row>
    <row r="22" spans="1:12" hidden="1" outlineLevel="4" x14ac:dyDescent="0.3">
      <c r="A22" s="11" t="s">
        <v>61</v>
      </c>
      <c r="B22" s="11" t="s">
        <v>28</v>
      </c>
      <c r="C22" s="11" t="s">
        <v>62</v>
      </c>
      <c r="D22" s="11" t="s">
        <v>63</v>
      </c>
      <c r="E22" s="20">
        <f>'1 KONSTRUKCJA'!K46</f>
        <v>0</v>
      </c>
      <c r="F22" s="8" t="s">
        <v>1</v>
      </c>
      <c r="G22" s="8" t="s">
        <v>1</v>
      </c>
      <c r="H22" s="8" t="s">
        <v>1</v>
      </c>
      <c r="I22" s="8" t="s">
        <v>1</v>
      </c>
      <c r="J22" s="8" t="s">
        <v>1</v>
      </c>
      <c r="K22" s="8" t="s">
        <v>1</v>
      </c>
      <c r="L22" s="8" t="s">
        <v>1</v>
      </c>
    </row>
    <row r="23" spans="1:12" hidden="1" outlineLevel="4" x14ac:dyDescent="0.3">
      <c r="A23" s="11" t="s">
        <v>64</v>
      </c>
      <c r="B23" s="11" t="s">
        <v>28</v>
      </c>
      <c r="C23" s="11" t="s">
        <v>65</v>
      </c>
      <c r="D23" s="11" t="s">
        <v>66</v>
      </c>
      <c r="E23" s="20">
        <f>'1 KONSTRUKCJA'!K50</f>
        <v>0</v>
      </c>
      <c r="F23" s="8" t="s">
        <v>1</v>
      </c>
      <c r="G23" s="8" t="s">
        <v>1</v>
      </c>
      <c r="H23" s="8" t="s">
        <v>1</v>
      </c>
      <c r="I23" s="8" t="s">
        <v>1</v>
      </c>
      <c r="J23" s="8" t="s">
        <v>1</v>
      </c>
      <c r="K23" s="8" t="s">
        <v>1</v>
      </c>
      <c r="L23" s="8" t="s">
        <v>1</v>
      </c>
    </row>
    <row r="24" spans="1:12" hidden="1" outlineLevel="3" collapsed="1" x14ac:dyDescent="0.3">
      <c r="A24" s="9" t="s">
        <v>67</v>
      </c>
      <c r="B24" s="9" t="s">
        <v>28</v>
      </c>
      <c r="C24" s="9" t="s">
        <v>68</v>
      </c>
      <c r="D24" s="9" t="s">
        <v>69</v>
      </c>
      <c r="E24" s="21">
        <f>'1 KONSTRUKCJA'!K54</f>
        <v>0</v>
      </c>
      <c r="F24" s="6" t="s">
        <v>1</v>
      </c>
      <c r="G24" s="6" t="s">
        <v>1</v>
      </c>
      <c r="H24" s="6" t="s">
        <v>1</v>
      </c>
      <c r="I24" s="6" t="s">
        <v>1</v>
      </c>
      <c r="J24" s="6" t="s">
        <v>1</v>
      </c>
      <c r="K24" s="6" t="s">
        <v>1</v>
      </c>
      <c r="L24" s="6" t="s">
        <v>1</v>
      </c>
    </row>
    <row r="25" spans="1:12" hidden="1" outlineLevel="4" x14ac:dyDescent="0.3">
      <c r="A25" s="11" t="s">
        <v>70</v>
      </c>
      <c r="B25" s="11" t="s">
        <v>28</v>
      </c>
      <c r="C25" s="11" t="s">
        <v>71</v>
      </c>
      <c r="D25" s="11" t="s">
        <v>72</v>
      </c>
      <c r="E25" s="20">
        <f>'1 KONSTRUKCJA'!K55</f>
        <v>0</v>
      </c>
      <c r="F25" s="8" t="s">
        <v>1</v>
      </c>
      <c r="G25" s="8" t="s">
        <v>1</v>
      </c>
      <c r="H25" s="8" t="s">
        <v>1</v>
      </c>
      <c r="I25" s="8" t="s">
        <v>1</v>
      </c>
      <c r="J25" s="8" t="s">
        <v>1</v>
      </c>
      <c r="K25" s="8" t="s">
        <v>1</v>
      </c>
      <c r="L25" s="8" t="s">
        <v>1</v>
      </c>
    </row>
    <row r="26" spans="1:12" outlineLevel="2" collapsed="1" x14ac:dyDescent="0.3">
      <c r="A26" s="7" t="s">
        <v>73</v>
      </c>
      <c r="B26" s="7" t="s">
        <v>28</v>
      </c>
      <c r="C26" s="7" t="s">
        <v>74</v>
      </c>
      <c r="D26" s="7" t="s">
        <v>75</v>
      </c>
      <c r="E26" s="22">
        <f>'1 KONSTRUKCJA'!K59</f>
        <v>0</v>
      </c>
      <c r="F26" s="4" t="s">
        <v>1</v>
      </c>
      <c r="G26" s="4" t="s">
        <v>1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1</v>
      </c>
    </row>
    <row r="27" spans="1:12" hidden="1" outlineLevel="3" collapsed="1" x14ac:dyDescent="0.3">
      <c r="A27" s="9" t="s">
        <v>76</v>
      </c>
      <c r="B27" s="9" t="s">
        <v>28</v>
      </c>
      <c r="C27" s="9" t="s">
        <v>77</v>
      </c>
      <c r="D27" s="9" t="s">
        <v>78</v>
      </c>
      <c r="E27" s="21">
        <f>'1 KONSTRUKCJA'!K60</f>
        <v>0</v>
      </c>
      <c r="F27" s="6" t="s">
        <v>1</v>
      </c>
      <c r="G27" s="6" t="s">
        <v>1</v>
      </c>
      <c r="H27" s="6" t="s">
        <v>1</v>
      </c>
      <c r="I27" s="6" t="s">
        <v>1</v>
      </c>
      <c r="J27" s="6" t="s">
        <v>1</v>
      </c>
      <c r="K27" s="6" t="s">
        <v>1</v>
      </c>
      <c r="L27" s="6" t="s">
        <v>1</v>
      </c>
    </row>
    <row r="28" spans="1:12" hidden="1" outlineLevel="4" x14ac:dyDescent="0.3">
      <c r="A28" s="11" t="s">
        <v>79</v>
      </c>
      <c r="B28" s="11" t="s">
        <v>28</v>
      </c>
      <c r="C28" s="11" t="s">
        <v>80</v>
      </c>
      <c r="D28" s="11" t="s">
        <v>81</v>
      </c>
      <c r="E28" s="20">
        <f>'1 KONSTRUKCJA'!K61</f>
        <v>0</v>
      </c>
      <c r="F28" s="8" t="s">
        <v>1</v>
      </c>
      <c r="G28" s="8" t="s">
        <v>1</v>
      </c>
      <c r="H28" s="8" t="s">
        <v>1</v>
      </c>
      <c r="I28" s="8" t="s">
        <v>1</v>
      </c>
      <c r="J28" s="8" t="s">
        <v>1</v>
      </c>
      <c r="K28" s="8" t="s">
        <v>1</v>
      </c>
      <c r="L28" s="8" t="s">
        <v>1</v>
      </c>
    </row>
    <row r="29" spans="1:12" hidden="1" outlineLevel="3" collapsed="1" x14ac:dyDescent="0.3">
      <c r="A29" s="9" t="s">
        <v>82</v>
      </c>
      <c r="B29" s="9" t="s">
        <v>28</v>
      </c>
      <c r="C29" s="9" t="s">
        <v>83</v>
      </c>
      <c r="D29" s="9" t="s">
        <v>84</v>
      </c>
      <c r="E29" s="21">
        <f>'1 KONSTRUKCJA'!K64</f>
        <v>0</v>
      </c>
      <c r="F29" s="6" t="s">
        <v>1</v>
      </c>
      <c r="G29" s="6" t="s">
        <v>1</v>
      </c>
      <c r="H29" s="6" t="s">
        <v>1</v>
      </c>
      <c r="I29" s="6" t="s">
        <v>1</v>
      </c>
      <c r="J29" s="6" t="s">
        <v>1</v>
      </c>
      <c r="K29" s="6" t="s">
        <v>1</v>
      </c>
      <c r="L29" s="6" t="s">
        <v>1</v>
      </c>
    </row>
    <row r="30" spans="1:12" hidden="1" outlineLevel="4" x14ac:dyDescent="0.3">
      <c r="A30" s="11" t="s">
        <v>85</v>
      </c>
      <c r="B30" s="11" t="s">
        <v>28</v>
      </c>
      <c r="C30" s="11" t="s">
        <v>86</v>
      </c>
      <c r="D30" s="11" t="s">
        <v>87</v>
      </c>
      <c r="E30" s="20">
        <f>'1 KONSTRUKCJA'!K65</f>
        <v>0</v>
      </c>
      <c r="F30" s="8" t="s">
        <v>1</v>
      </c>
      <c r="G30" s="8" t="s">
        <v>1</v>
      </c>
      <c r="H30" s="8" t="s">
        <v>1</v>
      </c>
      <c r="I30" s="8" t="s">
        <v>1</v>
      </c>
      <c r="J30" s="8" t="s">
        <v>1</v>
      </c>
      <c r="K30" s="8" t="s">
        <v>1</v>
      </c>
      <c r="L30" s="8" t="s">
        <v>1</v>
      </c>
    </row>
    <row r="31" spans="1:12" hidden="1" outlineLevel="4" x14ac:dyDescent="0.3">
      <c r="A31" s="11" t="s">
        <v>88</v>
      </c>
      <c r="B31" s="11" t="s">
        <v>28</v>
      </c>
      <c r="C31" s="11" t="s">
        <v>89</v>
      </c>
      <c r="D31" s="11" t="s">
        <v>90</v>
      </c>
      <c r="E31" s="20">
        <f>'1 KONSTRUKCJA'!K68</f>
        <v>0</v>
      </c>
      <c r="F31" s="8" t="s">
        <v>1</v>
      </c>
      <c r="G31" s="8" t="s">
        <v>1</v>
      </c>
      <c r="H31" s="8" t="s">
        <v>1</v>
      </c>
      <c r="I31" s="8" t="s">
        <v>1</v>
      </c>
      <c r="J31" s="8" t="s">
        <v>1</v>
      </c>
      <c r="K31" s="8" t="s">
        <v>1</v>
      </c>
      <c r="L31" s="8" t="s">
        <v>1</v>
      </c>
    </row>
    <row r="32" spans="1:12" hidden="1" outlineLevel="4" x14ac:dyDescent="0.3">
      <c r="A32" s="11" t="s">
        <v>91</v>
      </c>
      <c r="B32" s="11" t="s">
        <v>28</v>
      </c>
      <c r="C32" s="11" t="s">
        <v>92</v>
      </c>
      <c r="D32" s="11" t="s">
        <v>93</v>
      </c>
      <c r="E32" s="20">
        <f>'1 KONSTRUKCJA'!K71</f>
        <v>0</v>
      </c>
      <c r="F32" s="8" t="s">
        <v>1</v>
      </c>
      <c r="G32" s="8" t="s">
        <v>1</v>
      </c>
      <c r="H32" s="8" t="s">
        <v>1</v>
      </c>
      <c r="I32" s="8" t="s">
        <v>1</v>
      </c>
      <c r="J32" s="8" t="s">
        <v>1</v>
      </c>
      <c r="K32" s="8" t="s">
        <v>1</v>
      </c>
      <c r="L32" s="8" t="s">
        <v>1</v>
      </c>
    </row>
    <row r="33" spans="1:12" ht="28.8" hidden="1" outlineLevel="5" x14ac:dyDescent="0.3">
      <c r="A33" s="13" t="s">
        <v>94</v>
      </c>
      <c r="B33" s="13" t="s">
        <v>28</v>
      </c>
      <c r="C33" s="13" t="s">
        <v>95</v>
      </c>
      <c r="D33" s="13" t="s">
        <v>96</v>
      </c>
      <c r="E33" s="24">
        <f>'1 KONSTRUKCJA'!K72</f>
        <v>0</v>
      </c>
      <c r="F33" s="10" t="s">
        <v>1</v>
      </c>
      <c r="G33" s="10" t="s">
        <v>1</v>
      </c>
      <c r="H33" s="10" t="s">
        <v>1</v>
      </c>
      <c r="I33" s="10" t="s">
        <v>1</v>
      </c>
      <c r="J33" s="10" t="s">
        <v>1</v>
      </c>
      <c r="K33" s="10" t="s">
        <v>1</v>
      </c>
      <c r="L33" s="10" t="s">
        <v>1</v>
      </c>
    </row>
    <row r="34" spans="1:12" ht="28.8" hidden="1" outlineLevel="5" x14ac:dyDescent="0.3">
      <c r="A34" s="13" t="s">
        <v>97</v>
      </c>
      <c r="B34" s="13" t="s">
        <v>28</v>
      </c>
      <c r="C34" s="13" t="s">
        <v>98</v>
      </c>
      <c r="D34" s="13" t="s">
        <v>99</v>
      </c>
      <c r="E34" s="24">
        <f>'1 KONSTRUKCJA'!K74</f>
        <v>0</v>
      </c>
      <c r="F34" s="10" t="s">
        <v>1</v>
      </c>
      <c r="G34" s="10" t="s">
        <v>1</v>
      </c>
      <c r="H34" s="10" t="s">
        <v>1</v>
      </c>
      <c r="I34" s="10" t="s">
        <v>1</v>
      </c>
      <c r="J34" s="10" t="s">
        <v>1</v>
      </c>
      <c r="K34" s="10" t="s">
        <v>1</v>
      </c>
      <c r="L34" s="10" t="s">
        <v>1</v>
      </c>
    </row>
    <row r="35" spans="1:12" ht="28.8" hidden="1" outlineLevel="5" x14ac:dyDescent="0.3">
      <c r="A35" s="13" t="s">
        <v>100</v>
      </c>
      <c r="B35" s="13" t="s">
        <v>28</v>
      </c>
      <c r="C35" s="13" t="s">
        <v>101</v>
      </c>
      <c r="D35" s="13" t="s">
        <v>102</v>
      </c>
      <c r="E35" s="24">
        <f>'1 KONSTRUKCJA'!K76</f>
        <v>0</v>
      </c>
      <c r="F35" s="10" t="s">
        <v>1</v>
      </c>
      <c r="G35" s="10" t="s">
        <v>1</v>
      </c>
      <c r="H35" s="10" t="s">
        <v>1</v>
      </c>
      <c r="I35" s="10" t="s">
        <v>1</v>
      </c>
      <c r="J35" s="10" t="s">
        <v>1</v>
      </c>
      <c r="K35" s="10" t="s">
        <v>1</v>
      </c>
      <c r="L35" s="10" t="s">
        <v>1</v>
      </c>
    </row>
    <row r="36" spans="1:12" hidden="1" outlineLevel="3" collapsed="1" x14ac:dyDescent="0.3">
      <c r="A36" s="9" t="s">
        <v>103</v>
      </c>
      <c r="B36" s="9" t="s">
        <v>28</v>
      </c>
      <c r="C36" s="9" t="s">
        <v>104</v>
      </c>
      <c r="D36" s="9" t="s">
        <v>105</v>
      </c>
      <c r="E36" s="21">
        <f>'1 KONSTRUKCJA'!K78</f>
        <v>0</v>
      </c>
      <c r="F36" s="6" t="s">
        <v>1</v>
      </c>
      <c r="G36" s="6" t="s">
        <v>1</v>
      </c>
      <c r="H36" s="6" t="s">
        <v>1</v>
      </c>
      <c r="I36" s="6" t="s">
        <v>1</v>
      </c>
      <c r="J36" s="6" t="s">
        <v>1</v>
      </c>
      <c r="K36" s="6" t="s">
        <v>1</v>
      </c>
      <c r="L36" s="6" t="s">
        <v>1</v>
      </c>
    </row>
    <row r="37" spans="1:12" hidden="1" outlineLevel="4" x14ac:dyDescent="0.3">
      <c r="A37" s="11" t="s">
        <v>106</v>
      </c>
      <c r="B37" s="11" t="s">
        <v>28</v>
      </c>
      <c r="C37" s="11" t="s">
        <v>107</v>
      </c>
      <c r="D37" s="11" t="s">
        <v>108</v>
      </c>
      <c r="E37" s="20">
        <f>'1 KONSTRUKCJA'!K79</f>
        <v>0</v>
      </c>
      <c r="F37" s="8" t="s">
        <v>1</v>
      </c>
      <c r="G37" s="8" t="s">
        <v>1</v>
      </c>
      <c r="H37" s="8" t="s">
        <v>1</v>
      </c>
      <c r="I37" s="8" t="s">
        <v>1</v>
      </c>
      <c r="J37" s="8" t="s">
        <v>1</v>
      </c>
      <c r="K37" s="8" t="s">
        <v>1</v>
      </c>
      <c r="L37" s="8" t="s">
        <v>1</v>
      </c>
    </row>
    <row r="38" spans="1:12" hidden="1" outlineLevel="4" x14ac:dyDescent="0.3">
      <c r="A38" s="11" t="s">
        <v>109</v>
      </c>
      <c r="B38" s="11" t="s">
        <v>28</v>
      </c>
      <c r="C38" s="11" t="s">
        <v>110</v>
      </c>
      <c r="D38" s="11" t="s">
        <v>111</v>
      </c>
      <c r="E38" s="20">
        <f>'1 KONSTRUKCJA'!K82</f>
        <v>0</v>
      </c>
      <c r="F38" s="8" t="s">
        <v>1</v>
      </c>
      <c r="G38" s="8" t="s">
        <v>1</v>
      </c>
      <c r="H38" s="8" t="s">
        <v>1</v>
      </c>
      <c r="I38" s="8" t="s">
        <v>1</v>
      </c>
      <c r="J38" s="8" t="s">
        <v>1</v>
      </c>
      <c r="K38" s="8" t="s">
        <v>1</v>
      </c>
      <c r="L38" s="8" t="s">
        <v>1</v>
      </c>
    </row>
    <row r="39" spans="1:12" hidden="1" outlineLevel="4" x14ac:dyDescent="0.3">
      <c r="A39" s="11" t="s">
        <v>112</v>
      </c>
      <c r="B39" s="11" t="s">
        <v>28</v>
      </c>
      <c r="C39" s="11" t="s">
        <v>113</v>
      </c>
      <c r="D39" s="11" t="s">
        <v>114</v>
      </c>
      <c r="E39" s="20">
        <f>'1 KONSTRUKCJA'!K85</f>
        <v>0</v>
      </c>
      <c r="F39" s="8" t="s">
        <v>1</v>
      </c>
      <c r="G39" s="8" t="s">
        <v>1</v>
      </c>
      <c r="H39" s="8" t="s">
        <v>1</v>
      </c>
      <c r="I39" s="8" t="s">
        <v>1</v>
      </c>
      <c r="J39" s="8" t="s">
        <v>1</v>
      </c>
      <c r="K39" s="8" t="s">
        <v>1</v>
      </c>
      <c r="L39" s="8" t="s">
        <v>1</v>
      </c>
    </row>
    <row r="40" spans="1:12" hidden="1" outlineLevel="4" x14ac:dyDescent="0.3">
      <c r="A40" s="11" t="s">
        <v>115</v>
      </c>
      <c r="B40" s="11" t="s">
        <v>28</v>
      </c>
      <c r="C40" s="11" t="s">
        <v>116</v>
      </c>
      <c r="D40" s="11" t="s">
        <v>117</v>
      </c>
      <c r="E40" s="20">
        <f>'1 KONSTRUKCJA'!K88</f>
        <v>0</v>
      </c>
      <c r="F40" s="8" t="s">
        <v>1</v>
      </c>
      <c r="G40" s="8" t="s">
        <v>1</v>
      </c>
      <c r="H40" s="8" t="s">
        <v>1</v>
      </c>
      <c r="I40" s="8" t="s">
        <v>1</v>
      </c>
      <c r="J40" s="8" t="s">
        <v>1</v>
      </c>
      <c r="K40" s="8" t="s">
        <v>1</v>
      </c>
      <c r="L40" s="8" t="s">
        <v>1</v>
      </c>
    </row>
    <row r="41" spans="1:12" hidden="1" outlineLevel="4" x14ac:dyDescent="0.3">
      <c r="A41" s="11" t="s">
        <v>118</v>
      </c>
      <c r="B41" s="11" t="s">
        <v>28</v>
      </c>
      <c r="C41" s="11" t="s">
        <v>119</v>
      </c>
      <c r="D41" s="11" t="s">
        <v>120</v>
      </c>
      <c r="E41" s="20">
        <f>'1 KONSTRUKCJA'!K91</f>
        <v>0</v>
      </c>
      <c r="F41" s="8" t="s">
        <v>1</v>
      </c>
      <c r="G41" s="8" t="s">
        <v>1</v>
      </c>
      <c r="H41" s="8" t="s">
        <v>1</v>
      </c>
      <c r="I41" s="8" t="s">
        <v>1</v>
      </c>
      <c r="J41" s="8" t="s">
        <v>1</v>
      </c>
      <c r="K41" s="8" t="s">
        <v>1</v>
      </c>
      <c r="L41" s="8" t="s">
        <v>1</v>
      </c>
    </row>
    <row r="42" spans="1:12" hidden="1" outlineLevel="4" x14ac:dyDescent="0.3">
      <c r="A42" s="11" t="s">
        <v>121</v>
      </c>
      <c r="B42" s="11" t="s">
        <v>28</v>
      </c>
      <c r="C42" s="11" t="s">
        <v>122</v>
      </c>
      <c r="D42" s="11" t="s">
        <v>123</v>
      </c>
      <c r="E42" s="20">
        <f>'1 KONSTRUKCJA'!K94</f>
        <v>0</v>
      </c>
      <c r="F42" s="8" t="s">
        <v>1</v>
      </c>
      <c r="G42" s="8" t="s">
        <v>1</v>
      </c>
      <c r="H42" s="8" t="s">
        <v>1</v>
      </c>
      <c r="I42" s="8" t="s">
        <v>1</v>
      </c>
      <c r="J42" s="8" t="s">
        <v>1</v>
      </c>
      <c r="K42" s="8" t="s">
        <v>1</v>
      </c>
      <c r="L42" s="8" t="s">
        <v>1</v>
      </c>
    </row>
    <row r="43" spans="1:12" hidden="1" outlineLevel="4" x14ac:dyDescent="0.3">
      <c r="A43" s="11" t="s">
        <v>124</v>
      </c>
      <c r="B43" s="11" t="s">
        <v>28</v>
      </c>
      <c r="C43" s="11" t="s">
        <v>125</v>
      </c>
      <c r="D43" s="11" t="s">
        <v>126</v>
      </c>
      <c r="E43" s="20">
        <f>'1 KONSTRUKCJA'!K97</f>
        <v>0</v>
      </c>
      <c r="F43" s="8" t="s">
        <v>1</v>
      </c>
      <c r="G43" s="8" t="s">
        <v>1</v>
      </c>
      <c r="H43" s="8" t="s">
        <v>1</v>
      </c>
      <c r="I43" s="8" t="s">
        <v>1</v>
      </c>
      <c r="J43" s="8" t="s">
        <v>1</v>
      </c>
      <c r="K43" s="8" t="s">
        <v>1</v>
      </c>
      <c r="L43" s="8" t="s">
        <v>1</v>
      </c>
    </row>
    <row r="44" spans="1:12" hidden="1" outlineLevel="4" x14ac:dyDescent="0.3">
      <c r="A44" s="11" t="s">
        <v>127</v>
      </c>
      <c r="B44" s="11" t="s">
        <v>28</v>
      </c>
      <c r="C44" s="11" t="s">
        <v>128</v>
      </c>
      <c r="D44" s="11" t="s">
        <v>129</v>
      </c>
      <c r="E44" s="20">
        <f>'1 KONSTRUKCJA'!K100</f>
        <v>0</v>
      </c>
      <c r="F44" s="8" t="s">
        <v>1</v>
      </c>
      <c r="G44" s="8" t="s">
        <v>1</v>
      </c>
      <c r="H44" s="8" t="s">
        <v>1</v>
      </c>
      <c r="I44" s="8" t="s">
        <v>1</v>
      </c>
      <c r="J44" s="8" t="s">
        <v>1</v>
      </c>
      <c r="K44" s="8" t="s">
        <v>1</v>
      </c>
      <c r="L44" s="8" t="s">
        <v>1</v>
      </c>
    </row>
    <row r="45" spans="1:12" hidden="1" outlineLevel="4" x14ac:dyDescent="0.3">
      <c r="A45" s="11" t="s">
        <v>130</v>
      </c>
      <c r="B45" s="11" t="s">
        <v>28</v>
      </c>
      <c r="C45" s="11" t="s">
        <v>131</v>
      </c>
      <c r="D45" s="11" t="s">
        <v>132</v>
      </c>
      <c r="E45" s="20">
        <f>'1 KONSTRUKCJA'!K103</f>
        <v>0</v>
      </c>
      <c r="F45" s="8" t="s">
        <v>1</v>
      </c>
      <c r="G45" s="8" t="s">
        <v>1</v>
      </c>
      <c r="H45" s="8" t="s">
        <v>1</v>
      </c>
      <c r="I45" s="8" t="s">
        <v>1</v>
      </c>
      <c r="J45" s="8" t="s">
        <v>1</v>
      </c>
      <c r="K45" s="8" t="s">
        <v>1</v>
      </c>
      <c r="L45" s="8" t="s">
        <v>1</v>
      </c>
    </row>
    <row r="46" spans="1:12" ht="28.8" hidden="1" outlineLevel="4" x14ac:dyDescent="0.3">
      <c r="A46" s="11" t="s">
        <v>133</v>
      </c>
      <c r="B46" s="11" t="s">
        <v>28</v>
      </c>
      <c r="C46" s="11" t="s">
        <v>134</v>
      </c>
      <c r="D46" s="11" t="s">
        <v>135</v>
      </c>
      <c r="E46" s="20">
        <f>'1 KONSTRUKCJA'!K106</f>
        <v>0</v>
      </c>
      <c r="F46" s="8" t="s">
        <v>1</v>
      </c>
      <c r="G46" s="8" t="s">
        <v>1</v>
      </c>
      <c r="H46" s="8" t="s">
        <v>1</v>
      </c>
      <c r="I46" s="8" t="s">
        <v>1</v>
      </c>
      <c r="J46" s="8" t="s">
        <v>1</v>
      </c>
      <c r="K46" s="8" t="s">
        <v>1</v>
      </c>
      <c r="L46" s="8" t="s">
        <v>1</v>
      </c>
    </row>
    <row r="47" spans="1:12" ht="28.8" hidden="1" outlineLevel="4" x14ac:dyDescent="0.3">
      <c r="A47" s="11" t="s">
        <v>136</v>
      </c>
      <c r="B47" s="11" t="s">
        <v>28</v>
      </c>
      <c r="C47" s="11" t="s">
        <v>137</v>
      </c>
      <c r="D47" s="11" t="s">
        <v>138</v>
      </c>
      <c r="E47" s="20">
        <f>'1 KONSTRUKCJA'!K109</f>
        <v>0</v>
      </c>
      <c r="F47" s="8" t="s">
        <v>1</v>
      </c>
      <c r="G47" s="8" t="s">
        <v>1</v>
      </c>
      <c r="H47" s="8" t="s">
        <v>1</v>
      </c>
      <c r="I47" s="8" t="s">
        <v>1</v>
      </c>
      <c r="J47" s="8" t="s">
        <v>1</v>
      </c>
      <c r="K47" s="8" t="s">
        <v>1</v>
      </c>
      <c r="L47" s="8" t="s">
        <v>1</v>
      </c>
    </row>
    <row r="48" spans="1:12" ht="28.8" hidden="1" outlineLevel="4" x14ac:dyDescent="0.3">
      <c r="A48" s="11" t="s">
        <v>139</v>
      </c>
      <c r="B48" s="11" t="s">
        <v>28</v>
      </c>
      <c r="C48" s="11" t="s">
        <v>140</v>
      </c>
      <c r="D48" s="11" t="s">
        <v>141</v>
      </c>
      <c r="E48" s="20">
        <f>'1 KONSTRUKCJA'!K112</f>
        <v>0</v>
      </c>
      <c r="F48" s="8" t="s">
        <v>1</v>
      </c>
      <c r="G48" s="8" t="s">
        <v>1</v>
      </c>
      <c r="H48" s="8" t="s">
        <v>1</v>
      </c>
      <c r="I48" s="8" t="s">
        <v>1</v>
      </c>
      <c r="J48" s="8" t="s">
        <v>1</v>
      </c>
      <c r="K48" s="8" t="s">
        <v>1</v>
      </c>
      <c r="L48" s="8" t="s">
        <v>1</v>
      </c>
    </row>
    <row r="49" spans="1:12" ht="28.8" hidden="1" outlineLevel="4" x14ac:dyDescent="0.3">
      <c r="A49" s="11" t="s">
        <v>142</v>
      </c>
      <c r="B49" s="11" t="s">
        <v>28</v>
      </c>
      <c r="C49" s="11" t="s">
        <v>143</v>
      </c>
      <c r="D49" s="11" t="s">
        <v>144</v>
      </c>
      <c r="E49" s="20">
        <f>'1 KONSTRUKCJA'!K115</f>
        <v>0</v>
      </c>
      <c r="F49" s="8" t="s">
        <v>1</v>
      </c>
      <c r="G49" s="8" t="s">
        <v>1</v>
      </c>
      <c r="H49" s="8" t="s">
        <v>1</v>
      </c>
      <c r="I49" s="8" t="s">
        <v>1</v>
      </c>
      <c r="J49" s="8" t="s">
        <v>1</v>
      </c>
      <c r="K49" s="8" t="s">
        <v>1</v>
      </c>
      <c r="L49" s="8" t="s">
        <v>1</v>
      </c>
    </row>
    <row r="50" spans="1:12" ht="28.8" hidden="1" outlineLevel="4" x14ac:dyDescent="0.3">
      <c r="A50" s="11" t="s">
        <v>145</v>
      </c>
      <c r="B50" s="11" t="s">
        <v>28</v>
      </c>
      <c r="C50" s="11" t="s">
        <v>146</v>
      </c>
      <c r="D50" s="11" t="s">
        <v>147</v>
      </c>
      <c r="E50" s="20">
        <f>'1 KONSTRUKCJA'!K118</f>
        <v>0</v>
      </c>
      <c r="F50" s="8" t="s">
        <v>1</v>
      </c>
      <c r="G50" s="8" t="s">
        <v>1</v>
      </c>
      <c r="H50" s="8" t="s">
        <v>1</v>
      </c>
      <c r="I50" s="8" t="s">
        <v>1</v>
      </c>
      <c r="J50" s="8" t="s">
        <v>1</v>
      </c>
      <c r="K50" s="8" t="s">
        <v>1</v>
      </c>
      <c r="L50" s="8" t="s">
        <v>1</v>
      </c>
    </row>
    <row r="51" spans="1:12" ht="28.8" hidden="1" outlineLevel="4" x14ac:dyDescent="0.3">
      <c r="A51" s="11" t="s">
        <v>148</v>
      </c>
      <c r="B51" s="11" t="s">
        <v>28</v>
      </c>
      <c r="C51" s="11" t="s">
        <v>149</v>
      </c>
      <c r="D51" s="11" t="s">
        <v>150</v>
      </c>
      <c r="E51" s="20">
        <f>'1 KONSTRUKCJA'!K121</f>
        <v>0</v>
      </c>
      <c r="F51" s="8" t="s">
        <v>1</v>
      </c>
      <c r="G51" s="8" t="s">
        <v>1</v>
      </c>
      <c r="H51" s="8" t="s">
        <v>1</v>
      </c>
      <c r="I51" s="8" t="s">
        <v>1</v>
      </c>
      <c r="J51" s="8" t="s">
        <v>1</v>
      </c>
      <c r="K51" s="8" t="s">
        <v>1</v>
      </c>
      <c r="L51" s="8" t="s">
        <v>1</v>
      </c>
    </row>
    <row r="52" spans="1:12" ht="28.8" hidden="1" outlineLevel="4" x14ac:dyDescent="0.3">
      <c r="A52" s="11" t="s">
        <v>151</v>
      </c>
      <c r="B52" s="11" t="s">
        <v>28</v>
      </c>
      <c r="C52" s="11" t="s">
        <v>152</v>
      </c>
      <c r="D52" s="11" t="s">
        <v>153</v>
      </c>
      <c r="E52" s="20">
        <f>'1 KONSTRUKCJA'!K124</f>
        <v>0</v>
      </c>
      <c r="F52" s="8" t="s">
        <v>1</v>
      </c>
      <c r="G52" s="8" t="s">
        <v>1</v>
      </c>
      <c r="H52" s="8" t="s">
        <v>1</v>
      </c>
      <c r="I52" s="8" t="s">
        <v>1</v>
      </c>
      <c r="J52" s="8" t="s">
        <v>1</v>
      </c>
      <c r="K52" s="8" t="s">
        <v>1</v>
      </c>
      <c r="L52" s="8" t="s">
        <v>1</v>
      </c>
    </row>
    <row r="53" spans="1:12" ht="28.8" hidden="1" outlineLevel="4" x14ac:dyDescent="0.3">
      <c r="A53" s="11" t="s">
        <v>154</v>
      </c>
      <c r="B53" s="11" t="s">
        <v>28</v>
      </c>
      <c r="C53" s="11" t="s">
        <v>155</v>
      </c>
      <c r="D53" s="11" t="s">
        <v>156</v>
      </c>
      <c r="E53" s="20">
        <f>'1 KONSTRUKCJA'!K127</f>
        <v>0</v>
      </c>
      <c r="F53" s="8" t="s">
        <v>1</v>
      </c>
      <c r="G53" s="8" t="s">
        <v>1</v>
      </c>
      <c r="H53" s="8" t="s">
        <v>1</v>
      </c>
      <c r="I53" s="8" t="s">
        <v>1</v>
      </c>
      <c r="J53" s="8" t="s">
        <v>1</v>
      </c>
      <c r="K53" s="8" t="s">
        <v>1</v>
      </c>
      <c r="L53" s="8" t="s">
        <v>1</v>
      </c>
    </row>
    <row r="54" spans="1:12" ht="28.8" hidden="1" outlineLevel="4" x14ac:dyDescent="0.3">
      <c r="A54" s="11" t="s">
        <v>157</v>
      </c>
      <c r="B54" s="11" t="s">
        <v>28</v>
      </c>
      <c r="C54" s="11" t="s">
        <v>158</v>
      </c>
      <c r="D54" s="11" t="s">
        <v>159</v>
      </c>
      <c r="E54" s="20">
        <f>'1 KONSTRUKCJA'!K130</f>
        <v>0</v>
      </c>
      <c r="F54" s="8" t="s">
        <v>1</v>
      </c>
      <c r="G54" s="8" t="s">
        <v>1</v>
      </c>
      <c r="H54" s="8" t="s">
        <v>1</v>
      </c>
      <c r="I54" s="8" t="s">
        <v>1</v>
      </c>
      <c r="J54" s="8" t="s">
        <v>1</v>
      </c>
      <c r="K54" s="8" t="s">
        <v>1</v>
      </c>
      <c r="L54" s="8" t="s">
        <v>1</v>
      </c>
    </row>
    <row r="55" spans="1:12" hidden="1" outlineLevel="3" collapsed="1" x14ac:dyDescent="0.3">
      <c r="A55" s="9" t="s">
        <v>160</v>
      </c>
      <c r="B55" s="9" t="s">
        <v>28</v>
      </c>
      <c r="C55" s="9" t="s">
        <v>161</v>
      </c>
      <c r="D55" s="9" t="s">
        <v>162</v>
      </c>
      <c r="E55" s="21">
        <f>'1 KONSTRUKCJA'!K133</f>
        <v>0</v>
      </c>
      <c r="F55" s="6" t="s">
        <v>1</v>
      </c>
      <c r="G55" s="6" t="s">
        <v>1</v>
      </c>
      <c r="H55" s="6" t="s">
        <v>1</v>
      </c>
      <c r="I55" s="6" t="s">
        <v>1</v>
      </c>
      <c r="J55" s="6" t="s">
        <v>1</v>
      </c>
      <c r="K55" s="6" t="s">
        <v>1</v>
      </c>
      <c r="L55" s="6" t="s">
        <v>1</v>
      </c>
    </row>
    <row r="56" spans="1:12" hidden="1" outlineLevel="4" x14ac:dyDescent="0.3">
      <c r="A56" s="11" t="s">
        <v>163</v>
      </c>
      <c r="B56" s="11" t="s">
        <v>28</v>
      </c>
      <c r="C56" s="11" t="s">
        <v>164</v>
      </c>
      <c r="D56" s="11" t="s">
        <v>165</v>
      </c>
      <c r="E56" s="20">
        <f>'1 KONSTRUKCJA'!K134</f>
        <v>0</v>
      </c>
      <c r="F56" s="8" t="s">
        <v>1</v>
      </c>
      <c r="G56" s="8" t="s">
        <v>1</v>
      </c>
      <c r="H56" s="8" t="s">
        <v>1</v>
      </c>
      <c r="I56" s="8" t="s">
        <v>1</v>
      </c>
      <c r="J56" s="8" t="s">
        <v>1</v>
      </c>
      <c r="K56" s="8" t="s">
        <v>1</v>
      </c>
      <c r="L56" s="8" t="s">
        <v>1</v>
      </c>
    </row>
    <row r="57" spans="1:12" hidden="1" outlineLevel="4" x14ac:dyDescent="0.3">
      <c r="A57" s="11" t="s">
        <v>166</v>
      </c>
      <c r="B57" s="11" t="s">
        <v>28</v>
      </c>
      <c r="C57" s="11" t="s">
        <v>167</v>
      </c>
      <c r="D57" s="11" t="s">
        <v>168</v>
      </c>
      <c r="E57" s="20">
        <f>'1 KONSTRUKCJA'!K137</f>
        <v>0</v>
      </c>
      <c r="F57" s="8" t="s">
        <v>1</v>
      </c>
      <c r="G57" s="8" t="s">
        <v>1</v>
      </c>
      <c r="H57" s="8" t="s">
        <v>1</v>
      </c>
      <c r="I57" s="8" t="s">
        <v>1</v>
      </c>
      <c r="J57" s="8" t="s">
        <v>1</v>
      </c>
      <c r="K57" s="8" t="s">
        <v>1</v>
      </c>
      <c r="L57" s="8" t="s">
        <v>1</v>
      </c>
    </row>
    <row r="58" spans="1:12" hidden="1" outlineLevel="4" x14ac:dyDescent="0.3">
      <c r="A58" s="11" t="s">
        <v>169</v>
      </c>
      <c r="B58" s="11" t="s">
        <v>28</v>
      </c>
      <c r="C58" s="11" t="s">
        <v>170</v>
      </c>
      <c r="D58" s="11" t="s">
        <v>171</v>
      </c>
      <c r="E58" s="20">
        <f>'1 KONSTRUKCJA'!K140</f>
        <v>0</v>
      </c>
      <c r="F58" s="8" t="s">
        <v>1</v>
      </c>
      <c r="G58" s="8" t="s">
        <v>1</v>
      </c>
      <c r="H58" s="8" t="s">
        <v>1</v>
      </c>
      <c r="I58" s="8" t="s">
        <v>1</v>
      </c>
      <c r="J58" s="8" t="s">
        <v>1</v>
      </c>
      <c r="K58" s="8" t="s">
        <v>1</v>
      </c>
      <c r="L58" s="8" t="s">
        <v>1</v>
      </c>
    </row>
    <row r="59" spans="1:12" hidden="1" outlineLevel="4" x14ac:dyDescent="0.3">
      <c r="A59" s="11" t="s">
        <v>172</v>
      </c>
      <c r="B59" s="11" t="s">
        <v>28</v>
      </c>
      <c r="C59" s="11" t="s">
        <v>173</v>
      </c>
      <c r="D59" s="11" t="s">
        <v>174</v>
      </c>
      <c r="E59" s="20">
        <f>'1 KONSTRUKCJA'!K143</f>
        <v>0</v>
      </c>
      <c r="F59" s="8" t="s">
        <v>1</v>
      </c>
      <c r="G59" s="8" t="s">
        <v>1</v>
      </c>
      <c r="H59" s="8" t="s">
        <v>1</v>
      </c>
      <c r="I59" s="8" t="s">
        <v>1</v>
      </c>
      <c r="J59" s="8" t="s">
        <v>1</v>
      </c>
      <c r="K59" s="8" t="s">
        <v>1</v>
      </c>
      <c r="L59" s="8" t="s">
        <v>1</v>
      </c>
    </row>
    <row r="60" spans="1:12" hidden="1" outlineLevel="4" x14ac:dyDescent="0.3">
      <c r="A60" s="11" t="s">
        <v>175</v>
      </c>
      <c r="B60" s="11" t="s">
        <v>28</v>
      </c>
      <c r="C60" s="11" t="s">
        <v>176</v>
      </c>
      <c r="D60" s="11" t="s">
        <v>177</v>
      </c>
      <c r="E60" s="20">
        <f>'1 KONSTRUKCJA'!K146</f>
        <v>0</v>
      </c>
      <c r="F60" s="8" t="s">
        <v>1</v>
      </c>
      <c r="G60" s="8" t="s">
        <v>1</v>
      </c>
      <c r="H60" s="8" t="s">
        <v>1</v>
      </c>
      <c r="I60" s="8" t="s">
        <v>1</v>
      </c>
      <c r="J60" s="8" t="s">
        <v>1</v>
      </c>
      <c r="K60" s="8" t="s">
        <v>1</v>
      </c>
      <c r="L60" s="8" t="s">
        <v>1</v>
      </c>
    </row>
    <row r="61" spans="1:12" hidden="1" outlineLevel="4" x14ac:dyDescent="0.3">
      <c r="A61" s="11" t="s">
        <v>178</v>
      </c>
      <c r="B61" s="11" t="s">
        <v>28</v>
      </c>
      <c r="C61" s="11" t="s">
        <v>179</v>
      </c>
      <c r="D61" s="11" t="s">
        <v>180</v>
      </c>
      <c r="E61" s="20">
        <f>'1 KONSTRUKCJA'!K149</f>
        <v>0</v>
      </c>
      <c r="F61" s="8" t="s">
        <v>1</v>
      </c>
      <c r="G61" s="8" t="s">
        <v>1</v>
      </c>
      <c r="H61" s="8" t="s">
        <v>1</v>
      </c>
      <c r="I61" s="8" t="s">
        <v>1</v>
      </c>
      <c r="J61" s="8" t="s">
        <v>1</v>
      </c>
      <c r="K61" s="8" t="s">
        <v>1</v>
      </c>
      <c r="L61" s="8" t="s">
        <v>1</v>
      </c>
    </row>
    <row r="62" spans="1:12" hidden="1" outlineLevel="4" x14ac:dyDescent="0.3">
      <c r="A62" s="11" t="s">
        <v>181</v>
      </c>
      <c r="B62" s="11" t="s">
        <v>28</v>
      </c>
      <c r="C62" s="11" t="s">
        <v>182</v>
      </c>
      <c r="D62" s="11" t="s">
        <v>183</v>
      </c>
      <c r="E62" s="20">
        <f>'1 KONSTRUKCJA'!K152</f>
        <v>0</v>
      </c>
      <c r="F62" s="8" t="s">
        <v>1</v>
      </c>
      <c r="G62" s="8" t="s">
        <v>1</v>
      </c>
      <c r="H62" s="8" t="s">
        <v>1</v>
      </c>
      <c r="I62" s="8" t="s">
        <v>1</v>
      </c>
      <c r="J62" s="8" t="s">
        <v>1</v>
      </c>
      <c r="K62" s="8" t="s">
        <v>1</v>
      </c>
      <c r="L62" s="8" t="s">
        <v>1</v>
      </c>
    </row>
    <row r="63" spans="1:12" hidden="1" outlineLevel="4" x14ac:dyDescent="0.3">
      <c r="A63" s="11" t="s">
        <v>184</v>
      </c>
      <c r="B63" s="11" t="s">
        <v>28</v>
      </c>
      <c r="C63" s="11" t="s">
        <v>185</v>
      </c>
      <c r="D63" s="11" t="s">
        <v>186</v>
      </c>
      <c r="E63" s="20">
        <f>'1 KONSTRUKCJA'!K155</f>
        <v>0</v>
      </c>
      <c r="F63" s="8" t="s">
        <v>1</v>
      </c>
      <c r="G63" s="8" t="s">
        <v>1</v>
      </c>
      <c r="H63" s="8" t="s">
        <v>1</v>
      </c>
      <c r="I63" s="8" t="s">
        <v>1</v>
      </c>
      <c r="J63" s="8" t="s">
        <v>1</v>
      </c>
      <c r="K63" s="8" t="s">
        <v>1</v>
      </c>
      <c r="L63" s="8" t="s">
        <v>1</v>
      </c>
    </row>
    <row r="64" spans="1:12" hidden="1" outlineLevel="4" x14ac:dyDescent="0.3">
      <c r="A64" s="11" t="s">
        <v>187</v>
      </c>
      <c r="B64" s="11" t="s">
        <v>28</v>
      </c>
      <c r="C64" s="11" t="s">
        <v>188</v>
      </c>
      <c r="D64" s="11" t="s">
        <v>189</v>
      </c>
      <c r="E64" s="20">
        <f>'1 KONSTRUKCJA'!K158</f>
        <v>0</v>
      </c>
      <c r="F64" s="8" t="s">
        <v>1</v>
      </c>
      <c r="G64" s="8" t="s">
        <v>1</v>
      </c>
      <c r="H64" s="8" t="s">
        <v>1</v>
      </c>
      <c r="I64" s="8" t="s">
        <v>1</v>
      </c>
      <c r="J64" s="8" t="s">
        <v>1</v>
      </c>
      <c r="K64" s="8" t="s">
        <v>1</v>
      </c>
      <c r="L64" s="8" t="s">
        <v>1</v>
      </c>
    </row>
    <row r="65" spans="1:12" ht="28.8" hidden="1" outlineLevel="4" x14ac:dyDescent="0.3">
      <c r="A65" s="11" t="s">
        <v>190</v>
      </c>
      <c r="B65" s="11" t="s">
        <v>28</v>
      </c>
      <c r="C65" s="11" t="s">
        <v>191</v>
      </c>
      <c r="D65" s="11" t="s">
        <v>192</v>
      </c>
      <c r="E65" s="20">
        <f>'1 KONSTRUKCJA'!K161</f>
        <v>0</v>
      </c>
      <c r="F65" s="8" t="s">
        <v>1</v>
      </c>
      <c r="G65" s="8" t="s">
        <v>1</v>
      </c>
      <c r="H65" s="8" t="s">
        <v>1</v>
      </c>
      <c r="I65" s="8" t="s">
        <v>1</v>
      </c>
      <c r="J65" s="8" t="s">
        <v>1</v>
      </c>
      <c r="K65" s="8" t="s">
        <v>1</v>
      </c>
      <c r="L65" s="8" t="s">
        <v>1</v>
      </c>
    </row>
    <row r="66" spans="1:12" ht="28.8" hidden="1" outlineLevel="4" x14ac:dyDescent="0.3">
      <c r="A66" s="11" t="s">
        <v>193</v>
      </c>
      <c r="B66" s="11" t="s">
        <v>28</v>
      </c>
      <c r="C66" s="11" t="s">
        <v>194</v>
      </c>
      <c r="D66" s="11" t="s">
        <v>195</v>
      </c>
      <c r="E66" s="20">
        <f>'1 KONSTRUKCJA'!K164</f>
        <v>0</v>
      </c>
      <c r="F66" s="8" t="s">
        <v>1</v>
      </c>
      <c r="G66" s="8" t="s">
        <v>1</v>
      </c>
      <c r="H66" s="8" t="s">
        <v>1</v>
      </c>
      <c r="I66" s="8" t="s">
        <v>1</v>
      </c>
      <c r="J66" s="8" t="s">
        <v>1</v>
      </c>
      <c r="K66" s="8" t="s">
        <v>1</v>
      </c>
      <c r="L66" s="8" t="s">
        <v>1</v>
      </c>
    </row>
    <row r="67" spans="1:12" ht="28.8" hidden="1" outlineLevel="4" x14ac:dyDescent="0.3">
      <c r="A67" s="11" t="s">
        <v>196</v>
      </c>
      <c r="B67" s="11" t="s">
        <v>28</v>
      </c>
      <c r="C67" s="11" t="s">
        <v>197</v>
      </c>
      <c r="D67" s="11" t="s">
        <v>198</v>
      </c>
      <c r="E67" s="20">
        <f>'1 KONSTRUKCJA'!K167</f>
        <v>0</v>
      </c>
      <c r="F67" s="8" t="s">
        <v>1</v>
      </c>
      <c r="G67" s="8" t="s">
        <v>1</v>
      </c>
      <c r="H67" s="8" t="s">
        <v>1</v>
      </c>
      <c r="I67" s="8" t="s">
        <v>1</v>
      </c>
      <c r="J67" s="8" t="s">
        <v>1</v>
      </c>
      <c r="K67" s="8" t="s">
        <v>1</v>
      </c>
      <c r="L67" s="8" t="s">
        <v>1</v>
      </c>
    </row>
    <row r="68" spans="1:12" ht="28.8" hidden="1" outlineLevel="4" x14ac:dyDescent="0.3">
      <c r="A68" s="11" t="s">
        <v>199</v>
      </c>
      <c r="B68" s="11" t="s">
        <v>28</v>
      </c>
      <c r="C68" s="11" t="s">
        <v>200</v>
      </c>
      <c r="D68" s="11" t="s">
        <v>201</v>
      </c>
      <c r="E68" s="20">
        <f>'1 KONSTRUKCJA'!K170</f>
        <v>0</v>
      </c>
      <c r="F68" s="8" t="s">
        <v>1</v>
      </c>
      <c r="G68" s="8" t="s">
        <v>1</v>
      </c>
      <c r="H68" s="8" t="s">
        <v>1</v>
      </c>
      <c r="I68" s="8" t="s">
        <v>1</v>
      </c>
      <c r="J68" s="8" t="s">
        <v>1</v>
      </c>
      <c r="K68" s="8" t="s">
        <v>1</v>
      </c>
      <c r="L68" s="8" t="s">
        <v>1</v>
      </c>
    </row>
    <row r="69" spans="1:12" ht="28.8" hidden="1" outlineLevel="4" x14ac:dyDescent="0.3">
      <c r="A69" s="11" t="s">
        <v>202</v>
      </c>
      <c r="B69" s="11" t="s">
        <v>28</v>
      </c>
      <c r="C69" s="11" t="s">
        <v>203</v>
      </c>
      <c r="D69" s="11" t="s">
        <v>204</v>
      </c>
      <c r="E69" s="20">
        <f>'1 KONSTRUKCJA'!K173</f>
        <v>0</v>
      </c>
      <c r="F69" s="8" t="s">
        <v>1</v>
      </c>
      <c r="G69" s="8" t="s">
        <v>1</v>
      </c>
      <c r="H69" s="8" t="s">
        <v>1</v>
      </c>
      <c r="I69" s="8" t="s">
        <v>1</v>
      </c>
      <c r="J69" s="8" t="s">
        <v>1</v>
      </c>
      <c r="K69" s="8" t="s">
        <v>1</v>
      </c>
      <c r="L69" s="8" t="s">
        <v>1</v>
      </c>
    </row>
    <row r="70" spans="1:12" ht="28.8" hidden="1" outlineLevel="4" x14ac:dyDescent="0.3">
      <c r="A70" s="11" t="s">
        <v>205</v>
      </c>
      <c r="B70" s="11" t="s">
        <v>28</v>
      </c>
      <c r="C70" s="11" t="s">
        <v>206</v>
      </c>
      <c r="D70" s="11" t="s">
        <v>207</v>
      </c>
      <c r="E70" s="20">
        <f>'1 KONSTRUKCJA'!K176</f>
        <v>0</v>
      </c>
      <c r="F70" s="8" t="s">
        <v>1</v>
      </c>
      <c r="G70" s="8" t="s">
        <v>1</v>
      </c>
      <c r="H70" s="8" t="s">
        <v>1</v>
      </c>
      <c r="I70" s="8" t="s">
        <v>1</v>
      </c>
      <c r="J70" s="8" t="s">
        <v>1</v>
      </c>
      <c r="K70" s="8" t="s">
        <v>1</v>
      </c>
      <c r="L70" s="8" t="s">
        <v>1</v>
      </c>
    </row>
    <row r="71" spans="1:12" ht="28.8" hidden="1" outlineLevel="4" x14ac:dyDescent="0.3">
      <c r="A71" s="11" t="s">
        <v>208</v>
      </c>
      <c r="B71" s="11" t="s">
        <v>28</v>
      </c>
      <c r="C71" s="11" t="s">
        <v>209</v>
      </c>
      <c r="D71" s="11" t="s">
        <v>210</v>
      </c>
      <c r="E71" s="20">
        <f>'1 KONSTRUKCJA'!K179</f>
        <v>0</v>
      </c>
      <c r="F71" s="8" t="s">
        <v>1</v>
      </c>
      <c r="G71" s="8" t="s">
        <v>1</v>
      </c>
      <c r="H71" s="8" t="s">
        <v>1</v>
      </c>
      <c r="I71" s="8" t="s">
        <v>1</v>
      </c>
      <c r="J71" s="8" t="s">
        <v>1</v>
      </c>
      <c r="K71" s="8" t="s">
        <v>1</v>
      </c>
      <c r="L71" s="8" t="s">
        <v>1</v>
      </c>
    </row>
    <row r="72" spans="1:12" ht="28.8" hidden="1" outlineLevel="4" x14ac:dyDescent="0.3">
      <c r="A72" s="11" t="s">
        <v>211</v>
      </c>
      <c r="B72" s="11" t="s">
        <v>28</v>
      </c>
      <c r="C72" s="11" t="s">
        <v>212</v>
      </c>
      <c r="D72" s="11" t="s">
        <v>213</v>
      </c>
      <c r="E72" s="20">
        <f>'1 KONSTRUKCJA'!K182</f>
        <v>0</v>
      </c>
      <c r="F72" s="8" t="s">
        <v>1</v>
      </c>
      <c r="G72" s="8" t="s">
        <v>1</v>
      </c>
      <c r="H72" s="8" t="s">
        <v>1</v>
      </c>
      <c r="I72" s="8" t="s">
        <v>1</v>
      </c>
      <c r="J72" s="8" t="s">
        <v>1</v>
      </c>
      <c r="K72" s="8" t="s">
        <v>1</v>
      </c>
      <c r="L72" s="8" t="s">
        <v>1</v>
      </c>
    </row>
    <row r="73" spans="1:12" ht="28.8" hidden="1" outlineLevel="4" x14ac:dyDescent="0.3">
      <c r="A73" s="11" t="s">
        <v>214</v>
      </c>
      <c r="B73" s="11" t="s">
        <v>28</v>
      </c>
      <c r="C73" s="11" t="s">
        <v>215</v>
      </c>
      <c r="D73" s="11" t="s">
        <v>216</v>
      </c>
      <c r="E73" s="20">
        <f>'1 KONSTRUKCJA'!K185</f>
        <v>0</v>
      </c>
      <c r="F73" s="8" t="s">
        <v>1</v>
      </c>
      <c r="G73" s="8" t="s">
        <v>1</v>
      </c>
      <c r="H73" s="8" t="s">
        <v>1</v>
      </c>
      <c r="I73" s="8" t="s">
        <v>1</v>
      </c>
      <c r="J73" s="8" t="s">
        <v>1</v>
      </c>
      <c r="K73" s="8" t="s">
        <v>1</v>
      </c>
      <c r="L73" s="8" t="s">
        <v>1</v>
      </c>
    </row>
    <row r="74" spans="1:12" ht="28.8" hidden="1" outlineLevel="4" x14ac:dyDescent="0.3">
      <c r="A74" s="11" t="s">
        <v>217</v>
      </c>
      <c r="B74" s="11" t="s">
        <v>28</v>
      </c>
      <c r="C74" s="11" t="s">
        <v>218</v>
      </c>
      <c r="D74" s="11" t="s">
        <v>219</v>
      </c>
      <c r="E74" s="20">
        <f>'1 KONSTRUKCJA'!K188</f>
        <v>0</v>
      </c>
      <c r="F74" s="8" t="s">
        <v>1</v>
      </c>
      <c r="G74" s="8" t="s">
        <v>1</v>
      </c>
      <c r="H74" s="8" t="s">
        <v>1</v>
      </c>
      <c r="I74" s="8" t="s">
        <v>1</v>
      </c>
      <c r="J74" s="8" t="s">
        <v>1</v>
      </c>
      <c r="K74" s="8" t="s">
        <v>1</v>
      </c>
      <c r="L74" s="8" t="s">
        <v>1</v>
      </c>
    </row>
    <row r="75" spans="1:12" ht="28.8" hidden="1" outlineLevel="4" x14ac:dyDescent="0.3">
      <c r="A75" s="11" t="s">
        <v>220</v>
      </c>
      <c r="B75" s="11" t="s">
        <v>28</v>
      </c>
      <c r="C75" s="11" t="s">
        <v>221</v>
      </c>
      <c r="D75" s="11" t="s">
        <v>222</v>
      </c>
      <c r="E75" s="20">
        <f>'1 KONSTRUKCJA'!K191</f>
        <v>0</v>
      </c>
      <c r="F75" s="8" t="s">
        <v>1</v>
      </c>
      <c r="G75" s="8" t="s">
        <v>1</v>
      </c>
      <c r="H75" s="8" t="s">
        <v>1</v>
      </c>
      <c r="I75" s="8" t="s">
        <v>1</v>
      </c>
      <c r="J75" s="8" t="s">
        <v>1</v>
      </c>
      <c r="K75" s="8" t="s">
        <v>1</v>
      </c>
      <c r="L75" s="8" t="s">
        <v>1</v>
      </c>
    </row>
    <row r="76" spans="1:12" ht="28.8" hidden="1" outlineLevel="4" x14ac:dyDescent="0.3">
      <c r="A76" s="11" t="s">
        <v>223</v>
      </c>
      <c r="B76" s="11" t="s">
        <v>28</v>
      </c>
      <c r="C76" s="11" t="s">
        <v>224</v>
      </c>
      <c r="D76" s="11" t="s">
        <v>225</v>
      </c>
      <c r="E76" s="20">
        <f>'1 KONSTRUKCJA'!K194</f>
        <v>0</v>
      </c>
      <c r="F76" s="8" t="s">
        <v>1</v>
      </c>
      <c r="G76" s="8" t="s">
        <v>1</v>
      </c>
      <c r="H76" s="8" t="s">
        <v>1</v>
      </c>
      <c r="I76" s="8" t="s">
        <v>1</v>
      </c>
      <c r="J76" s="8" t="s">
        <v>1</v>
      </c>
      <c r="K76" s="8" t="s">
        <v>1</v>
      </c>
      <c r="L76" s="8" t="s">
        <v>1</v>
      </c>
    </row>
    <row r="77" spans="1:12" ht="28.8" hidden="1" outlineLevel="4" x14ac:dyDescent="0.3">
      <c r="A77" s="11" t="s">
        <v>226</v>
      </c>
      <c r="B77" s="11" t="s">
        <v>28</v>
      </c>
      <c r="C77" s="11" t="s">
        <v>227</v>
      </c>
      <c r="D77" s="11" t="s">
        <v>228</v>
      </c>
      <c r="E77" s="20">
        <f>'1 KONSTRUKCJA'!K197</f>
        <v>0</v>
      </c>
      <c r="F77" s="8" t="s">
        <v>1</v>
      </c>
      <c r="G77" s="8" t="s">
        <v>1</v>
      </c>
      <c r="H77" s="8" t="s">
        <v>1</v>
      </c>
      <c r="I77" s="8" t="s">
        <v>1</v>
      </c>
      <c r="J77" s="8" t="s">
        <v>1</v>
      </c>
      <c r="K77" s="8" t="s">
        <v>1</v>
      </c>
      <c r="L77" s="8" t="s">
        <v>1</v>
      </c>
    </row>
    <row r="78" spans="1:12" ht="28.8" hidden="1" outlineLevel="4" x14ac:dyDescent="0.3">
      <c r="A78" s="11" t="s">
        <v>229</v>
      </c>
      <c r="B78" s="11" t="s">
        <v>28</v>
      </c>
      <c r="C78" s="11" t="s">
        <v>230</v>
      </c>
      <c r="D78" s="11" t="s">
        <v>231</v>
      </c>
      <c r="E78" s="20">
        <f>'1 KONSTRUKCJA'!K200</f>
        <v>0</v>
      </c>
      <c r="F78" s="8" t="s">
        <v>1</v>
      </c>
      <c r="G78" s="8" t="s">
        <v>1</v>
      </c>
      <c r="H78" s="8" t="s">
        <v>1</v>
      </c>
      <c r="I78" s="8" t="s">
        <v>1</v>
      </c>
      <c r="J78" s="8" t="s">
        <v>1</v>
      </c>
      <c r="K78" s="8" t="s">
        <v>1</v>
      </c>
      <c r="L78" s="8" t="s">
        <v>1</v>
      </c>
    </row>
    <row r="79" spans="1:12" ht="28.8" hidden="1" outlineLevel="4" x14ac:dyDescent="0.3">
      <c r="A79" s="11" t="s">
        <v>232</v>
      </c>
      <c r="B79" s="11" t="s">
        <v>28</v>
      </c>
      <c r="C79" s="11" t="s">
        <v>233</v>
      </c>
      <c r="D79" s="11" t="s">
        <v>234</v>
      </c>
      <c r="E79" s="20">
        <f>'1 KONSTRUKCJA'!K203</f>
        <v>0</v>
      </c>
      <c r="F79" s="8" t="s">
        <v>1</v>
      </c>
      <c r="G79" s="8" t="s">
        <v>1</v>
      </c>
      <c r="H79" s="8" t="s">
        <v>1</v>
      </c>
      <c r="I79" s="8" t="s">
        <v>1</v>
      </c>
      <c r="J79" s="8" t="s">
        <v>1</v>
      </c>
      <c r="K79" s="8" t="s">
        <v>1</v>
      </c>
      <c r="L79" s="8" t="s">
        <v>1</v>
      </c>
    </row>
    <row r="80" spans="1:12" ht="28.8" hidden="1" outlineLevel="4" x14ac:dyDescent="0.3">
      <c r="A80" s="11" t="s">
        <v>235</v>
      </c>
      <c r="B80" s="11" t="s">
        <v>28</v>
      </c>
      <c r="C80" s="11" t="s">
        <v>236</v>
      </c>
      <c r="D80" s="11" t="s">
        <v>237</v>
      </c>
      <c r="E80" s="20">
        <f>'1 KONSTRUKCJA'!K206</f>
        <v>0</v>
      </c>
      <c r="F80" s="8" t="s">
        <v>1</v>
      </c>
      <c r="G80" s="8" t="s">
        <v>1</v>
      </c>
      <c r="H80" s="8" t="s">
        <v>1</v>
      </c>
      <c r="I80" s="8" t="s">
        <v>1</v>
      </c>
      <c r="J80" s="8" t="s">
        <v>1</v>
      </c>
      <c r="K80" s="8" t="s">
        <v>1</v>
      </c>
      <c r="L80" s="8" t="s">
        <v>1</v>
      </c>
    </row>
    <row r="81" spans="1:12" ht="28.8" hidden="1" outlineLevel="4" x14ac:dyDescent="0.3">
      <c r="A81" s="11" t="s">
        <v>238</v>
      </c>
      <c r="B81" s="11" t="s">
        <v>28</v>
      </c>
      <c r="C81" s="11" t="s">
        <v>239</v>
      </c>
      <c r="D81" s="11" t="s">
        <v>240</v>
      </c>
      <c r="E81" s="20">
        <f>'1 KONSTRUKCJA'!K209</f>
        <v>0</v>
      </c>
      <c r="F81" s="8" t="s">
        <v>1</v>
      </c>
      <c r="G81" s="8" t="s">
        <v>1</v>
      </c>
      <c r="H81" s="8" t="s">
        <v>1</v>
      </c>
      <c r="I81" s="8" t="s">
        <v>1</v>
      </c>
      <c r="J81" s="8" t="s">
        <v>1</v>
      </c>
      <c r="K81" s="8" t="s">
        <v>1</v>
      </c>
      <c r="L81" s="8" t="s">
        <v>1</v>
      </c>
    </row>
    <row r="82" spans="1:12" ht="28.8" hidden="1" outlineLevel="4" x14ac:dyDescent="0.3">
      <c r="A82" s="11" t="s">
        <v>241</v>
      </c>
      <c r="B82" s="11" t="s">
        <v>28</v>
      </c>
      <c r="C82" s="11" t="s">
        <v>242</v>
      </c>
      <c r="D82" s="11" t="s">
        <v>243</v>
      </c>
      <c r="E82" s="20">
        <f>'1 KONSTRUKCJA'!K212</f>
        <v>0</v>
      </c>
      <c r="F82" s="8" t="s">
        <v>1</v>
      </c>
      <c r="G82" s="8" t="s">
        <v>1</v>
      </c>
      <c r="H82" s="8" t="s">
        <v>1</v>
      </c>
      <c r="I82" s="8" t="s">
        <v>1</v>
      </c>
      <c r="J82" s="8" t="s">
        <v>1</v>
      </c>
      <c r="K82" s="8" t="s">
        <v>1</v>
      </c>
      <c r="L82" s="8" t="s">
        <v>1</v>
      </c>
    </row>
    <row r="83" spans="1:12" outlineLevel="2" collapsed="1" x14ac:dyDescent="0.3">
      <c r="A83" s="7" t="s">
        <v>244</v>
      </c>
      <c r="B83" s="7" t="s">
        <v>28</v>
      </c>
      <c r="C83" s="7" t="s">
        <v>245</v>
      </c>
      <c r="D83" s="7" t="s">
        <v>246</v>
      </c>
      <c r="E83" s="22">
        <f>'1 KONSTRUKCJA'!K215</f>
        <v>0</v>
      </c>
      <c r="F83" s="4" t="s">
        <v>1</v>
      </c>
      <c r="G83" s="4" t="s">
        <v>1</v>
      </c>
      <c r="H83" s="4" t="s">
        <v>1</v>
      </c>
      <c r="I83" s="4" t="s">
        <v>1</v>
      </c>
      <c r="J83" s="4" t="s">
        <v>1</v>
      </c>
      <c r="K83" s="4" t="s">
        <v>1</v>
      </c>
      <c r="L83" s="4" t="s">
        <v>1</v>
      </c>
    </row>
    <row r="84" spans="1:12" hidden="1" outlineLevel="3" collapsed="1" x14ac:dyDescent="0.3">
      <c r="A84" s="9" t="s">
        <v>247</v>
      </c>
      <c r="B84" s="9" t="s">
        <v>28</v>
      </c>
      <c r="C84" s="9" t="s">
        <v>248</v>
      </c>
      <c r="D84" s="9" t="s">
        <v>78</v>
      </c>
      <c r="E84" s="21">
        <f>'1 KONSTRUKCJA'!K216</f>
        <v>0</v>
      </c>
      <c r="F84" s="6" t="s">
        <v>1</v>
      </c>
      <c r="G84" s="6" t="s">
        <v>1</v>
      </c>
      <c r="H84" s="6" t="s">
        <v>1</v>
      </c>
      <c r="I84" s="6" t="s">
        <v>1</v>
      </c>
      <c r="J84" s="6" t="s">
        <v>1</v>
      </c>
      <c r="K84" s="6" t="s">
        <v>1</v>
      </c>
      <c r="L84" s="6" t="s">
        <v>1</v>
      </c>
    </row>
    <row r="85" spans="1:12" hidden="1" outlineLevel="4" x14ac:dyDescent="0.3">
      <c r="A85" s="11" t="s">
        <v>249</v>
      </c>
      <c r="B85" s="11" t="s">
        <v>28</v>
      </c>
      <c r="C85" s="11" t="s">
        <v>250</v>
      </c>
      <c r="D85" s="11" t="s">
        <v>81</v>
      </c>
      <c r="E85" s="20">
        <f>'1 KONSTRUKCJA'!K217</f>
        <v>0</v>
      </c>
      <c r="F85" s="8" t="s">
        <v>1</v>
      </c>
      <c r="G85" s="8" t="s">
        <v>1</v>
      </c>
      <c r="H85" s="8" t="s">
        <v>1</v>
      </c>
      <c r="I85" s="8" t="s">
        <v>1</v>
      </c>
      <c r="J85" s="8" t="s">
        <v>1</v>
      </c>
      <c r="K85" s="8" t="s">
        <v>1</v>
      </c>
      <c r="L85" s="8" t="s">
        <v>1</v>
      </c>
    </row>
    <row r="86" spans="1:12" hidden="1" outlineLevel="3" collapsed="1" x14ac:dyDescent="0.3">
      <c r="A86" s="9" t="s">
        <v>251</v>
      </c>
      <c r="B86" s="9" t="s">
        <v>28</v>
      </c>
      <c r="C86" s="9" t="s">
        <v>252</v>
      </c>
      <c r="D86" s="9" t="s">
        <v>84</v>
      </c>
      <c r="E86" s="21">
        <f>'1 KONSTRUKCJA'!K220</f>
        <v>0</v>
      </c>
      <c r="F86" s="6" t="s">
        <v>1</v>
      </c>
      <c r="G86" s="6" t="s">
        <v>1</v>
      </c>
      <c r="H86" s="6" t="s">
        <v>1</v>
      </c>
      <c r="I86" s="6" t="s">
        <v>1</v>
      </c>
      <c r="J86" s="6" t="s">
        <v>1</v>
      </c>
      <c r="K86" s="6" t="s">
        <v>1</v>
      </c>
      <c r="L86" s="6" t="s">
        <v>1</v>
      </c>
    </row>
    <row r="87" spans="1:12" hidden="1" outlineLevel="4" x14ac:dyDescent="0.3">
      <c r="A87" s="11" t="s">
        <v>253</v>
      </c>
      <c r="B87" s="11" t="s">
        <v>28</v>
      </c>
      <c r="C87" s="11" t="s">
        <v>254</v>
      </c>
      <c r="D87" s="11" t="s">
        <v>87</v>
      </c>
      <c r="E87" s="20">
        <f>'1 KONSTRUKCJA'!K221</f>
        <v>0</v>
      </c>
      <c r="F87" s="8" t="s">
        <v>1</v>
      </c>
      <c r="G87" s="8" t="s">
        <v>1</v>
      </c>
      <c r="H87" s="8" t="s">
        <v>1</v>
      </c>
      <c r="I87" s="8" t="s">
        <v>1</v>
      </c>
      <c r="J87" s="8" t="s">
        <v>1</v>
      </c>
      <c r="K87" s="8" t="s">
        <v>1</v>
      </c>
      <c r="L87" s="8" t="s">
        <v>1</v>
      </c>
    </row>
    <row r="88" spans="1:12" hidden="1" outlineLevel="4" x14ac:dyDescent="0.3">
      <c r="A88" s="11" t="s">
        <v>255</v>
      </c>
      <c r="B88" s="11" t="s">
        <v>28</v>
      </c>
      <c r="C88" s="11" t="s">
        <v>256</v>
      </c>
      <c r="D88" s="11" t="s">
        <v>257</v>
      </c>
      <c r="E88" s="20">
        <f>'1 KONSTRUKCJA'!K224</f>
        <v>0</v>
      </c>
      <c r="F88" s="8" t="s">
        <v>1</v>
      </c>
      <c r="G88" s="8" t="s">
        <v>1</v>
      </c>
      <c r="H88" s="8" t="s">
        <v>1</v>
      </c>
      <c r="I88" s="8" t="s">
        <v>1</v>
      </c>
      <c r="J88" s="8" t="s">
        <v>1</v>
      </c>
      <c r="K88" s="8" t="s">
        <v>1</v>
      </c>
      <c r="L88" s="8" t="s">
        <v>1</v>
      </c>
    </row>
    <row r="89" spans="1:12" hidden="1" outlineLevel="3" collapsed="1" x14ac:dyDescent="0.3">
      <c r="A89" s="9" t="s">
        <v>258</v>
      </c>
      <c r="B89" s="9" t="s">
        <v>28</v>
      </c>
      <c r="C89" s="9" t="s">
        <v>259</v>
      </c>
      <c r="D89" s="9" t="s">
        <v>105</v>
      </c>
      <c r="E89" s="21">
        <f>'1 KONSTRUKCJA'!K227</f>
        <v>0</v>
      </c>
      <c r="F89" s="6" t="s">
        <v>1</v>
      </c>
      <c r="G89" s="6" t="s">
        <v>1</v>
      </c>
      <c r="H89" s="6" t="s">
        <v>1</v>
      </c>
      <c r="I89" s="6" t="s">
        <v>1</v>
      </c>
      <c r="J89" s="6" t="s">
        <v>1</v>
      </c>
      <c r="K89" s="6" t="s">
        <v>1</v>
      </c>
      <c r="L89" s="6" t="s">
        <v>1</v>
      </c>
    </row>
    <row r="90" spans="1:12" hidden="1" outlineLevel="4" x14ac:dyDescent="0.3">
      <c r="A90" s="11" t="s">
        <v>260</v>
      </c>
      <c r="B90" s="11" t="s">
        <v>28</v>
      </c>
      <c r="C90" s="11" t="s">
        <v>261</v>
      </c>
      <c r="D90" s="11" t="s">
        <v>262</v>
      </c>
      <c r="E90" s="20">
        <f>'1 KONSTRUKCJA'!K228</f>
        <v>0</v>
      </c>
      <c r="F90" s="8" t="s">
        <v>1</v>
      </c>
      <c r="G90" s="8" t="s">
        <v>1</v>
      </c>
      <c r="H90" s="8" t="s">
        <v>1</v>
      </c>
      <c r="I90" s="8" t="s">
        <v>1</v>
      </c>
      <c r="J90" s="8" t="s">
        <v>1</v>
      </c>
      <c r="K90" s="8" t="s">
        <v>1</v>
      </c>
      <c r="L90" s="8" t="s">
        <v>1</v>
      </c>
    </row>
    <row r="91" spans="1:12" hidden="1" outlineLevel="4" x14ac:dyDescent="0.3">
      <c r="A91" s="11" t="s">
        <v>263</v>
      </c>
      <c r="B91" s="11" t="s">
        <v>28</v>
      </c>
      <c r="C91" s="11" t="s">
        <v>264</v>
      </c>
      <c r="D91" s="11" t="s">
        <v>265</v>
      </c>
      <c r="E91" s="20">
        <f>'1 KONSTRUKCJA'!K231</f>
        <v>0</v>
      </c>
      <c r="F91" s="8" t="s">
        <v>1</v>
      </c>
      <c r="G91" s="8" t="s">
        <v>1</v>
      </c>
      <c r="H91" s="8" t="s">
        <v>1</v>
      </c>
      <c r="I91" s="8" t="s">
        <v>1</v>
      </c>
      <c r="J91" s="8" t="s">
        <v>1</v>
      </c>
      <c r="K91" s="8" t="s">
        <v>1</v>
      </c>
      <c r="L91" s="8" t="s">
        <v>1</v>
      </c>
    </row>
    <row r="92" spans="1:12" hidden="1" outlineLevel="4" x14ac:dyDescent="0.3">
      <c r="A92" s="11" t="s">
        <v>266</v>
      </c>
      <c r="B92" s="11" t="s">
        <v>28</v>
      </c>
      <c r="C92" s="11" t="s">
        <v>267</v>
      </c>
      <c r="D92" s="11" t="s">
        <v>268</v>
      </c>
      <c r="E92" s="20">
        <f>'1 KONSTRUKCJA'!K234</f>
        <v>0</v>
      </c>
      <c r="F92" s="8" t="s">
        <v>1</v>
      </c>
      <c r="G92" s="8" t="s">
        <v>1</v>
      </c>
      <c r="H92" s="8" t="s">
        <v>1</v>
      </c>
      <c r="I92" s="8" t="s">
        <v>1</v>
      </c>
      <c r="J92" s="8" t="s">
        <v>1</v>
      </c>
      <c r="K92" s="8" t="s">
        <v>1</v>
      </c>
      <c r="L92" s="8" t="s">
        <v>1</v>
      </c>
    </row>
    <row r="93" spans="1:12" hidden="1" outlineLevel="4" x14ac:dyDescent="0.3">
      <c r="A93" s="11" t="s">
        <v>269</v>
      </c>
      <c r="B93" s="11" t="s">
        <v>28</v>
      </c>
      <c r="C93" s="11" t="s">
        <v>270</v>
      </c>
      <c r="D93" s="11" t="s">
        <v>271</v>
      </c>
      <c r="E93" s="20">
        <f>'1 KONSTRUKCJA'!K237</f>
        <v>0</v>
      </c>
      <c r="F93" s="8" t="s">
        <v>1</v>
      </c>
      <c r="G93" s="8" t="s">
        <v>1</v>
      </c>
      <c r="H93" s="8" t="s">
        <v>1</v>
      </c>
      <c r="I93" s="8" t="s">
        <v>1</v>
      </c>
      <c r="J93" s="8" t="s">
        <v>1</v>
      </c>
      <c r="K93" s="8" t="s">
        <v>1</v>
      </c>
      <c r="L93" s="8" t="s">
        <v>1</v>
      </c>
    </row>
    <row r="94" spans="1:12" hidden="1" outlineLevel="4" x14ac:dyDescent="0.3">
      <c r="A94" s="11" t="s">
        <v>272</v>
      </c>
      <c r="B94" s="11" t="s">
        <v>28</v>
      </c>
      <c r="C94" s="11" t="s">
        <v>273</v>
      </c>
      <c r="D94" s="11" t="s">
        <v>274</v>
      </c>
      <c r="E94" s="20">
        <f>'1 KONSTRUKCJA'!K240</f>
        <v>0</v>
      </c>
      <c r="F94" s="8" t="s">
        <v>1</v>
      </c>
      <c r="G94" s="8" t="s">
        <v>1</v>
      </c>
      <c r="H94" s="8" t="s">
        <v>1</v>
      </c>
      <c r="I94" s="8" t="s">
        <v>1</v>
      </c>
      <c r="J94" s="8" t="s">
        <v>1</v>
      </c>
      <c r="K94" s="8" t="s">
        <v>1</v>
      </c>
      <c r="L94" s="8" t="s">
        <v>1</v>
      </c>
    </row>
    <row r="95" spans="1:12" hidden="1" outlineLevel="4" x14ac:dyDescent="0.3">
      <c r="A95" s="11" t="s">
        <v>275</v>
      </c>
      <c r="B95" s="11" t="s">
        <v>28</v>
      </c>
      <c r="C95" s="11" t="s">
        <v>276</v>
      </c>
      <c r="D95" s="11" t="s">
        <v>277</v>
      </c>
      <c r="E95" s="20">
        <f>'1 KONSTRUKCJA'!K243</f>
        <v>0</v>
      </c>
      <c r="F95" s="8" t="s">
        <v>1</v>
      </c>
      <c r="G95" s="8" t="s">
        <v>1</v>
      </c>
      <c r="H95" s="8" t="s">
        <v>1</v>
      </c>
      <c r="I95" s="8" t="s">
        <v>1</v>
      </c>
      <c r="J95" s="8" t="s">
        <v>1</v>
      </c>
      <c r="K95" s="8" t="s">
        <v>1</v>
      </c>
      <c r="L95" s="8" t="s">
        <v>1</v>
      </c>
    </row>
    <row r="96" spans="1:12" hidden="1" outlineLevel="4" x14ac:dyDescent="0.3">
      <c r="A96" s="11" t="s">
        <v>278</v>
      </c>
      <c r="B96" s="11" t="s">
        <v>28</v>
      </c>
      <c r="C96" s="11" t="s">
        <v>279</v>
      </c>
      <c r="D96" s="11" t="s">
        <v>280</v>
      </c>
      <c r="E96" s="20">
        <f>'1 KONSTRUKCJA'!K246</f>
        <v>0</v>
      </c>
      <c r="F96" s="8" t="s">
        <v>1</v>
      </c>
      <c r="G96" s="8" t="s">
        <v>1</v>
      </c>
      <c r="H96" s="8" t="s">
        <v>1</v>
      </c>
      <c r="I96" s="8" t="s">
        <v>1</v>
      </c>
      <c r="J96" s="8" t="s">
        <v>1</v>
      </c>
      <c r="K96" s="8" t="s">
        <v>1</v>
      </c>
      <c r="L96" s="8" t="s">
        <v>1</v>
      </c>
    </row>
    <row r="97" spans="1:12" hidden="1" outlineLevel="4" x14ac:dyDescent="0.3">
      <c r="A97" s="11" t="s">
        <v>281</v>
      </c>
      <c r="B97" s="11" t="s">
        <v>28</v>
      </c>
      <c r="C97" s="11" t="s">
        <v>282</v>
      </c>
      <c r="D97" s="11" t="s">
        <v>283</v>
      </c>
      <c r="E97" s="20">
        <f>'1 KONSTRUKCJA'!K249</f>
        <v>0</v>
      </c>
      <c r="F97" s="8" t="s">
        <v>1</v>
      </c>
      <c r="G97" s="8" t="s">
        <v>1</v>
      </c>
      <c r="H97" s="8" t="s">
        <v>1</v>
      </c>
      <c r="I97" s="8" t="s">
        <v>1</v>
      </c>
      <c r="J97" s="8" t="s">
        <v>1</v>
      </c>
      <c r="K97" s="8" t="s">
        <v>1</v>
      </c>
      <c r="L97" s="8" t="s">
        <v>1</v>
      </c>
    </row>
    <row r="98" spans="1:12" hidden="1" outlineLevel="4" x14ac:dyDescent="0.3">
      <c r="A98" s="11" t="s">
        <v>284</v>
      </c>
      <c r="B98" s="11" t="s">
        <v>28</v>
      </c>
      <c r="C98" s="11" t="s">
        <v>285</v>
      </c>
      <c r="D98" s="11" t="s">
        <v>286</v>
      </c>
      <c r="E98" s="20">
        <f>'1 KONSTRUKCJA'!K252</f>
        <v>0</v>
      </c>
      <c r="F98" s="8" t="s">
        <v>1</v>
      </c>
      <c r="G98" s="8" t="s">
        <v>1</v>
      </c>
      <c r="H98" s="8" t="s">
        <v>1</v>
      </c>
      <c r="I98" s="8" t="s">
        <v>1</v>
      </c>
      <c r="J98" s="8" t="s">
        <v>1</v>
      </c>
      <c r="K98" s="8" t="s">
        <v>1</v>
      </c>
      <c r="L98" s="8" t="s">
        <v>1</v>
      </c>
    </row>
    <row r="99" spans="1:12" ht="28.8" hidden="1" outlineLevel="4" x14ac:dyDescent="0.3">
      <c r="A99" s="11" t="s">
        <v>287</v>
      </c>
      <c r="B99" s="11" t="s">
        <v>28</v>
      </c>
      <c r="C99" s="11" t="s">
        <v>288</v>
      </c>
      <c r="D99" s="11" t="s">
        <v>289</v>
      </c>
      <c r="E99" s="20">
        <f>'1 KONSTRUKCJA'!K255</f>
        <v>0</v>
      </c>
      <c r="F99" s="8" t="s">
        <v>1</v>
      </c>
      <c r="G99" s="8" t="s">
        <v>1</v>
      </c>
      <c r="H99" s="8" t="s">
        <v>1</v>
      </c>
      <c r="I99" s="8" t="s">
        <v>1</v>
      </c>
      <c r="J99" s="8" t="s">
        <v>1</v>
      </c>
      <c r="K99" s="8" t="s">
        <v>1</v>
      </c>
      <c r="L99" s="8" t="s">
        <v>1</v>
      </c>
    </row>
    <row r="100" spans="1:12" ht="28.8" hidden="1" outlineLevel="4" x14ac:dyDescent="0.3">
      <c r="A100" s="11" t="s">
        <v>290</v>
      </c>
      <c r="B100" s="11" t="s">
        <v>28</v>
      </c>
      <c r="C100" s="11" t="s">
        <v>291</v>
      </c>
      <c r="D100" s="11" t="s">
        <v>292</v>
      </c>
      <c r="E100" s="20">
        <f>'1 KONSTRUKCJA'!K258</f>
        <v>0</v>
      </c>
      <c r="F100" s="8" t="s">
        <v>1</v>
      </c>
      <c r="G100" s="8" t="s">
        <v>1</v>
      </c>
      <c r="H100" s="8" t="s">
        <v>1</v>
      </c>
      <c r="I100" s="8" t="s">
        <v>1</v>
      </c>
      <c r="J100" s="8" t="s">
        <v>1</v>
      </c>
      <c r="K100" s="8" t="s">
        <v>1</v>
      </c>
      <c r="L100" s="8" t="s">
        <v>1</v>
      </c>
    </row>
    <row r="101" spans="1:12" ht="28.8" hidden="1" outlineLevel="4" x14ac:dyDescent="0.3">
      <c r="A101" s="11" t="s">
        <v>293</v>
      </c>
      <c r="B101" s="11" t="s">
        <v>28</v>
      </c>
      <c r="C101" s="11" t="s">
        <v>294</v>
      </c>
      <c r="D101" s="11" t="s">
        <v>295</v>
      </c>
      <c r="E101" s="20">
        <f>'1 KONSTRUKCJA'!K261</f>
        <v>0</v>
      </c>
      <c r="F101" s="8" t="s">
        <v>1</v>
      </c>
      <c r="G101" s="8" t="s">
        <v>1</v>
      </c>
      <c r="H101" s="8" t="s">
        <v>1</v>
      </c>
      <c r="I101" s="8" t="s">
        <v>1</v>
      </c>
      <c r="J101" s="8" t="s">
        <v>1</v>
      </c>
      <c r="K101" s="8" t="s">
        <v>1</v>
      </c>
      <c r="L101" s="8" t="s">
        <v>1</v>
      </c>
    </row>
    <row r="102" spans="1:12" outlineLevel="2" collapsed="1" x14ac:dyDescent="0.3">
      <c r="A102" s="7" t="s">
        <v>296</v>
      </c>
      <c r="B102" s="7" t="s">
        <v>28</v>
      </c>
      <c r="C102" s="7" t="s">
        <v>297</v>
      </c>
      <c r="D102" s="7" t="s">
        <v>298</v>
      </c>
      <c r="E102" s="22">
        <f>'1 KONSTRUKCJA'!K264</f>
        <v>0</v>
      </c>
      <c r="F102" s="4" t="s">
        <v>1</v>
      </c>
      <c r="G102" s="4" t="s">
        <v>1</v>
      </c>
      <c r="H102" s="4" t="s">
        <v>1</v>
      </c>
      <c r="I102" s="4" t="s">
        <v>1</v>
      </c>
      <c r="J102" s="4" t="s">
        <v>1</v>
      </c>
      <c r="K102" s="4" t="s">
        <v>1</v>
      </c>
      <c r="L102" s="4" t="s">
        <v>1</v>
      </c>
    </row>
    <row r="103" spans="1:12" hidden="1" outlineLevel="3" collapsed="1" x14ac:dyDescent="0.3">
      <c r="A103" s="9" t="s">
        <v>299</v>
      </c>
      <c r="B103" s="9" t="s">
        <v>28</v>
      </c>
      <c r="C103" s="9" t="s">
        <v>300</v>
      </c>
      <c r="D103" s="9" t="s">
        <v>301</v>
      </c>
      <c r="E103" s="21">
        <f>'1 KONSTRUKCJA'!K265</f>
        <v>0</v>
      </c>
      <c r="F103" s="6" t="s">
        <v>1</v>
      </c>
      <c r="G103" s="6" t="s">
        <v>1</v>
      </c>
      <c r="H103" s="6" t="s">
        <v>1</v>
      </c>
      <c r="I103" s="6" t="s">
        <v>1</v>
      </c>
      <c r="J103" s="6" t="s">
        <v>1</v>
      </c>
      <c r="K103" s="6" t="s">
        <v>1</v>
      </c>
      <c r="L103" s="6" t="s">
        <v>1</v>
      </c>
    </row>
    <row r="104" spans="1:12" hidden="1" outlineLevel="4" x14ac:dyDescent="0.3">
      <c r="A104" s="11" t="s">
        <v>302</v>
      </c>
      <c r="B104" s="11" t="s">
        <v>28</v>
      </c>
      <c r="C104" s="11" t="s">
        <v>303</v>
      </c>
      <c r="D104" s="11" t="s">
        <v>304</v>
      </c>
      <c r="E104" s="20">
        <f>'1 KONSTRUKCJA'!K266</f>
        <v>0</v>
      </c>
      <c r="F104" s="8" t="s">
        <v>1</v>
      </c>
      <c r="G104" s="8" t="s">
        <v>1</v>
      </c>
      <c r="H104" s="8" t="s">
        <v>1</v>
      </c>
      <c r="I104" s="8" t="s">
        <v>1</v>
      </c>
      <c r="J104" s="8" t="s">
        <v>1</v>
      </c>
      <c r="K104" s="8" t="s">
        <v>1</v>
      </c>
      <c r="L104" s="8" t="s">
        <v>1</v>
      </c>
    </row>
    <row r="105" spans="1:12" s="28" customFormat="1" outlineLevel="1" x14ac:dyDescent="0.3">
      <c r="A105" s="25" t="s">
        <v>305</v>
      </c>
      <c r="B105" s="25" t="s">
        <v>28</v>
      </c>
      <c r="C105" s="25" t="s">
        <v>306</v>
      </c>
      <c r="D105" s="25" t="s">
        <v>307</v>
      </c>
      <c r="E105" s="26">
        <f>'2 ARCHITEKTURA'!K7</f>
        <v>0</v>
      </c>
      <c r="F105" s="27" t="s">
        <v>1</v>
      </c>
      <c r="G105" s="27" t="s">
        <v>1</v>
      </c>
      <c r="H105" s="27" t="s">
        <v>1</v>
      </c>
      <c r="I105" s="26">
        <f>ROUND(E105/J105, 2)</f>
        <v>0</v>
      </c>
      <c r="J105" s="26">
        <f>E267</f>
        <v>1</v>
      </c>
      <c r="K105" s="26" t="str">
        <f>F267</f>
        <v xml:space="preserve"> </v>
      </c>
      <c r="L105" s="27" t="s">
        <v>1</v>
      </c>
    </row>
    <row r="106" spans="1:12" outlineLevel="2" collapsed="1" x14ac:dyDescent="0.3">
      <c r="A106" s="7" t="s">
        <v>308</v>
      </c>
      <c r="B106" s="7" t="s">
        <v>28</v>
      </c>
      <c r="C106" s="7" t="s">
        <v>309</v>
      </c>
      <c r="D106" s="7" t="s">
        <v>43</v>
      </c>
      <c r="E106" s="22">
        <f>'2 ARCHITEKTURA'!K8</f>
        <v>0</v>
      </c>
      <c r="F106" s="4" t="s">
        <v>1</v>
      </c>
      <c r="G106" s="4" t="s">
        <v>1</v>
      </c>
      <c r="H106" s="4" t="s">
        <v>1</v>
      </c>
      <c r="I106" s="4" t="s">
        <v>1</v>
      </c>
      <c r="J106" s="4" t="s">
        <v>1</v>
      </c>
      <c r="K106" s="4" t="s">
        <v>1</v>
      </c>
      <c r="L106" s="4" t="s">
        <v>1</v>
      </c>
    </row>
    <row r="107" spans="1:12" hidden="1" outlineLevel="3" collapsed="1" x14ac:dyDescent="0.3">
      <c r="A107" s="9" t="s">
        <v>310</v>
      </c>
      <c r="B107" s="9" t="s">
        <v>28</v>
      </c>
      <c r="C107" s="9" t="s">
        <v>311</v>
      </c>
      <c r="D107" s="9" t="s">
        <v>312</v>
      </c>
      <c r="E107" s="21">
        <f>'2 ARCHITEKTURA'!K9</f>
        <v>0</v>
      </c>
      <c r="F107" s="6" t="s">
        <v>1</v>
      </c>
      <c r="G107" s="6" t="s">
        <v>1</v>
      </c>
      <c r="H107" s="6" t="s">
        <v>1</v>
      </c>
      <c r="I107" s="6" t="s">
        <v>1</v>
      </c>
      <c r="J107" s="6" t="s">
        <v>1</v>
      </c>
      <c r="K107" s="6" t="s">
        <v>1</v>
      </c>
      <c r="L107" s="6" t="s">
        <v>1</v>
      </c>
    </row>
    <row r="108" spans="1:12" hidden="1" outlineLevel="4" x14ac:dyDescent="0.3">
      <c r="A108" s="11" t="s">
        <v>313</v>
      </c>
      <c r="B108" s="11" t="s">
        <v>28</v>
      </c>
      <c r="C108" s="11" t="s">
        <v>314</v>
      </c>
      <c r="D108" s="11" t="s">
        <v>315</v>
      </c>
      <c r="E108" s="20">
        <f>'2 ARCHITEKTURA'!K10</f>
        <v>0</v>
      </c>
      <c r="F108" s="8" t="s">
        <v>1</v>
      </c>
      <c r="G108" s="8" t="s">
        <v>1</v>
      </c>
      <c r="H108" s="8" t="s">
        <v>1</v>
      </c>
      <c r="I108" s="8" t="s">
        <v>1</v>
      </c>
      <c r="J108" s="8" t="s">
        <v>1</v>
      </c>
      <c r="K108" s="8" t="s">
        <v>1</v>
      </c>
      <c r="L108" s="8" t="s">
        <v>1</v>
      </c>
    </row>
    <row r="109" spans="1:12" hidden="1" outlineLevel="4" x14ac:dyDescent="0.3">
      <c r="A109" s="11" t="s">
        <v>316</v>
      </c>
      <c r="B109" s="11" t="s">
        <v>28</v>
      </c>
      <c r="C109" s="11" t="s">
        <v>317</v>
      </c>
      <c r="D109" s="11" t="s">
        <v>318</v>
      </c>
      <c r="E109" s="20">
        <f>'2 ARCHITEKTURA'!K12</f>
        <v>0</v>
      </c>
      <c r="F109" s="8" t="s">
        <v>1</v>
      </c>
      <c r="G109" s="8" t="s">
        <v>1</v>
      </c>
      <c r="H109" s="8" t="s">
        <v>1</v>
      </c>
      <c r="I109" s="8" t="s">
        <v>1</v>
      </c>
      <c r="J109" s="8" t="s">
        <v>1</v>
      </c>
      <c r="K109" s="8" t="s">
        <v>1</v>
      </c>
      <c r="L109" s="8" t="s">
        <v>1</v>
      </c>
    </row>
    <row r="110" spans="1:12" hidden="1" outlineLevel="4" x14ac:dyDescent="0.3">
      <c r="A110" s="11" t="s">
        <v>319</v>
      </c>
      <c r="B110" s="11" t="s">
        <v>28</v>
      </c>
      <c r="C110" s="11" t="s">
        <v>320</v>
      </c>
      <c r="D110" s="11" t="s">
        <v>321</v>
      </c>
      <c r="E110" s="20">
        <f>'2 ARCHITEKTURA'!K15</f>
        <v>0</v>
      </c>
      <c r="F110" s="8" t="s">
        <v>1</v>
      </c>
      <c r="G110" s="8" t="s">
        <v>1</v>
      </c>
      <c r="H110" s="8" t="s">
        <v>1</v>
      </c>
      <c r="I110" s="8" t="s">
        <v>1</v>
      </c>
      <c r="J110" s="8" t="s">
        <v>1</v>
      </c>
      <c r="K110" s="8" t="s">
        <v>1</v>
      </c>
      <c r="L110" s="8" t="s">
        <v>1</v>
      </c>
    </row>
    <row r="111" spans="1:12" outlineLevel="2" collapsed="1" x14ac:dyDescent="0.3">
      <c r="A111" s="7" t="s">
        <v>322</v>
      </c>
      <c r="B111" s="7" t="s">
        <v>28</v>
      </c>
      <c r="C111" s="7" t="s">
        <v>323</v>
      </c>
      <c r="D111" s="7" t="s">
        <v>75</v>
      </c>
      <c r="E111" s="22">
        <f>'2 ARCHITEKTURA'!K17</f>
        <v>0</v>
      </c>
      <c r="F111" s="4" t="s">
        <v>1</v>
      </c>
      <c r="G111" s="4" t="s">
        <v>1</v>
      </c>
      <c r="H111" s="4" t="s">
        <v>1</v>
      </c>
      <c r="I111" s="4" t="s">
        <v>1</v>
      </c>
      <c r="J111" s="4" t="s">
        <v>1</v>
      </c>
      <c r="K111" s="4" t="s">
        <v>1</v>
      </c>
      <c r="L111" s="4" t="s">
        <v>1</v>
      </c>
    </row>
    <row r="112" spans="1:12" hidden="1" outlineLevel="3" collapsed="1" x14ac:dyDescent="0.3">
      <c r="A112" s="9" t="s">
        <v>324</v>
      </c>
      <c r="B112" s="9" t="s">
        <v>28</v>
      </c>
      <c r="C112" s="9" t="s">
        <v>325</v>
      </c>
      <c r="D112" s="9" t="s">
        <v>78</v>
      </c>
      <c r="E112" s="21">
        <f>'2 ARCHITEKTURA'!K18</f>
        <v>0</v>
      </c>
      <c r="F112" s="6" t="s">
        <v>1</v>
      </c>
      <c r="G112" s="6" t="s">
        <v>1</v>
      </c>
      <c r="H112" s="6" t="s">
        <v>1</v>
      </c>
      <c r="I112" s="6" t="s">
        <v>1</v>
      </c>
      <c r="J112" s="6" t="s">
        <v>1</v>
      </c>
      <c r="K112" s="6" t="s">
        <v>1</v>
      </c>
      <c r="L112" s="6" t="s">
        <v>1</v>
      </c>
    </row>
    <row r="113" spans="1:12" hidden="1" outlineLevel="4" x14ac:dyDescent="0.3">
      <c r="A113" s="11" t="s">
        <v>326</v>
      </c>
      <c r="B113" s="11" t="s">
        <v>28</v>
      </c>
      <c r="C113" s="11" t="s">
        <v>327</v>
      </c>
      <c r="D113" s="11" t="s">
        <v>328</v>
      </c>
      <c r="E113" s="20">
        <f>'2 ARCHITEKTURA'!K19</f>
        <v>0</v>
      </c>
      <c r="F113" s="8" t="s">
        <v>1</v>
      </c>
      <c r="G113" s="8" t="s">
        <v>1</v>
      </c>
      <c r="H113" s="8" t="s">
        <v>1</v>
      </c>
      <c r="I113" s="8" t="s">
        <v>1</v>
      </c>
      <c r="J113" s="8" t="s">
        <v>1</v>
      </c>
      <c r="K113" s="8" t="s">
        <v>1</v>
      </c>
      <c r="L113" s="8" t="s">
        <v>1</v>
      </c>
    </row>
    <row r="114" spans="1:12" hidden="1" outlineLevel="4" x14ac:dyDescent="0.3">
      <c r="A114" s="11" t="s">
        <v>329</v>
      </c>
      <c r="B114" s="11" t="s">
        <v>28</v>
      </c>
      <c r="C114" s="11" t="s">
        <v>330</v>
      </c>
      <c r="D114" s="11" t="s">
        <v>331</v>
      </c>
      <c r="E114" s="20">
        <f>'2 ARCHITEKTURA'!K21</f>
        <v>0</v>
      </c>
      <c r="F114" s="8" t="s">
        <v>1</v>
      </c>
      <c r="G114" s="8" t="s">
        <v>1</v>
      </c>
      <c r="H114" s="8" t="s">
        <v>1</v>
      </c>
      <c r="I114" s="8" t="s">
        <v>1</v>
      </c>
      <c r="J114" s="8" t="s">
        <v>1</v>
      </c>
      <c r="K114" s="8" t="s">
        <v>1</v>
      </c>
      <c r="L114" s="8" t="s">
        <v>1</v>
      </c>
    </row>
    <row r="115" spans="1:12" hidden="1" outlineLevel="4" x14ac:dyDescent="0.3">
      <c r="A115" s="11" t="s">
        <v>332</v>
      </c>
      <c r="B115" s="11" t="s">
        <v>28</v>
      </c>
      <c r="C115" s="11" t="s">
        <v>333</v>
      </c>
      <c r="D115" s="11" t="s">
        <v>334</v>
      </c>
      <c r="E115" s="20">
        <f>'2 ARCHITEKTURA'!K23</f>
        <v>0</v>
      </c>
      <c r="F115" s="8" t="s">
        <v>1</v>
      </c>
      <c r="G115" s="8" t="s">
        <v>1</v>
      </c>
      <c r="H115" s="8" t="s">
        <v>1</v>
      </c>
      <c r="I115" s="8" t="s">
        <v>1</v>
      </c>
      <c r="J115" s="8" t="s">
        <v>1</v>
      </c>
      <c r="K115" s="8" t="s">
        <v>1</v>
      </c>
      <c r="L115" s="8" t="s">
        <v>1</v>
      </c>
    </row>
    <row r="116" spans="1:12" hidden="1" outlineLevel="4" x14ac:dyDescent="0.3">
      <c r="A116" s="11" t="s">
        <v>335</v>
      </c>
      <c r="B116" s="11" t="s">
        <v>28</v>
      </c>
      <c r="C116" s="11" t="s">
        <v>336</v>
      </c>
      <c r="D116" s="11" t="s">
        <v>337</v>
      </c>
      <c r="E116" s="20">
        <f>'2 ARCHITEKTURA'!K25</f>
        <v>0</v>
      </c>
      <c r="F116" s="8" t="s">
        <v>1</v>
      </c>
      <c r="G116" s="8" t="s">
        <v>1</v>
      </c>
      <c r="H116" s="8" t="s">
        <v>1</v>
      </c>
      <c r="I116" s="8" t="s">
        <v>1</v>
      </c>
      <c r="J116" s="8" t="s">
        <v>1</v>
      </c>
      <c r="K116" s="8" t="s">
        <v>1</v>
      </c>
      <c r="L116" s="8" t="s">
        <v>1</v>
      </c>
    </row>
    <row r="117" spans="1:12" hidden="1" outlineLevel="4" x14ac:dyDescent="0.3">
      <c r="A117" s="11" t="s">
        <v>338</v>
      </c>
      <c r="B117" s="11" t="s">
        <v>28</v>
      </c>
      <c r="C117" s="11" t="s">
        <v>339</v>
      </c>
      <c r="D117" s="11" t="s">
        <v>340</v>
      </c>
      <c r="E117" s="20">
        <f>'2 ARCHITEKTURA'!K27</f>
        <v>0</v>
      </c>
      <c r="F117" s="8" t="s">
        <v>1</v>
      </c>
      <c r="G117" s="8" t="s">
        <v>1</v>
      </c>
      <c r="H117" s="8" t="s">
        <v>1</v>
      </c>
      <c r="I117" s="8" t="s">
        <v>1</v>
      </c>
      <c r="J117" s="8" t="s">
        <v>1</v>
      </c>
      <c r="K117" s="8" t="s">
        <v>1</v>
      </c>
      <c r="L117" s="8" t="s">
        <v>1</v>
      </c>
    </row>
    <row r="118" spans="1:12" hidden="1" outlineLevel="4" x14ac:dyDescent="0.3">
      <c r="A118" s="11" t="s">
        <v>341</v>
      </c>
      <c r="B118" s="11" t="s">
        <v>28</v>
      </c>
      <c r="C118" s="11" t="s">
        <v>342</v>
      </c>
      <c r="D118" s="11" t="s">
        <v>343</v>
      </c>
      <c r="E118" s="20">
        <f>'2 ARCHITEKTURA'!K29</f>
        <v>0</v>
      </c>
      <c r="F118" s="8" t="s">
        <v>1</v>
      </c>
      <c r="G118" s="8" t="s">
        <v>1</v>
      </c>
      <c r="H118" s="8" t="s">
        <v>1</v>
      </c>
      <c r="I118" s="8" t="s">
        <v>1</v>
      </c>
      <c r="J118" s="8" t="s">
        <v>1</v>
      </c>
      <c r="K118" s="8" t="s">
        <v>1</v>
      </c>
      <c r="L118" s="8" t="s">
        <v>1</v>
      </c>
    </row>
    <row r="119" spans="1:12" hidden="1" outlineLevel="4" x14ac:dyDescent="0.3">
      <c r="A119" s="11" t="s">
        <v>344</v>
      </c>
      <c r="B119" s="11" t="s">
        <v>28</v>
      </c>
      <c r="C119" s="11" t="s">
        <v>345</v>
      </c>
      <c r="D119" s="11" t="s">
        <v>346</v>
      </c>
      <c r="E119" s="20">
        <f>'2 ARCHITEKTURA'!K31</f>
        <v>0</v>
      </c>
      <c r="F119" s="8" t="s">
        <v>1</v>
      </c>
      <c r="G119" s="8" t="s">
        <v>1</v>
      </c>
      <c r="H119" s="8" t="s">
        <v>1</v>
      </c>
      <c r="I119" s="8" t="s">
        <v>1</v>
      </c>
      <c r="J119" s="8" t="s">
        <v>1</v>
      </c>
      <c r="K119" s="8" t="s">
        <v>1</v>
      </c>
      <c r="L119" s="8" t="s">
        <v>1</v>
      </c>
    </row>
    <row r="120" spans="1:12" hidden="1" outlineLevel="4" x14ac:dyDescent="0.3">
      <c r="A120" s="11" t="s">
        <v>347</v>
      </c>
      <c r="B120" s="11" t="s">
        <v>28</v>
      </c>
      <c r="C120" s="11" t="s">
        <v>348</v>
      </c>
      <c r="D120" s="11" t="s">
        <v>349</v>
      </c>
      <c r="E120" s="20">
        <f>'2 ARCHITEKTURA'!K33</f>
        <v>0</v>
      </c>
      <c r="F120" s="8" t="s">
        <v>1</v>
      </c>
      <c r="G120" s="8" t="s">
        <v>1</v>
      </c>
      <c r="H120" s="8" t="s">
        <v>1</v>
      </c>
      <c r="I120" s="8" t="s">
        <v>1</v>
      </c>
      <c r="J120" s="8" t="s">
        <v>1</v>
      </c>
      <c r="K120" s="8" t="s">
        <v>1</v>
      </c>
      <c r="L120" s="8" t="s">
        <v>1</v>
      </c>
    </row>
    <row r="121" spans="1:12" hidden="1" outlineLevel="4" x14ac:dyDescent="0.3">
      <c r="A121" s="11" t="s">
        <v>350</v>
      </c>
      <c r="B121" s="11" t="s">
        <v>28</v>
      </c>
      <c r="C121" s="11" t="s">
        <v>351</v>
      </c>
      <c r="D121" s="11" t="s">
        <v>352</v>
      </c>
      <c r="E121" s="20">
        <f>'2 ARCHITEKTURA'!K35</f>
        <v>0</v>
      </c>
      <c r="F121" s="8" t="s">
        <v>1</v>
      </c>
      <c r="G121" s="8" t="s">
        <v>1</v>
      </c>
      <c r="H121" s="8" t="s">
        <v>1</v>
      </c>
      <c r="I121" s="8" t="s">
        <v>1</v>
      </c>
      <c r="J121" s="8" t="s">
        <v>1</v>
      </c>
      <c r="K121" s="8" t="s">
        <v>1</v>
      </c>
      <c r="L121" s="8" t="s">
        <v>1</v>
      </c>
    </row>
    <row r="122" spans="1:12" ht="28.8" hidden="1" outlineLevel="4" x14ac:dyDescent="0.3">
      <c r="A122" s="11" t="s">
        <v>353</v>
      </c>
      <c r="B122" s="11" t="s">
        <v>28</v>
      </c>
      <c r="C122" s="11" t="s">
        <v>354</v>
      </c>
      <c r="D122" s="11" t="s">
        <v>355</v>
      </c>
      <c r="E122" s="20">
        <f>'2 ARCHITEKTURA'!K37</f>
        <v>0</v>
      </c>
      <c r="F122" s="8" t="s">
        <v>1</v>
      </c>
      <c r="G122" s="8" t="s">
        <v>1</v>
      </c>
      <c r="H122" s="8" t="s">
        <v>1</v>
      </c>
      <c r="I122" s="8" t="s">
        <v>1</v>
      </c>
      <c r="J122" s="8" t="s">
        <v>1</v>
      </c>
      <c r="K122" s="8" t="s">
        <v>1</v>
      </c>
      <c r="L122" s="8" t="s">
        <v>1</v>
      </c>
    </row>
    <row r="123" spans="1:12" ht="28.8" hidden="1" outlineLevel="4" x14ac:dyDescent="0.3">
      <c r="A123" s="11" t="s">
        <v>356</v>
      </c>
      <c r="B123" s="11" t="s">
        <v>28</v>
      </c>
      <c r="C123" s="11" t="s">
        <v>357</v>
      </c>
      <c r="D123" s="11" t="s">
        <v>358</v>
      </c>
      <c r="E123" s="20">
        <f>'2 ARCHITEKTURA'!K39</f>
        <v>0</v>
      </c>
      <c r="F123" s="8" t="s">
        <v>1</v>
      </c>
      <c r="G123" s="8" t="s">
        <v>1</v>
      </c>
      <c r="H123" s="8" t="s">
        <v>1</v>
      </c>
      <c r="I123" s="8" t="s">
        <v>1</v>
      </c>
      <c r="J123" s="8" t="s">
        <v>1</v>
      </c>
      <c r="K123" s="8" t="s">
        <v>1</v>
      </c>
      <c r="L123" s="8" t="s">
        <v>1</v>
      </c>
    </row>
    <row r="124" spans="1:12" hidden="1" outlineLevel="3" collapsed="1" x14ac:dyDescent="0.3">
      <c r="A124" s="9" t="s">
        <v>359</v>
      </c>
      <c r="B124" s="9" t="s">
        <v>28</v>
      </c>
      <c r="C124" s="9" t="s">
        <v>360</v>
      </c>
      <c r="D124" s="9" t="s">
        <v>361</v>
      </c>
      <c r="E124" s="21">
        <f>'2 ARCHITEKTURA'!K43</f>
        <v>0</v>
      </c>
      <c r="F124" s="6" t="s">
        <v>1</v>
      </c>
      <c r="G124" s="6" t="s">
        <v>1</v>
      </c>
      <c r="H124" s="6" t="s">
        <v>1</v>
      </c>
      <c r="I124" s="6" t="s">
        <v>1</v>
      </c>
      <c r="J124" s="6" t="s">
        <v>1</v>
      </c>
      <c r="K124" s="6" t="s">
        <v>1</v>
      </c>
      <c r="L124" s="6" t="s">
        <v>1</v>
      </c>
    </row>
    <row r="125" spans="1:12" hidden="1" outlineLevel="4" x14ac:dyDescent="0.3">
      <c r="A125" s="11" t="s">
        <v>362</v>
      </c>
      <c r="B125" s="11" t="s">
        <v>28</v>
      </c>
      <c r="C125" s="11" t="s">
        <v>363</v>
      </c>
      <c r="D125" s="11" t="s">
        <v>364</v>
      </c>
      <c r="E125" s="20">
        <f>'2 ARCHITEKTURA'!K44</f>
        <v>0</v>
      </c>
      <c r="F125" s="8" t="s">
        <v>1</v>
      </c>
      <c r="G125" s="8" t="s">
        <v>1</v>
      </c>
      <c r="H125" s="8" t="s">
        <v>1</v>
      </c>
      <c r="I125" s="8" t="s">
        <v>1</v>
      </c>
      <c r="J125" s="8" t="s">
        <v>1</v>
      </c>
      <c r="K125" s="8" t="s">
        <v>1</v>
      </c>
      <c r="L125" s="8" t="s">
        <v>1</v>
      </c>
    </row>
    <row r="126" spans="1:12" hidden="1" outlineLevel="4" x14ac:dyDescent="0.3">
      <c r="A126" s="11" t="s">
        <v>365</v>
      </c>
      <c r="B126" s="11" t="s">
        <v>28</v>
      </c>
      <c r="C126" s="11" t="s">
        <v>366</v>
      </c>
      <c r="D126" s="11" t="s">
        <v>367</v>
      </c>
      <c r="E126" s="20">
        <f>'2 ARCHITEKTURA'!K52</f>
        <v>0</v>
      </c>
      <c r="F126" s="8" t="s">
        <v>1</v>
      </c>
      <c r="G126" s="8" t="s">
        <v>1</v>
      </c>
      <c r="H126" s="8" t="s">
        <v>1</v>
      </c>
      <c r="I126" s="8" t="s">
        <v>1</v>
      </c>
      <c r="J126" s="8" t="s">
        <v>1</v>
      </c>
      <c r="K126" s="8" t="s">
        <v>1</v>
      </c>
      <c r="L126" s="8" t="s">
        <v>1</v>
      </c>
    </row>
    <row r="127" spans="1:12" hidden="1" outlineLevel="4" x14ac:dyDescent="0.3">
      <c r="A127" s="11" t="s">
        <v>368</v>
      </c>
      <c r="B127" s="11" t="s">
        <v>28</v>
      </c>
      <c r="C127" s="11" t="s">
        <v>369</v>
      </c>
      <c r="D127" s="11" t="s">
        <v>370</v>
      </c>
      <c r="E127" s="20">
        <f>'2 ARCHITEKTURA'!K55</f>
        <v>0</v>
      </c>
      <c r="F127" s="8" t="s">
        <v>1</v>
      </c>
      <c r="G127" s="8" t="s">
        <v>1</v>
      </c>
      <c r="H127" s="8" t="s">
        <v>1</v>
      </c>
      <c r="I127" s="8" t="s">
        <v>1</v>
      </c>
      <c r="J127" s="8" t="s">
        <v>1</v>
      </c>
      <c r="K127" s="8" t="s">
        <v>1</v>
      </c>
      <c r="L127" s="8" t="s">
        <v>1</v>
      </c>
    </row>
    <row r="128" spans="1:12" hidden="1" outlineLevel="4" x14ac:dyDescent="0.3">
      <c r="A128" s="11" t="s">
        <v>371</v>
      </c>
      <c r="B128" s="11" t="s">
        <v>28</v>
      </c>
      <c r="C128" s="11" t="s">
        <v>372</v>
      </c>
      <c r="D128" s="11" t="s">
        <v>373</v>
      </c>
      <c r="E128" s="20">
        <f>'2 ARCHITEKTURA'!K59</f>
        <v>0</v>
      </c>
      <c r="F128" s="8" t="s">
        <v>1</v>
      </c>
      <c r="G128" s="8" t="s">
        <v>1</v>
      </c>
      <c r="H128" s="8" t="s">
        <v>1</v>
      </c>
      <c r="I128" s="8" t="s">
        <v>1</v>
      </c>
      <c r="J128" s="8" t="s">
        <v>1</v>
      </c>
      <c r="K128" s="8" t="s">
        <v>1</v>
      </c>
      <c r="L128" s="8" t="s">
        <v>1</v>
      </c>
    </row>
    <row r="129" spans="1:12" hidden="1" outlineLevel="3" collapsed="1" x14ac:dyDescent="0.3">
      <c r="A129" s="9" t="s">
        <v>374</v>
      </c>
      <c r="B129" s="9" t="s">
        <v>28</v>
      </c>
      <c r="C129" s="9" t="s">
        <v>375</v>
      </c>
      <c r="D129" s="9" t="s">
        <v>376</v>
      </c>
      <c r="E129" s="21">
        <f>'2 ARCHITEKTURA'!K62</f>
        <v>0</v>
      </c>
      <c r="F129" s="6" t="s">
        <v>1</v>
      </c>
      <c r="G129" s="6" t="s">
        <v>1</v>
      </c>
      <c r="H129" s="6" t="s">
        <v>1</v>
      </c>
      <c r="I129" s="6" t="s">
        <v>1</v>
      </c>
      <c r="J129" s="6" t="s">
        <v>1</v>
      </c>
      <c r="K129" s="6" t="s">
        <v>1</v>
      </c>
      <c r="L129" s="6" t="s">
        <v>1</v>
      </c>
    </row>
    <row r="130" spans="1:12" hidden="1" outlineLevel="4" x14ac:dyDescent="0.3">
      <c r="A130" s="11" t="s">
        <v>377</v>
      </c>
      <c r="B130" s="11" t="s">
        <v>28</v>
      </c>
      <c r="C130" s="11" t="s">
        <v>378</v>
      </c>
      <c r="D130" s="11" t="s">
        <v>379</v>
      </c>
      <c r="E130" s="20">
        <f>'2 ARCHITEKTURA'!K63</f>
        <v>0</v>
      </c>
      <c r="F130" s="8" t="s">
        <v>1</v>
      </c>
      <c r="G130" s="8" t="s">
        <v>1</v>
      </c>
      <c r="H130" s="8" t="s">
        <v>1</v>
      </c>
      <c r="I130" s="8" t="s">
        <v>1</v>
      </c>
      <c r="J130" s="8" t="s">
        <v>1</v>
      </c>
      <c r="K130" s="8" t="s">
        <v>1</v>
      </c>
      <c r="L130" s="8" t="s">
        <v>1</v>
      </c>
    </row>
    <row r="131" spans="1:12" hidden="1" outlineLevel="4" x14ac:dyDescent="0.3">
      <c r="A131" s="11" t="s">
        <v>380</v>
      </c>
      <c r="B131" s="11" t="s">
        <v>28</v>
      </c>
      <c r="C131" s="11" t="s">
        <v>381</v>
      </c>
      <c r="D131" s="11" t="s">
        <v>382</v>
      </c>
      <c r="E131" s="20">
        <f>'2 ARCHITEKTURA'!K65</f>
        <v>0</v>
      </c>
      <c r="F131" s="8" t="s">
        <v>1</v>
      </c>
      <c r="G131" s="8" t="s">
        <v>1</v>
      </c>
      <c r="H131" s="8" t="s">
        <v>1</v>
      </c>
      <c r="I131" s="8" t="s">
        <v>1</v>
      </c>
      <c r="J131" s="8" t="s">
        <v>1</v>
      </c>
      <c r="K131" s="8" t="s">
        <v>1</v>
      </c>
      <c r="L131" s="8" t="s">
        <v>1</v>
      </c>
    </row>
    <row r="132" spans="1:12" hidden="1" outlineLevel="4" x14ac:dyDescent="0.3">
      <c r="A132" s="11" t="s">
        <v>383</v>
      </c>
      <c r="B132" s="11" t="s">
        <v>28</v>
      </c>
      <c r="C132" s="11" t="s">
        <v>384</v>
      </c>
      <c r="D132" s="11" t="s">
        <v>385</v>
      </c>
      <c r="E132" s="20">
        <f>'2 ARCHITEKTURA'!K67</f>
        <v>0</v>
      </c>
      <c r="F132" s="8" t="s">
        <v>1</v>
      </c>
      <c r="G132" s="8" t="s">
        <v>1</v>
      </c>
      <c r="H132" s="8" t="s">
        <v>1</v>
      </c>
      <c r="I132" s="8" t="s">
        <v>1</v>
      </c>
      <c r="J132" s="8" t="s">
        <v>1</v>
      </c>
      <c r="K132" s="8" t="s">
        <v>1</v>
      </c>
      <c r="L132" s="8" t="s">
        <v>1</v>
      </c>
    </row>
    <row r="133" spans="1:12" hidden="1" outlineLevel="4" x14ac:dyDescent="0.3">
      <c r="A133" s="11" t="s">
        <v>386</v>
      </c>
      <c r="B133" s="11" t="s">
        <v>28</v>
      </c>
      <c r="C133" s="11" t="s">
        <v>387</v>
      </c>
      <c r="D133" s="11" t="s">
        <v>388</v>
      </c>
      <c r="E133" s="20">
        <f>'2 ARCHITEKTURA'!K69</f>
        <v>0</v>
      </c>
      <c r="F133" s="8" t="s">
        <v>1</v>
      </c>
      <c r="G133" s="8" t="s">
        <v>1</v>
      </c>
      <c r="H133" s="8" t="s">
        <v>1</v>
      </c>
      <c r="I133" s="8" t="s">
        <v>1</v>
      </c>
      <c r="J133" s="8" t="s">
        <v>1</v>
      </c>
      <c r="K133" s="8" t="s">
        <v>1</v>
      </c>
      <c r="L133" s="8" t="s">
        <v>1</v>
      </c>
    </row>
    <row r="134" spans="1:12" hidden="1" outlineLevel="3" collapsed="1" x14ac:dyDescent="0.3">
      <c r="A134" s="9" t="s">
        <v>389</v>
      </c>
      <c r="B134" s="9" t="s">
        <v>28</v>
      </c>
      <c r="C134" s="9" t="s">
        <v>390</v>
      </c>
      <c r="D134" s="9" t="s">
        <v>391</v>
      </c>
      <c r="E134" s="21">
        <f>'2 ARCHITEKTURA'!K71</f>
        <v>0</v>
      </c>
      <c r="F134" s="6" t="s">
        <v>1</v>
      </c>
      <c r="G134" s="6" t="s">
        <v>1</v>
      </c>
      <c r="H134" s="6" t="s">
        <v>1</v>
      </c>
      <c r="I134" s="6" t="s">
        <v>1</v>
      </c>
      <c r="J134" s="6" t="s">
        <v>1</v>
      </c>
      <c r="K134" s="6" t="s">
        <v>1</v>
      </c>
      <c r="L134" s="6" t="s">
        <v>1</v>
      </c>
    </row>
    <row r="135" spans="1:12" hidden="1" outlineLevel="4" x14ac:dyDescent="0.3">
      <c r="A135" s="11" t="s">
        <v>392</v>
      </c>
      <c r="B135" s="11" t="s">
        <v>28</v>
      </c>
      <c r="C135" s="11" t="s">
        <v>393</v>
      </c>
      <c r="D135" s="11" t="s">
        <v>394</v>
      </c>
      <c r="E135" s="20">
        <f>'2 ARCHITEKTURA'!K72</f>
        <v>0</v>
      </c>
      <c r="F135" s="8" t="s">
        <v>1</v>
      </c>
      <c r="G135" s="8" t="s">
        <v>1</v>
      </c>
      <c r="H135" s="8" t="s">
        <v>1</v>
      </c>
      <c r="I135" s="8" t="s">
        <v>1</v>
      </c>
      <c r="J135" s="8" t="s">
        <v>1</v>
      </c>
      <c r="K135" s="8" t="s">
        <v>1</v>
      </c>
      <c r="L135" s="8" t="s">
        <v>1</v>
      </c>
    </row>
    <row r="136" spans="1:12" hidden="1" outlineLevel="4" x14ac:dyDescent="0.3">
      <c r="A136" s="11" t="s">
        <v>395</v>
      </c>
      <c r="B136" s="11" t="s">
        <v>28</v>
      </c>
      <c r="C136" s="11" t="s">
        <v>396</v>
      </c>
      <c r="D136" s="11" t="s">
        <v>397</v>
      </c>
      <c r="E136" s="20">
        <f>'2 ARCHITEKTURA'!K74</f>
        <v>0</v>
      </c>
      <c r="F136" s="8" t="s">
        <v>1</v>
      </c>
      <c r="G136" s="8" t="s">
        <v>1</v>
      </c>
      <c r="H136" s="8" t="s">
        <v>1</v>
      </c>
      <c r="I136" s="8" t="s">
        <v>1</v>
      </c>
      <c r="J136" s="8" t="s">
        <v>1</v>
      </c>
      <c r="K136" s="8" t="s">
        <v>1</v>
      </c>
      <c r="L136" s="8" t="s">
        <v>1</v>
      </c>
    </row>
    <row r="137" spans="1:12" hidden="1" outlineLevel="4" x14ac:dyDescent="0.3">
      <c r="A137" s="11" t="s">
        <v>398</v>
      </c>
      <c r="B137" s="11" t="s">
        <v>28</v>
      </c>
      <c r="C137" s="11" t="s">
        <v>399</v>
      </c>
      <c r="D137" s="11" t="s">
        <v>385</v>
      </c>
      <c r="E137" s="20">
        <f>'2 ARCHITEKTURA'!K76</f>
        <v>0</v>
      </c>
      <c r="F137" s="8" t="s">
        <v>1</v>
      </c>
      <c r="G137" s="8" t="s">
        <v>1</v>
      </c>
      <c r="H137" s="8" t="s">
        <v>1</v>
      </c>
      <c r="I137" s="8" t="s">
        <v>1</v>
      </c>
      <c r="J137" s="8" t="s">
        <v>1</v>
      </c>
      <c r="K137" s="8" t="s">
        <v>1</v>
      </c>
      <c r="L137" s="8" t="s">
        <v>1</v>
      </c>
    </row>
    <row r="138" spans="1:12" hidden="1" outlineLevel="4" x14ac:dyDescent="0.3">
      <c r="A138" s="11" t="s">
        <v>400</v>
      </c>
      <c r="B138" s="11" t="s">
        <v>28</v>
      </c>
      <c r="C138" s="11" t="s">
        <v>401</v>
      </c>
      <c r="D138" s="11" t="s">
        <v>388</v>
      </c>
      <c r="E138" s="20">
        <f>'2 ARCHITEKTURA'!K78</f>
        <v>0</v>
      </c>
      <c r="F138" s="8" t="s">
        <v>1</v>
      </c>
      <c r="G138" s="8" t="s">
        <v>1</v>
      </c>
      <c r="H138" s="8" t="s">
        <v>1</v>
      </c>
      <c r="I138" s="8" t="s">
        <v>1</v>
      </c>
      <c r="J138" s="8" t="s">
        <v>1</v>
      </c>
      <c r="K138" s="8" t="s">
        <v>1</v>
      </c>
      <c r="L138" s="8" t="s">
        <v>1</v>
      </c>
    </row>
    <row r="139" spans="1:12" outlineLevel="2" collapsed="1" x14ac:dyDescent="0.3">
      <c r="A139" s="7" t="s">
        <v>402</v>
      </c>
      <c r="B139" s="7" t="s">
        <v>28</v>
      </c>
      <c r="C139" s="7" t="s">
        <v>403</v>
      </c>
      <c r="D139" s="7" t="s">
        <v>246</v>
      </c>
      <c r="E139" s="22">
        <f>'2 ARCHITEKTURA'!K80</f>
        <v>0</v>
      </c>
      <c r="F139" s="4" t="s">
        <v>1</v>
      </c>
      <c r="G139" s="4" t="s">
        <v>1</v>
      </c>
      <c r="H139" s="4" t="s">
        <v>1</v>
      </c>
      <c r="I139" s="4" t="s">
        <v>1</v>
      </c>
      <c r="J139" s="4" t="s">
        <v>1</v>
      </c>
      <c r="K139" s="4" t="s">
        <v>1</v>
      </c>
      <c r="L139" s="4" t="s">
        <v>1</v>
      </c>
    </row>
    <row r="140" spans="1:12" hidden="1" outlineLevel="3" collapsed="1" x14ac:dyDescent="0.3">
      <c r="A140" s="9" t="s">
        <v>404</v>
      </c>
      <c r="B140" s="9" t="s">
        <v>28</v>
      </c>
      <c r="C140" s="9" t="s">
        <v>405</v>
      </c>
      <c r="D140" s="9" t="s">
        <v>78</v>
      </c>
      <c r="E140" s="21">
        <f>'2 ARCHITEKTURA'!K81</f>
        <v>0</v>
      </c>
      <c r="F140" s="6" t="s">
        <v>1</v>
      </c>
      <c r="G140" s="6" t="s">
        <v>1</v>
      </c>
      <c r="H140" s="6" t="s">
        <v>1</v>
      </c>
      <c r="I140" s="6" t="s">
        <v>1</v>
      </c>
      <c r="J140" s="6" t="s">
        <v>1</v>
      </c>
      <c r="K140" s="6" t="s">
        <v>1</v>
      </c>
      <c r="L140" s="6" t="s">
        <v>1</v>
      </c>
    </row>
    <row r="141" spans="1:12" hidden="1" outlineLevel="4" x14ac:dyDescent="0.3">
      <c r="A141" s="11" t="s">
        <v>406</v>
      </c>
      <c r="B141" s="11" t="s">
        <v>28</v>
      </c>
      <c r="C141" s="11" t="s">
        <v>407</v>
      </c>
      <c r="D141" s="11" t="s">
        <v>328</v>
      </c>
      <c r="E141" s="20">
        <f>'2 ARCHITEKTURA'!K82</f>
        <v>0</v>
      </c>
      <c r="F141" s="8" t="s">
        <v>1</v>
      </c>
      <c r="G141" s="8" t="s">
        <v>1</v>
      </c>
      <c r="H141" s="8" t="s">
        <v>1</v>
      </c>
      <c r="I141" s="8" t="s">
        <v>1</v>
      </c>
      <c r="J141" s="8" t="s">
        <v>1</v>
      </c>
      <c r="K141" s="8" t="s">
        <v>1</v>
      </c>
      <c r="L141" s="8" t="s">
        <v>1</v>
      </c>
    </row>
    <row r="142" spans="1:12" hidden="1" outlineLevel="4" x14ac:dyDescent="0.3">
      <c r="A142" s="11" t="s">
        <v>408</v>
      </c>
      <c r="B142" s="11" t="s">
        <v>28</v>
      </c>
      <c r="C142" s="11" t="s">
        <v>409</v>
      </c>
      <c r="D142" s="11" t="s">
        <v>331</v>
      </c>
      <c r="E142" s="20">
        <f>'2 ARCHITEKTURA'!K84</f>
        <v>0</v>
      </c>
      <c r="F142" s="8" t="s">
        <v>1</v>
      </c>
      <c r="G142" s="8" t="s">
        <v>1</v>
      </c>
      <c r="H142" s="8" t="s">
        <v>1</v>
      </c>
      <c r="I142" s="8" t="s">
        <v>1</v>
      </c>
      <c r="J142" s="8" t="s">
        <v>1</v>
      </c>
      <c r="K142" s="8" t="s">
        <v>1</v>
      </c>
      <c r="L142" s="8" t="s">
        <v>1</v>
      </c>
    </row>
    <row r="143" spans="1:12" hidden="1" outlineLevel="4" x14ac:dyDescent="0.3">
      <c r="A143" s="11" t="s">
        <v>410</v>
      </c>
      <c r="B143" s="11" t="s">
        <v>28</v>
      </c>
      <c r="C143" s="11" t="s">
        <v>411</v>
      </c>
      <c r="D143" s="11" t="s">
        <v>334</v>
      </c>
      <c r="E143" s="20">
        <f>'2 ARCHITEKTURA'!K86</f>
        <v>0</v>
      </c>
      <c r="F143" s="8" t="s">
        <v>1</v>
      </c>
      <c r="G143" s="8" t="s">
        <v>1</v>
      </c>
      <c r="H143" s="8" t="s">
        <v>1</v>
      </c>
      <c r="I143" s="8" t="s">
        <v>1</v>
      </c>
      <c r="J143" s="8" t="s">
        <v>1</v>
      </c>
      <c r="K143" s="8" t="s">
        <v>1</v>
      </c>
      <c r="L143" s="8" t="s">
        <v>1</v>
      </c>
    </row>
    <row r="144" spans="1:12" hidden="1" outlineLevel="4" x14ac:dyDescent="0.3">
      <c r="A144" s="11" t="s">
        <v>412</v>
      </c>
      <c r="B144" s="11" t="s">
        <v>28</v>
      </c>
      <c r="C144" s="11" t="s">
        <v>413</v>
      </c>
      <c r="D144" s="11" t="s">
        <v>337</v>
      </c>
      <c r="E144" s="20">
        <f>'2 ARCHITEKTURA'!K88</f>
        <v>0</v>
      </c>
      <c r="F144" s="8" t="s">
        <v>1</v>
      </c>
      <c r="G144" s="8" t="s">
        <v>1</v>
      </c>
      <c r="H144" s="8" t="s">
        <v>1</v>
      </c>
      <c r="I144" s="8" t="s">
        <v>1</v>
      </c>
      <c r="J144" s="8" t="s">
        <v>1</v>
      </c>
      <c r="K144" s="8" t="s">
        <v>1</v>
      </c>
      <c r="L144" s="8" t="s">
        <v>1</v>
      </c>
    </row>
    <row r="145" spans="1:12" hidden="1" outlineLevel="4" x14ac:dyDescent="0.3">
      <c r="A145" s="11" t="s">
        <v>414</v>
      </c>
      <c r="B145" s="11" t="s">
        <v>28</v>
      </c>
      <c r="C145" s="11" t="s">
        <v>415</v>
      </c>
      <c r="D145" s="11" t="s">
        <v>340</v>
      </c>
      <c r="E145" s="20">
        <f>'2 ARCHITEKTURA'!K90</f>
        <v>0</v>
      </c>
      <c r="F145" s="8" t="s">
        <v>1</v>
      </c>
      <c r="G145" s="8" t="s">
        <v>1</v>
      </c>
      <c r="H145" s="8" t="s">
        <v>1</v>
      </c>
      <c r="I145" s="8" t="s">
        <v>1</v>
      </c>
      <c r="J145" s="8" t="s">
        <v>1</v>
      </c>
      <c r="K145" s="8" t="s">
        <v>1</v>
      </c>
      <c r="L145" s="8" t="s">
        <v>1</v>
      </c>
    </row>
    <row r="146" spans="1:12" hidden="1" outlineLevel="4" x14ac:dyDescent="0.3">
      <c r="A146" s="11" t="s">
        <v>416</v>
      </c>
      <c r="B146" s="11" t="s">
        <v>28</v>
      </c>
      <c r="C146" s="11" t="s">
        <v>417</v>
      </c>
      <c r="D146" s="11" t="s">
        <v>343</v>
      </c>
      <c r="E146" s="20">
        <f>'2 ARCHITEKTURA'!K92</f>
        <v>0</v>
      </c>
      <c r="F146" s="8" t="s">
        <v>1</v>
      </c>
      <c r="G146" s="8" t="s">
        <v>1</v>
      </c>
      <c r="H146" s="8" t="s">
        <v>1</v>
      </c>
      <c r="I146" s="8" t="s">
        <v>1</v>
      </c>
      <c r="J146" s="8" t="s">
        <v>1</v>
      </c>
      <c r="K146" s="8" t="s">
        <v>1</v>
      </c>
      <c r="L146" s="8" t="s">
        <v>1</v>
      </c>
    </row>
    <row r="147" spans="1:12" hidden="1" outlineLevel="4" x14ac:dyDescent="0.3">
      <c r="A147" s="11" t="s">
        <v>418</v>
      </c>
      <c r="B147" s="11" t="s">
        <v>28</v>
      </c>
      <c r="C147" s="11" t="s">
        <v>419</v>
      </c>
      <c r="D147" s="11" t="s">
        <v>346</v>
      </c>
      <c r="E147" s="20">
        <f>'2 ARCHITEKTURA'!K94</f>
        <v>0</v>
      </c>
      <c r="F147" s="8" t="s">
        <v>1</v>
      </c>
      <c r="G147" s="8" t="s">
        <v>1</v>
      </c>
      <c r="H147" s="8" t="s">
        <v>1</v>
      </c>
      <c r="I147" s="8" t="s">
        <v>1</v>
      </c>
      <c r="J147" s="8" t="s">
        <v>1</v>
      </c>
      <c r="K147" s="8" t="s">
        <v>1</v>
      </c>
      <c r="L147" s="8" t="s">
        <v>1</v>
      </c>
    </row>
    <row r="148" spans="1:12" hidden="1" outlineLevel="4" x14ac:dyDescent="0.3">
      <c r="A148" s="11" t="s">
        <v>420</v>
      </c>
      <c r="B148" s="11" t="s">
        <v>28</v>
      </c>
      <c r="C148" s="11" t="s">
        <v>421</v>
      </c>
      <c r="D148" s="11" t="s">
        <v>349</v>
      </c>
      <c r="E148" s="20">
        <f>'2 ARCHITEKTURA'!K96</f>
        <v>0</v>
      </c>
      <c r="F148" s="8" t="s">
        <v>1</v>
      </c>
      <c r="G148" s="8" t="s">
        <v>1</v>
      </c>
      <c r="H148" s="8" t="s">
        <v>1</v>
      </c>
      <c r="I148" s="8" t="s">
        <v>1</v>
      </c>
      <c r="J148" s="8" t="s">
        <v>1</v>
      </c>
      <c r="K148" s="8" t="s">
        <v>1</v>
      </c>
      <c r="L148" s="8" t="s">
        <v>1</v>
      </c>
    </row>
    <row r="149" spans="1:12" hidden="1" outlineLevel="4" x14ac:dyDescent="0.3">
      <c r="A149" s="11" t="s">
        <v>422</v>
      </c>
      <c r="B149" s="11" t="s">
        <v>28</v>
      </c>
      <c r="C149" s="11" t="s">
        <v>423</v>
      </c>
      <c r="D149" s="11" t="s">
        <v>352</v>
      </c>
      <c r="E149" s="20">
        <f>'2 ARCHITEKTURA'!K98</f>
        <v>0</v>
      </c>
      <c r="F149" s="8" t="s">
        <v>1</v>
      </c>
      <c r="G149" s="8" t="s">
        <v>1</v>
      </c>
      <c r="H149" s="8" t="s">
        <v>1</v>
      </c>
      <c r="I149" s="8" t="s">
        <v>1</v>
      </c>
      <c r="J149" s="8" t="s">
        <v>1</v>
      </c>
      <c r="K149" s="8" t="s">
        <v>1</v>
      </c>
      <c r="L149" s="8" t="s">
        <v>1</v>
      </c>
    </row>
    <row r="150" spans="1:12" ht="28.8" hidden="1" outlineLevel="4" x14ac:dyDescent="0.3">
      <c r="A150" s="11" t="s">
        <v>424</v>
      </c>
      <c r="B150" s="11" t="s">
        <v>28</v>
      </c>
      <c r="C150" s="11" t="s">
        <v>425</v>
      </c>
      <c r="D150" s="11" t="s">
        <v>355</v>
      </c>
      <c r="E150" s="20">
        <f>'2 ARCHITEKTURA'!K100</f>
        <v>0</v>
      </c>
      <c r="F150" s="8" t="s">
        <v>1</v>
      </c>
      <c r="G150" s="8" t="s">
        <v>1</v>
      </c>
      <c r="H150" s="8" t="s">
        <v>1</v>
      </c>
      <c r="I150" s="8" t="s">
        <v>1</v>
      </c>
      <c r="J150" s="8" t="s">
        <v>1</v>
      </c>
      <c r="K150" s="8" t="s">
        <v>1</v>
      </c>
      <c r="L150" s="8" t="s">
        <v>1</v>
      </c>
    </row>
    <row r="151" spans="1:12" ht="28.8" hidden="1" outlineLevel="4" x14ac:dyDescent="0.3">
      <c r="A151" s="11" t="s">
        <v>426</v>
      </c>
      <c r="B151" s="11" t="s">
        <v>28</v>
      </c>
      <c r="C151" s="11" t="s">
        <v>427</v>
      </c>
      <c r="D151" s="11" t="s">
        <v>358</v>
      </c>
      <c r="E151" s="20">
        <f>'2 ARCHITEKTURA'!K102</f>
        <v>0</v>
      </c>
      <c r="F151" s="8" t="s">
        <v>1</v>
      </c>
      <c r="G151" s="8" t="s">
        <v>1</v>
      </c>
      <c r="H151" s="8" t="s">
        <v>1</v>
      </c>
      <c r="I151" s="8" t="s">
        <v>1</v>
      </c>
      <c r="J151" s="8" t="s">
        <v>1</v>
      </c>
      <c r="K151" s="8" t="s">
        <v>1</v>
      </c>
      <c r="L151" s="8" t="s">
        <v>1</v>
      </c>
    </row>
    <row r="152" spans="1:12" hidden="1" outlineLevel="3" collapsed="1" x14ac:dyDescent="0.3">
      <c r="A152" s="9" t="s">
        <v>428</v>
      </c>
      <c r="B152" s="9" t="s">
        <v>28</v>
      </c>
      <c r="C152" s="9" t="s">
        <v>429</v>
      </c>
      <c r="D152" s="9" t="s">
        <v>361</v>
      </c>
      <c r="E152" s="21">
        <f>'2 ARCHITEKTURA'!K106</f>
        <v>0</v>
      </c>
      <c r="F152" s="6" t="s">
        <v>1</v>
      </c>
      <c r="G152" s="6" t="s">
        <v>1</v>
      </c>
      <c r="H152" s="6" t="s">
        <v>1</v>
      </c>
      <c r="I152" s="6" t="s">
        <v>1</v>
      </c>
      <c r="J152" s="6" t="s">
        <v>1</v>
      </c>
      <c r="K152" s="6" t="s">
        <v>1</v>
      </c>
      <c r="L152" s="6" t="s">
        <v>1</v>
      </c>
    </row>
    <row r="153" spans="1:12" hidden="1" outlineLevel="4" x14ac:dyDescent="0.3">
      <c r="A153" s="11" t="s">
        <v>430</v>
      </c>
      <c r="B153" s="11" t="s">
        <v>28</v>
      </c>
      <c r="C153" s="11" t="s">
        <v>431</v>
      </c>
      <c r="D153" s="11" t="s">
        <v>432</v>
      </c>
      <c r="E153" s="20">
        <f>'2 ARCHITEKTURA'!K107</f>
        <v>0</v>
      </c>
      <c r="F153" s="8" t="s">
        <v>1</v>
      </c>
      <c r="G153" s="8" t="s">
        <v>1</v>
      </c>
      <c r="H153" s="8" t="s">
        <v>1</v>
      </c>
      <c r="I153" s="8" t="s">
        <v>1</v>
      </c>
      <c r="J153" s="8" t="s">
        <v>1</v>
      </c>
      <c r="K153" s="8" t="s">
        <v>1</v>
      </c>
      <c r="L153" s="8" t="s">
        <v>1</v>
      </c>
    </row>
    <row r="154" spans="1:12" hidden="1" outlineLevel="4" x14ac:dyDescent="0.3">
      <c r="A154" s="11" t="s">
        <v>433</v>
      </c>
      <c r="B154" s="11" t="s">
        <v>28</v>
      </c>
      <c r="C154" s="11" t="s">
        <v>434</v>
      </c>
      <c r="D154" s="11" t="s">
        <v>367</v>
      </c>
      <c r="E154" s="20">
        <f>'2 ARCHITEKTURA'!K112</f>
        <v>0</v>
      </c>
      <c r="F154" s="8" t="s">
        <v>1</v>
      </c>
      <c r="G154" s="8" t="s">
        <v>1</v>
      </c>
      <c r="H154" s="8" t="s">
        <v>1</v>
      </c>
      <c r="I154" s="8" t="s">
        <v>1</v>
      </c>
      <c r="J154" s="8" t="s">
        <v>1</v>
      </c>
      <c r="K154" s="8" t="s">
        <v>1</v>
      </c>
      <c r="L154" s="8" t="s">
        <v>1</v>
      </c>
    </row>
    <row r="155" spans="1:12" hidden="1" outlineLevel="4" x14ac:dyDescent="0.3">
      <c r="A155" s="11" t="s">
        <v>435</v>
      </c>
      <c r="B155" s="11" t="s">
        <v>28</v>
      </c>
      <c r="C155" s="11" t="s">
        <v>436</v>
      </c>
      <c r="D155" s="11" t="s">
        <v>370</v>
      </c>
      <c r="E155" s="20">
        <f>'2 ARCHITEKTURA'!K115</f>
        <v>0</v>
      </c>
      <c r="F155" s="8" t="s">
        <v>1</v>
      </c>
      <c r="G155" s="8" t="s">
        <v>1</v>
      </c>
      <c r="H155" s="8" t="s">
        <v>1</v>
      </c>
      <c r="I155" s="8" t="s">
        <v>1</v>
      </c>
      <c r="J155" s="8" t="s">
        <v>1</v>
      </c>
      <c r="K155" s="8" t="s">
        <v>1</v>
      </c>
      <c r="L155" s="8" t="s">
        <v>1</v>
      </c>
    </row>
    <row r="156" spans="1:12" hidden="1" outlineLevel="3" collapsed="1" x14ac:dyDescent="0.3">
      <c r="A156" s="9" t="s">
        <v>437</v>
      </c>
      <c r="B156" s="9" t="s">
        <v>28</v>
      </c>
      <c r="C156" s="9" t="s">
        <v>438</v>
      </c>
      <c r="D156" s="9" t="s">
        <v>376</v>
      </c>
      <c r="E156" s="21">
        <f>'2 ARCHITEKTURA'!K119</f>
        <v>0</v>
      </c>
      <c r="F156" s="6" t="s">
        <v>1</v>
      </c>
      <c r="G156" s="6" t="s">
        <v>1</v>
      </c>
      <c r="H156" s="6" t="s">
        <v>1</v>
      </c>
      <c r="I156" s="6" t="s">
        <v>1</v>
      </c>
      <c r="J156" s="6" t="s">
        <v>1</v>
      </c>
      <c r="K156" s="6" t="s">
        <v>1</v>
      </c>
      <c r="L156" s="6" t="s">
        <v>1</v>
      </c>
    </row>
    <row r="157" spans="1:12" hidden="1" outlineLevel="4" x14ac:dyDescent="0.3">
      <c r="A157" s="11" t="s">
        <v>439</v>
      </c>
      <c r="B157" s="11" t="s">
        <v>28</v>
      </c>
      <c r="C157" s="11" t="s">
        <v>440</v>
      </c>
      <c r="D157" s="11" t="s">
        <v>379</v>
      </c>
      <c r="E157" s="20">
        <f>'2 ARCHITEKTURA'!K120</f>
        <v>0</v>
      </c>
      <c r="F157" s="8" t="s">
        <v>1</v>
      </c>
      <c r="G157" s="8" t="s">
        <v>1</v>
      </c>
      <c r="H157" s="8" t="s">
        <v>1</v>
      </c>
      <c r="I157" s="8" t="s">
        <v>1</v>
      </c>
      <c r="J157" s="8" t="s">
        <v>1</v>
      </c>
      <c r="K157" s="8" t="s">
        <v>1</v>
      </c>
      <c r="L157" s="8" t="s">
        <v>1</v>
      </c>
    </row>
    <row r="158" spans="1:12" hidden="1" outlineLevel="4" x14ac:dyDescent="0.3">
      <c r="A158" s="11" t="s">
        <v>441</v>
      </c>
      <c r="B158" s="11" t="s">
        <v>28</v>
      </c>
      <c r="C158" s="11" t="s">
        <v>442</v>
      </c>
      <c r="D158" s="11" t="s">
        <v>382</v>
      </c>
      <c r="E158" s="20">
        <f>'2 ARCHITEKTURA'!K122</f>
        <v>0</v>
      </c>
      <c r="F158" s="8" t="s">
        <v>1</v>
      </c>
      <c r="G158" s="8" t="s">
        <v>1</v>
      </c>
      <c r="H158" s="8" t="s">
        <v>1</v>
      </c>
      <c r="I158" s="8" t="s">
        <v>1</v>
      </c>
      <c r="J158" s="8" t="s">
        <v>1</v>
      </c>
      <c r="K158" s="8" t="s">
        <v>1</v>
      </c>
      <c r="L158" s="8" t="s">
        <v>1</v>
      </c>
    </row>
    <row r="159" spans="1:12" hidden="1" outlineLevel="4" x14ac:dyDescent="0.3">
      <c r="A159" s="11" t="s">
        <v>443</v>
      </c>
      <c r="B159" s="11" t="s">
        <v>28</v>
      </c>
      <c r="C159" s="11" t="s">
        <v>444</v>
      </c>
      <c r="D159" s="11" t="s">
        <v>385</v>
      </c>
      <c r="E159" s="20">
        <f>'2 ARCHITEKTURA'!K124</f>
        <v>0</v>
      </c>
      <c r="F159" s="8" t="s">
        <v>1</v>
      </c>
      <c r="G159" s="8" t="s">
        <v>1</v>
      </c>
      <c r="H159" s="8" t="s">
        <v>1</v>
      </c>
      <c r="I159" s="8" t="s">
        <v>1</v>
      </c>
      <c r="J159" s="8" t="s">
        <v>1</v>
      </c>
      <c r="K159" s="8" t="s">
        <v>1</v>
      </c>
      <c r="L159" s="8" t="s">
        <v>1</v>
      </c>
    </row>
    <row r="160" spans="1:12" hidden="1" outlineLevel="4" x14ac:dyDescent="0.3">
      <c r="A160" s="11" t="s">
        <v>445</v>
      </c>
      <c r="B160" s="11" t="s">
        <v>28</v>
      </c>
      <c r="C160" s="11" t="s">
        <v>446</v>
      </c>
      <c r="D160" s="11" t="s">
        <v>388</v>
      </c>
      <c r="E160" s="20">
        <f>'2 ARCHITEKTURA'!K126</f>
        <v>0</v>
      </c>
      <c r="F160" s="8" t="s">
        <v>1</v>
      </c>
      <c r="G160" s="8" t="s">
        <v>1</v>
      </c>
      <c r="H160" s="8" t="s">
        <v>1</v>
      </c>
      <c r="I160" s="8" t="s">
        <v>1</v>
      </c>
      <c r="J160" s="8" t="s">
        <v>1</v>
      </c>
      <c r="K160" s="8" t="s">
        <v>1</v>
      </c>
      <c r="L160" s="8" t="s">
        <v>1</v>
      </c>
    </row>
    <row r="161" spans="1:12" hidden="1" outlineLevel="3" collapsed="1" x14ac:dyDescent="0.3">
      <c r="A161" s="9" t="s">
        <v>447</v>
      </c>
      <c r="B161" s="9" t="s">
        <v>28</v>
      </c>
      <c r="C161" s="9" t="s">
        <v>448</v>
      </c>
      <c r="D161" s="9" t="s">
        <v>391</v>
      </c>
      <c r="E161" s="21">
        <f>'2 ARCHITEKTURA'!K128</f>
        <v>0</v>
      </c>
      <c r="F161" s="6" t="s">
        <v>1</v>
      </c>
      <c r="G161" s="6" t="s">
        <v>1</v>
      </c>
      <c r="H161" s="6" t="s">
        <v>1</v>
      </c>
      <c r="I161" s="6" t="s">
        <v>1</v>
      </c>
      <c r="J161" s="6" t="s">
        <v>1</v>
      </c>
      <c r="K161" s="6" t="s">
        <v>1</v>
      </c>
      <c r="L161" s="6" t="s">
        <v>1</v>
      </c>
    </row>
    <row r="162" spans="1:12" hidden="1" outlineLevel="4" x14ac:dyDescent="0.3">
      <c r="A162" s="11" t="s">
        <v>449</v>
      </c>
      <c r="B162" s="11" t="s">
        <v>28</v>
      </c>
      <c r="C162" s="11" t="s">
        <v>450</v>
      </c>
      <c r="D162" s="11" t="s">
        <v>394</v>
      </c>
      <c r="E162" s="20">
        <f>'2 ARCHITEKTURA'!K129</f>
        <v>0</v>
      </c>
      <c r="F162" s="8" t="s">
        <v>1</v>
      </c>
      <c r="G162" s="8" t="s">
        <v>1</v>
      </c>
      <c r="H162" s="8" t="s">
        <v>1</v>
      </c>
      <c r="I162" s="8" t="s">
        <v>1</v>
      </c>
      <c r="J162" s="8" t="s">
        <v>1</v>
      </c>
      <c r="K162" s="8" t="s">
        <v>1</v>
      </c>
      <c r="L162" s="8" t="s">
        <v>1</v>
      </c>
    </row>
    <row r="163" spans="1:12" hidden="1" outlineLevel="4" x14ac:dyDescent="0.3">
      <c r="A163" s="11" t="s">
        <v>451</v>
      </c>
      <c r="B163" s="11" t="s">
        <v>28</v>
      </c>
      <c r="C163" s="11" t="s">
        <v>452</v>
      </c>
      <c r="D163" s="11" t="s">
        <v>385</v>
      </c>
      <c r="E163" s="20">
        <f>'2 ARCHITEKTURA'!K131</f>
        <v>0</v>
      </c>
      <c r="F163" s="8" t="s">
        <v>1</v>
      </c>
      <c r="G163" s="8" t="s">
        <v>1</v>
      </c>
      <c r="H163" s="8" t="s">
        <v>1</v>
      </c>
      <c r="I163" s="8" t="s">
        <v>1</v>
      </c>
      <c r="J163" s="8" t="s">
        <v>1</v>
      </c>
      <c r="K163" s="8" t="s">
        <v>1</v>
      </c>
      <c r="L163" s="8" t="s">
        <v>1</v>
      </c>
    </row>
    <row r="164" spans="1:12" hidden="1" outlineLevel="4" x14ac:dyDescent="0.3">
      <c r="A164" s="11" t="s">
        <v>453</v>
      </c>
      <c r="B164" s="11" t="s">
        <v>28</v>
      </c>
      <c r="C164" s="11" t="s">
        <v>454</v>
      </c>
      <c r="D164" s="11" t="s">
        <v>388</v>
      </c>
      <c r="E164" s="20">
        <f>'2 ARCHITEKTURA'!K133</f>
        <v>0</v>
      </c>
      <c r="F164" s="8" t="s">
        <v>1</v>
      </c>
      <c r="G164" s="8" t="s">
        <v>1</v>
      </c>
      <c r="H164" s="8" t="s">
        <v>1</v>
      </c>
      <c r="I164" s="8" t="s">
        <v>1</v>
      </c>
      <c r="J164" s="8" t="s">
        <v>1</v>
      </c>
      <c r="K164" s="8" t="s">
        <v>1</v>
      </c>
      <c r="L164" s="8" t="s">
        <v>1</v>
      </c>
    </row>
    <row r="165" spans="1:12" outlineLevel="2" collapsed="1" x14ac:dyDescent="0.3">
      <c r="A165" s="7" t="s">
        <v>455</v>
      </c>
      <c r="B165" s="7" t="s">
        <v>28</v>
      </c>
      <c r="C165" s="7" t="s">
        <v>456</v>
      </c>
      <c r="D165" s="7" t="s">
        <v>457</v>
      </c>
      <c r="E165" s="22">
        <f>'2 ARCHITEKTURA'!K135</f>
        <v>0</v>
      </c>
      <c r="F165" s="4" t="s">
        <v>1</v>
      </c>
      <c r="G165" s="4" t="s">
        <v>1</v>
      </c>
      <c r="H165" s="4" t="s">
        <v>1</v>
      </c>
      <c r="I165" s="4" t="s">
        <v>1</v>
      </c>
      <c r="J165" s="4" t="s">
        <v>1</v>
      </c>
      <c r="K165" s="4" t="s">
        <v>1</v>
      </c>
      <c r="L165" s="4" t="s">
        <v>1</v>
      </c>
    </row>
    <row r="166" spans="1:12" hidden="1" outlineLevel="3" collapsed="1" x14ac:dyDescent="0.3">
      <c r="A166" s="9" t="s">
        <v>458</v>
      </c>
      <c r="B166" s="9" t="s">
        <v>28</v>
      </c>
      <c r="C166" s="9" t="s">
        <v>459</v>
      </c>
      <c r="D166" s="9" t="s">
        <v>78</v>
      </c>
      <c r="E166" s="21">
        <f>'2 ARCHITEKTURA'!K136</f>
        <v>0</v>
      </c>
      <c r="F166" s="6" t="s">
        <v>1</v>
      </c>
      <c r="G166" s="6" t="s">
        <v>1</v>
      </c>
      <c r="H166" s="6" t="s">
        <v>1</v>
      </c>
      <c r="I166" s="6" t="s">
        <v>1</v>
      </c>
      <c r="J166" s="6" t="s">
        <v>1</v>
      </c>
      <c r="K166" s="6" t="s">
        <v>1</v>
      </c>
      <c r="L166" s="6" t="s">
        <v>1</v>
      </c>
    </row>
    <row r="167" spans="1:12" hidden="1" outlineLevel="4" x14ac:dyDescent="0.3">
      <c r="A167" s="11" t="s">
        <v>460</v>
      </c>
      <c r="B167" s="11" t="s">
        <v>28</v>
      </c>
      <c r="C167" s="11" t="s">
        <v>461</v>
      </c>
      <c r="D167" s="11" t="s">
        <v>337</v>
      </c>
      <c r="E167" s="20">
        <f>'2 ARCHITEKTURA'!K137</f>
        <v>0</v>
      </c>
      <c r="F167" s="8" t="s">
        <v>1</v>
      </c>
      <c r="G167" s="8" t="s">
        <v>1</v>
      </c>
      <c r="H167" s="8" t="s">
        <v>1</v>
      </c>
      <c r="I167" s="8" t="s">
        <v>1</v>
      </c>
      <c r="J167" s="8" t="s">
        <v>1</v>
      </c>
      <c r="K167" s="8" t="s">
        <v>1</v>
      </c>
      <c r="L167" s="8" t="s">
        <v>1</v>
      </c>
    </row>
    <row r="168" spans="1:12" hidden="1" outlineLevel="3" collapsed="1" x14ac:dyDescent="0.3">
      <c r="A168" s="9" t="s">
        <v>462</v>
      </c>
      <c r="B168" s="9" t="s">
        <v>28</v>
      </c>
      <c r="C168" s="9" t="s">
        <v>463</v>
      </c>
      <c r="D168" s="9" t="s">
        <v>361</v>
      </c>
      <c r="E168" s="21">
        <f>'2 ARCHITEKTURA'!K139</f>
        <v>0</v>
      </c>
      <c r="F168" s="6" t="s">
        <v>1</v>
      </c>
      <c r="G168" s="6" t="s">
        <v>1</v>
      </c>
      <c r="H168" s="6" t="s">
        <v>1</v>
      </c>
      <c r="I168" s="6" t="s">
        <v>1</v>
      </c>
      <c r="J168" s="6" t="s">
        <v>1</v>
      </c>
      <c r="K168" s="6" t="s">
        <v>1</v>
      </c>
      <c r="L168" s="6" t="s">
        <v>1</v>
      </c>
    </row>
    <row r="169" spans="1:12" hidden="1" outlineLevel="4" x14ac:dyDescent="0.3">
      <c r="A169" s="11" t="s">
        <v>464</v>
      </c>
      <c r="B169" s="11" t="s">
        <v>28</v>
      </c>
      <c r="C169" s="11" t="s">
        <v>465</v>
      </c>
      <c r="D169" s="11" t="s">
        <v>466</v>
      </c>
      <c r="E169" s="20">
        <f>'2 ARCHITEKTURA'!K140</f>
        <v>0</v>
      </c>
      <c r="F169" s="8" t="s">
        <v>1</v>
      </c>
      <c r="G169" s="8" t="s">
        <v>1</v>
      </c>
      <c r="H169" s="8" t="s">
        <v>1</v>
      </c>
      <c r="I169" s="8" t="s">
        <v>1</v>
      </c>
      <c r="J169" s="8" t="s">
        <v>1</v>
      </c>
      <c r="K169" s="8" t="s">
        <v>1</v>
      </c>
      <c r="L169" s="8" t="s">
        <v>1</v>
      </c>
    </row>
    <row r="170" spans="1:12" hidden="1" outlineLevel="3" x14ac:dyDescent="0.3">
      <c r="A170" s="9" t="s">
        <v>467</v>
      </c>
      <c r="B170" s="9" t="s">
        <v>28</v>
      </c>
      <c r="C170" s="9" t="s">
        <v>468</v>
      </c>
      <c r="D170" s="9" t="s">
        <v>376</v>
      </c>
      <c r="E170" s="21">
        <f>'2 ARCHITEKTURA'!K143</f>
        <v>0</v>
      </c>
      <c r="F170" s="6" t="s">
        <v>1</v>
      </c>
      <c r="G170" s="6" t="s">
        <v>1</v>
      </c>
      <c r="H170" s="6" t="s">
        <v>1</v>
      </c>
      <c r="I170" s="6" t="s">
        <v>1</v>
      </c>
      <c r="J170" s="6" t="s">
        <v>1</v>
      </c>
      <c r="K170" s="6" t="s">
        <v>1</v>
      </c>
      <c r="L170" s="6" t="s">
        <v>1</v>
      </c>
    </row>
    <row r="171" spans="1:12" hidden="1" outlineLevel="4" x14ac:dyDescent="0.3">
      <c r="A171" s="11" t="s">
        <v>469</v>
      </c>
      <c r="B171" s="11" t="s">
        <v>28</v>
      </c>
      <c r="C171" s="11" t="s">
        <v>470</v>
      </c>
      <c r="D171" s="11" t="s">
        <v>385</v>
      </c>
      <c r="E171" s="20">
        <f>'2 ARCHITEKTURA'!K144</f>
        <v>0</v>
      </c>
      <c r="F171" s="8" t="s">
        <v>1</v>
      </c>
      <c r="G171" s="8" t="s">
        <v>1</v>
      </c>
      <c r="H171" s="8" t="s">
        <v>1</v>
      </c>
      <c r="I171" s="8" t="s">
        <v>1</v>
      </c>
      <c r="J171" s="8" t="s">
        <v>1</v>
      </c>
      <c r="K171" s="8" t="s">
        <v>1</v>
      </c>
      <c r="L171" s="8" t="s">
        <v>1</v>
      </c>
    </row>
    <row r="172" spans="1:12" hidden="1" outlineLevel="4" x14ac:dyDescent="0.3">
      <c r="A172" s="11" t="s">
        <v>471</v>
      </c>
      <c r="B172" s="11" t="s">
        <v>28</v>
      </c>
      <c r="C172" s="11" t="s">
        <v>472</v>
      </c>
      <c r="D172" s="11" t="s">
        <v>388</v>
      </c>
      <c r="E172" s="20">
        <f>'2 ARCHITEKTURA'!K146</f>
        <v>0</v>
      </c>
      <c r="F172" s="8" t="s">
        <v>1</v>
      </c>
      <c r="G172" s="8" t="s">
        <v>1</v>
      </c>
      <c r="H172" s="8" t="s">
        <v>1</v>
      </c>
      <c r="I172" s="8" t="s">
        <v>1</v>
      </c>
      <c r="J172" s="8" t="s">
        <v>1</v>
      </c>
      <c r="K172" s="8" t="s">
        <v>1</v>
      </c>
      <c r="L172" s="8" t="s">
        <v>1</v>
      </c>
    </row>
    <row r="173" spans="1:12" outlineLevel="2" collapsed="1" x14ac:dyDescent="0.3">
      <c r="A173" s="7" t="s">
        <v>473</v>
      </c>
      <c r="B173" s="7" t="s">
        <v>28</v>
      </c>
      <c r="C173" s="7" t="s">
        <v>474</v>
      </c>
      <c r="D173" s="7" t="s">
        <v>298</v>
      </c>
      <c r="E173" s="22">
        <f>'2 ARCHITEKTURA'!K148</f>
        <v>0</v>
      </c>
      <c r="F173" s="4" t="s">
        <v>1</v>
      </c>
      <c r="G173" s="4" t="s">
        <v>1</v>
      </c>
      <c r="H173" s="4" t="s">
        <v>1</v>
      </c>
      <c r="I173" s="4" t="s">
        <v>1</v>
      </c>
      <c r="J173" s="4" t="s">
        <v>1</v>
      </c>
      <c r="K173" s="4" t="s">
        <v>1</v>
      </c>
      <c r="L173" s="4" t="s">
        <v>1</v>
      </c>
    </row>
    <row r="174" spans="1:12" hidden="1" outlineLevel="3" collapsed="1" x14ac:dyDescent="0.3">
      <c r="A174" s="9" t="s">
        <v>475</v>
      </c>
      <c r="B174" s="9" t="s">
        <v>28</v>
      </c>
      <c r="C174" s="9" t="s">
        <v>476</v>
      </c>
      <c r="D174" s="9" t="s">
        <v>301</v>
      </c>
      <c r="E174" s="21">
        <f>'2 ARCHITEKTURA'!K149</f>
        <v>0</v>
      </c>
      <c r="F174" s="6" t="s">
        <v>1</v>
      </c>
      <c r="G174" s="6" t="s">
        <v>1</v>
      </c>
      <c r="H174" s="6" t="s">
        <v>1</v>
      </c>
      <c r="I174" s="6" t="s">
        <v>1</v>
      </c>
      <c r="J174" s="6" t="s">
        <v>1</v>
      </c>
      <c r="K174" s="6" t="s">
        <v>1</v>
      </c>
      <c r="L174" s="6" t="s">
        <v>1</v>
      </c>
    </row>
    <row r="175" spans="1:12" hidden="1" outlineLevel="4" x14ac:dyDescent="0.3">
      <c r="A175" s="11" t="s">
        <v>477</v>
      </c>
      <c r="B175" s="11" t="s">
        <v>28</v>
      </c>
      <c r="C175" s="11" t="s">
        <v>478</v>
      </c>
      <c r="D175" s="11" t="s">
        <v>479</v>
      </c>
      <c r="E175" s="20">
        <f>'2 ARCHITEKTURA'!K150</f>
        <v>0</v>
      </c>
      <c r="F175" s="8" t="s">
        <v>1</v>
      </c>
      <c r="G175" s="8" t="s">
        <v>1</v>
      </c>
      <c r="H175" s="8" t="s">
        <v>1</v>
      </c>
      <c r="I175" s="8" t="s">
        <v>1</v>
      </c>
      <c r="J175" s="8" t="s">
        <v>1</v>
      </c>
      <c r="K175" s="8" t="s">
        <v>1</v>
      </c>
      <c r="L175" s="8" t="s">
        <v>1</v>
      </c>
    </row>
    <row r="176" spans="1:12" hidden="1" outlineLevel="4" x14ac:dyDescent="0.3">
      <c r="A176" s="11" t="s">
        <v>480</v>
      </c>
      <c r="B176" s="11" t="s">
        <v>28</v>
      </c>
      <c r="C176" s="11" t="s">
        <v>481</v>
      </c>
      <c r="D176" s="11" t="s">
        <v>482</v>
      </c>
      <c r="E176" s="20">
        <f>'2 ARCHITEKTURA'!K155</f>
        <v>0</v>
      </c>
      <c r="F176" s="8" t="s">
        <v>1</v>
      </c>
      <c r="G176" s="8" t="s">
        <v>1</v>
      </c>
      <c r="H176" s="8" t="s">
        <v>1</v>
      </c>
      <c r="I176" s="8" t="s">
        <v>1</v>
      </c>
      <c r="J176" s="8" t="s">
        <v>1</v>
      </c>
      <c r="K176" s="8" t="s">
        <v>1</v>
      </c>
      <c r="L176" s="8" t="s">
        <v>1</v>
      </c>
    </row>
    <row r="177" spans="1:12" hidden="1" outlineLevel="4" x14ac:dyDescent="0.3">
      <c r="A177" s="11" t="s">
        <v>483</v>
      </c>
      <c r="B177" s="11" t="s">
        <v>28</v>
      </c>
      <c r="C177" s="11" t="s">
        <v>484</v>
      </c>
      <c r="D177" s="11" t="s">
        <v>485</v>
      </c>
      <c r="E177" s="20">
        <f>'2 ARCHITEKTURA'!K160</f>
        <v>0</v>
      </c>
      <c r="F177" s="8" t="s">
        <v>1</v>
      </c>
      <c r="G177" s="8" t="s">
        <v>1</v>
      </c>
      <c r="H177" s="8" t="s">
        <v>1</v>
      </c>
      <c r="I177" s="8" t="s">
        <v>1</v>
      </c>
      <c r="J177" s="8" t="s">
        <v>1</v>
      </c>
      <c r="K177" s="8" t="s">
        <v>1</v>
      </c>
      <c r="L177" s="8" t="s">
        <v>1</v>
      </c>
    </row>
    <row r="178" spans="1:12" hidden="1" outlineLevel="4" x14ac:dyDescent="0.3">
      <c r="A178" s="11" t="s">
        <v>486</v>
      </c>
      <c r="B178" s="11" t="s">
        <v>28</v>
      </c>
      <c r="C178" s="11" t="s">
        <v>487</v>
      </c>
      <c r="D178" s="11" t="s">
        <v>488</v>
      </c>
      <c r="E178" s="20">
        <f>'2 ARCHITEKTURA'!K165</f>
        <v>0</v>
      </c>
      <c r="F178" s="8" t="s">
        <v>1</v>
      </c>
      <c r="G178" s="8" t="s">
        <v>1</v>
      </c>
      <c r="H178" s="8" t="s">
        <v>1</v>
      </c>
      <c r="I178" s="8" t="s">
        <v>1</v>
      </c>
      <c r="J178" s="8" t="s">
        <v>1</v>
      </c>
      <c r="K178" s="8" t="s">
        <v>1</v>
      </c>
      <c r="L178" s="8" t="s">
        <v>1</v>
      </c>
    </row>
    <row r="179" spans="1:12" hidden="1" outlineLevel="4" x14ac:dyDescent="0.3">
      <c r="A179" s="11" t="s">
        <v>489</v>
      </c>
      <c r="B179" s="11" t="s">
        <v>28</v>
      </c>
      <c r="C179" s="11" t="s">
        <v>490</v>
      </c>
      <c r="D179" s="11" t="s">
        <v>491</v>
      </c>
      <c r="E179" s="20">
        <f>'2 ARCHITEKTURA'!K168</f>
        <v>0</v>
      </c>
      <c r="F179" s="8" t="s">
        <v>1</v>
      </c>
      <c r="G179" s="8" t="s">
        <v>1</v>
      </c>
      <c r="H179" s="8" t="s">
        <v>1</v>
      </c>
      <c r="I179" s="8" t="s">
        <v>1</v>
      </c>
      <c r="J179" s="8" t="s">
        <v>1</v>
      </c>
      <c r="K179" s="8" t="s">
        <v>1</v>
      </c>
      <c r="L179" s="8" t="s">
        <v>1</v>
      </c>
    </row>
    <row r="180" spans="1:12" hidden="1" outlineLevel="3" x14ac:dyDescent="0.3">
      <c r="A180" s="9" t="s">
        <v>492</v>
      </c>
      <c r="B180" s="9" t="s">
        <v>28</v>
      </c>
      <c r="C180" s="9" t="s">
        <v>493</v>
      </c>
      <c r="D180" s="9" t="s">
        <v>494</v>
      </c>
      <c r="E180" s="21">
        <f>'2 ARCHITEKTURA'!K172</f>
        <v>0</v>
      </c>
      <c r="F180" s="6" t="s">
        <v>1</v>
      </c>
      <c r="G180" s="6" t="s">
        <v>1</v>
      </c>
      <c r="H180" s="6" t="s">
        <v>1</v>
      </c>
      <c r="I180" s="6" t="s">
        <v>1</v>
      </c>
      <c r="J180" s="6" t="s">
        <v>1</v>
      </c>
      <c r="K180" s="6" t="s">
        <v>1</v>
      </c>
      <c r="L180" s="6" t="s">
        <v>1</v>
      </c>
    </row>
    <row r="181" spans="1:12" hidden="1" outlineLevel="4" x14ac:dyDescent="0.3">
      <c r="A181" s="11" t="s">
        <v>495</v>
      </c>
      <c r="B181" s="11" t="s">
        <v>28</v>
      </c>
      <c r="C181" s="11" t="s">
        <v>496</v>
      </c>
      <c r="D181" s="11" t="s">
        <v>479</v>
      </c>
      <c r="E181" s="20">
        <f>'2 ARCHITEKTURA'!K173</f>
        <v>0</v>
      </c>
      <c r="F181" s="8" t="s">
        <v>1</v>
      </c>
      <c r="G181" s="8" t="s">
        <v>1</v>
      </c>
      <c r="H181" s="8" t="s">
        <v>1</v>
      </c>
      <c r="I181" s="8" t="s">
        <v>1</v>
      </c>
      <c r="J181" s="8" t="s">
        <v>1</v>
      </c>
      <c r="K181" s="8" t="s">
        <v>1</v>
      </c>
      <c r="L181" s="8" t="s">
        <v>1</v>
      </c>
    </row>
    <row r="182" spans="1:12" hidden="1" outlineLevel="4" x14ac:dyDescent="0.3">
      <c r="A182" s="11" t="s">
        <v>497</v>
      </c>
      <c r="B182" s="11" t="s">
        <v>28</v>
      </c>
      <c r="C182" s="11" t="s">
        <v>498</v>
      </c>
      <c r="D182" s="11" t="s">
        <v>499</v>
      </c>
      <c r="E182" s="20">
        <f>'2 ARCHITEKTURA'!K177</f>
        <v>0</v>
      </c>
      <c r="F182" s="8" t="s">
        <v>1</v>
      </c>
      <c r="G182" s="8" t="s">
        <v>1</v>
      </c>
      <c r="H182" s="8" t="s">
        <v>1</v>
      </c>
      <c r="I182" s="8" t="s">
        <v>1</v>
      </c>
      <c r="J182" s="8" t="s">
        <v>1</v>
      </c>
      <c r="K182" s="8" t="s">
        <v>1</v>
      </c>
      <c r="L182" s="8" t="s">
        <v>1</v>
      </c>
    </row>
    <row r="183" spans="1:12" hidden="1" outlineLevel="4" x14ac:dyDescent="0.3">
      <c r="A183" s="11" t="s">
        <v>500</v>
      </c>
      <c r="B183" s="11" t="s">
        <v>28</v>
      </c>
      <c r="C183" s="11" t="s">
        <v>501</v>
      </c>
      <c r="D183" s="11" t="s">
        <v>488</v>
      </c>
      <c r="E183" s="20">
        <f>'2 ARCHITEKTURA'!K180</f>
        <v>0</v>
      </c>
      <c r="F183" s="8" t="s">
        <v>1</v>
      </c>
      <c r="G183" s="8" t="s">
        <v>1</v>
      </c>
      <c r="H183" s="8" t="s">
        <v>1</v>
      </c>
      <c r="I183" s="8" t="s">
        <v>1</v>
      </c>
      <c r="J183" s="8" t="s">
        <v>1</v>
      </c>
      <c r="K183" s="8" t="s">
        <v>1</v>
      </c>
      <c r="L183" s="8" t="s">
        <v>1</v>
      </c>
    </row>
    <row r="184" spans="1:12" outlineLevel="2" collapsed="1" x14ac:dyDescent="0.3">
      <c r="A184" s="7" t="s">
        <v>502</v>
      </c>
      <c r="B184" s="7" t="s">
        <v>28</v>
      </c>
      <c r="C184" s="7" t="s">
        <v>503</v>
      </c>
      <c r="D184" s="7" t="s">
        <v>504</v>
      </c>
      <c r="E184" s="22">
        <f>'2 ARCHITEKTURA'!K183</f>
        <v>0</v>
      </c>
      <c r="F184" s="4" t="s">
        <v>1</v>
      </c>
      <c r="G184" s="4" t="s">
        <v>1</v>
      </c>
      <c r="H184" s="4" t="s">
        <v>1</v>
      </c>
      <c r="I184" s="4" t="s">
        <v>1</v>
      </c>
      <c r="J184" s="4" t="s">
        <v>1</v>
      </c>
      <c r="K184" s="4" t="s">
        <v>1</v>
      </c>
      <c r="L184" s="4" t="s">
        <v>1</v>
      </c>
    </row>
    <row r="185" spans="1:12" hidden="1" outlineLevel="3" collapsed="1" x14ac:dyDescent="0.3">
      <c r="A185" s="9" t="s">
        <v>505</v>
      </c>
      <c r="B185" s="9" t="s">
        <v>28</v>
      </c>
      <c r="C185" s="9" t="s">
        <v>506</v>
      </c>
      <c r="D185" s="9" t="s">
        <v>507</v>
      </c>
      <c r="E185" s="21">
        <f>'2 ARCHITEKTURA'!K184</f>
        <v>0</v>
      </c>
      <c r="F185" s="6" t="s">
        <v>1</v>
      </c>
      <c r="G185" s="6" t="s">
        <v>1</v>
      </c>
      <c r="H185" s="6" t="s">
        <v>1</v>
      </c>
      <c r="I185" s="6" t="s">
        <v>1</v>
      </c>
      <c r="J185" s="6" t="s">
        <v>1</v>
      </c>
      <c r="K185" s="6" t="s">
        <v>1</v>
      </c>
      <c r="L185" s="6" t="s">
        <v>1</v>
      </c>
    </row>
    <row r="186" spans="1:12" hidden="1" outlineLevel="4" x14ac:dyDescent="0.3">
      <c r="A186" s="11" t="s">
        <v>508</v>
      </c>
      <c r="B186" s="11" t="s">
        <v>28</v>
      </c>
      <c r="C186" s="11" t="s">
        <v>509</v>
      </c>
      <c r="D186" s="11" t="s">
        <v>510</v>
      </c>
      <c r="E186" s="20">
        <f>'2 ARCHITEKTURA'!K185</f>
        <v>0</v>
      </c>
      <c r="F186" s="8" t="s">
        <v>1</v>
      </c>
      <c r="G186" s="8" t="s">
        <v>1</v>
      </c>
      <c r="H186" s="8" t="s">
        <v>1</v>
      </c>
      <c r="I186" s="8" t="s">
        <v>1</v>
      </c>
      <c r="J186" s="8" t="s">
        <v>1</v>
      </c>
      <c r="K186" s="8" t="s">
        <v>1</v>
      </c>
      <c r="L186" s="8" t="s">
        <v>1</v>
      </c>
    </row>
    <row r="187" spans="1:12" hidden="1" outlineLevel="3" x14ac:dyDescent="0.3">
      <c r="A187" s="9" t="s">
        <v>511</v>
      </c>
      <c r="B187" s="9" t="s">
        <v>28</v>
      </c>
      <c r="C187" s="9" t="s">
        <v>512</v>
      </c>
      <c r="D187" s="9" t="s">
        <v>513</v>
      </c>
      <c r="E187" s="21">
        <f>'2 ARCHITEKTURA'!K187</f>
        <v>0</v>
      </c>
      <c r="F187" s="6" t="s">
        <v>1</v>
      </c>
      <c r="G187" s="6" t="s">
        <v>1</v>
      </c>
      <c r="H187" s="6" t="s">
        <v>1</v>
      </c>
      <c r="I187" s="6" t="s">
        <v>1</v>
      </c>
      <c r="J187" s="6" t="s">
        <v>1</v>
      </c>
      <c r="K187" s="6" t="s">
        <v>1</v>
      </c>
      <c r="L187" s="6" t="s">
        <v>1</v>
      </c>
    </row>
    <row r="188" spans="1:12" hidden="1" outlineLevel="4" x14ac:dyDescent="0.3">
      <c r="A188" s="11" t="s">
        <v>514</v>
      </c>
      <c r="B188" s="11" t="s">
        <v>28</v>
      </c>
      <c r="C188" s="11" t="s">
        <v>515</v>
      </c>
      <c r="D188" s="11" t="s">
        <v>510</v>
      </c>
      <c r="E188" s="20">
        <f>'2 ARCHITEKTURA'!K188</f>
        <v>0</v>
      </c>
      <c r="F188" s="8" t="s">
        <v>1</v>
      </c>
      <c r="G188" s="8" t="s">
        <v>1</v>
      </c>
      <c r="H188" s="8" t="s">
        <v>1</v>
      </c>
      <c r="I188" s="8" t="s">
        <v>1</v>
      </c>
      <c r="J188" s="8" t="s">
        <v>1</v>
      </c>
      <c r="K188" s="8" t="s">
        <v>1</v>
      </c>
      <c r="L188" s="8" t="s">
        <v>1</v>
      </c>
    </row>
    <row r="189" spans="1:12" outlineLevel="2" collapsed="1" x14ac:dyDescent="0.3">
      <c r="A189" s="7" t="s">
        <v>516</v>
      </c>
      <c r="B189" s="7" t="s">
        <v>28</v>
      </c>
      <c r="C189" s="7" t="s">
        <v>517</v>
      </c>
      <c r="D189" s="7" t="s">
        <v>518</v>
      </c>
      <c r="E189" s="22">
        <f>'2 ARCHITEKTURA'!K190</f>
        <v>0</v>
      </c>
      <c r="F189" s="4" t="s">
        <v>1</v>
      </c>
      <c r="G189" s="4" t="s">
        <v>1</v>
      </c>
      <c r="H189" s="4" t="s">
        <v>1</v>
      </c>
      <c r="I189" s="4" t="s">
        <v>1</v>
      </c>
      <c r="J189" s="4" t="s">
        <v>1</v>
      </c>
      <c r="K189" s="4" t="s">
        <v>1</v>
      </c>
      <c r="L189" s="4" t="s">
        <v>1</v>
      </c>
    </row>
    <row r="190" spans="1:12" hidden="1" outlineLevel="3" collapsed="1" x14ac:dyDescent="0.3">
      <c r="A190" s="9" t="s">
        <v>519</v>
      </c>
      <c r="B190" s="9" t="s">
        <v>28</v>
      </c>
      <c r="C190" s="9" t="s">
        <v>520</v>
      </c>
      <c r="D190" s="9" t="s">
        <v>521</v>
      </c>
      <c r="E190" s="21">
        <f>'2 ARCHITEKTURA'!K191</f>
        <v>0</v>
      </c>
      <c r="F190" s="6" t="s">
        <v>1</v>
      </c>
      <c r="G190" s="6" t="s">
        <v>1</v>
      </c>
      <c r="H190" s="6" t="s">
        <v>1</v>
      </c>
      <c r="I190" s="6" t="s">
        <v>1</v>
      </c>
      <c r="J190" s="6" t="s">
        <v>1</v>
      </c>
      <c r="K190" s="6" t="s">
        <v>1</v>
      </c>
      <c r="L190" s="6" t="s">
        <v>1</v>
      </c>
    </row>
    <row r="191" spans="1:12" hidden="1" outlineLevel="4" x14ac:dyDescent="0.3">
      <c r="A191" s="11" t="s">
        <v>522</v>
      </c>
      <c r="B191" s="11" t="s">
        <v>28</v>
      </c>
      <c r="C191" s="11" t="s">
        <v>523</v>
      </c>
      <c r="D191" s="11" t="s">
        <v>524</v>
      </c>
      <c r="E191" s="20">
        <f>'2 ARCHITEKTURA'!K192</f>
        <v>0</v>
      </c>
      <c r="F191" s="8" t="s">
        <v>1</v>
      </c>
      <c r="G191" s="8" t="s">
        <v>1</v>
      </c>
      <c r="H191" s="8" t="s">
        <v>1</v>
      </c>
      <c r="I191" s="8" t="s">
        <v>1</v>
      </c>
      <c r="J191" s="8" t="s">
        <v>1</v>
      </c>
      <c r="K191" s="8" t="s">
        <v>1</v>
      </c>
      <c r="L191" s="8" t="s">
        <v>1</v>
      </c>
    </row>
    <row r="192" spans="1:12" hidden="1" outlineLevel="4" x14ac:dyDescent="0.3">
      <c r="A192" s="11" t="s">
        <v>525</v>
      </c>
      <c r="B192" s="11" t="s">
        <v>28</v>
      </c>
      <c r="C192" s="11" t="s">
        <v>526</v>
      </c>
      <c r="D192" s="11" t="s">
        <v>527</v>
      </c>
      <c r="E192" s="20">
        <f>'2 ARCHITEKTURA'!K211</f>
        <v>0</v>
      </c>
      <c r="F192" s="8" t="s">
        <v>1</v>
      </c>
      <c r="G192" s="8" t="s">
        <v>1</v>
      </c>
      <c r="H192" s="8" t="s">
        <v>1</v>
      </c>
      <c r="I192" s="8" t="s">
        <v>1</v>
      </c>
      <c r="J192" s="8" t="s">
        <v>1</v>
      </c>
      <c r="K192" s="8" t="s">
        <v>1</v>
      </c>
      <c r="L192" s="8" t="s">
        <v>1</v>
      </c>
    </row>
    <row r="193" spans="1:12" hidden="1" outlineLevel="3" collapsed="1" x14ac:dyDescent="0.3">
      <c r="A193" s="9" t="s">
        <v>528</v>
      </c>
      <c r="B193" s="9" t="s">
        <v>28</v>
      </c>
      <c r="C193" s="9" t="s">
        <v>529</v>
      </c>
      <c r="D193" s="9" t="s">
        <v>530</v>
      </c>
      <c r="E193" s="21">
        <f>'2 ARCHITEKTURA'!K214</f>
        <v>0</v>
      </c>
      <c r="F193" s="6" t="s">
        <v>1</v>
      </c>
      <c r="G193" s="6" t="s">
        <v>1</v>
      </c>
      <c r="H193" s="6" t="s">
        <v>1</v>
      </c>
      <c r="I193" s="6" t="s">
        <v>1</v>
      </c>
      <c r="J193" s="6" t="s">
        <v>1</v>
      </c>
      <c r="K193" s="6" t="s">
        <v>1</v>
      </c>
      <c r="L193" s="6" t="s">
        <v>1</v>
      </c>
    </row>
    <row r="194" spans="1:12" hidden="1" outlineLevel="4" x14ac:dyDescent="0.3">
      <c r="A194" s="11" t="s">
        <v>531</v>
      </c>
      <c r="B194" s="11" t="s">
        <v>28</v>
      </c>
      <c r="C194" s="11" t="s">
        <v>532</v>
      </c>
      <c r="D194" s="11" t="s">
        <v>533</v>
      </c>
      <c r="E194" s="20">
        <f>'2 ARCHITEKTURA'!K215</f>
        <v>0</v>
      </c>
      <c r="F194" s="8" t="s">
        <v>1</v>
      </c>
      <c r="G194" s="8" t="s">
        <v>1</v>
      </c>
      <c r="H194" s="8" t="s">
        <v>1</v>
      </c>
      <c r="I194" s="8" t="s">
        <v>1</v>
      </c>
      <c r="J194" s="8" t="s">
        <v>1</v>
      </c>
      <c r="K194" s="8" t="s">
        <v>1</v>
      </c>
      <c r="L194" s="8" t="s">
        <v>1</v>
      </c>
    </row>
    <row r="195" spans="1:12" hidden="1" outlineLevel="4" x14ac:dyDescent="0.3">
      <c r="A195" s="11" t="s">
        <v>534</v>
      </c>
      <c r="B195" s="11" t="s">
        <v>28</v>
      </c>
      <c r="C195" s="11" t="s">
        <v>535</v>
      </c>
      <c r="D195" s="11" t="s">
        <v>536</v>
      </c>
      <c r="E195" s="20">
        <f>'2 ARCHITEKTURA'!K222</f>
        <v>0</v>
      </c>
      <c r="F195" s="8" t="s">
        <v>1</v>
      </c>
      <c r="G195" s="8" t="s">
        <v>1</v>
      </c>
      <c r="H195" s="8" t="s">
        <v>1</v>
      </c>
      <c r="I195" s="8" t="s">
        <v>1</v>
      </c>
      <c r="J195" s="8" t="s">
        <v>1</v>
      </c>
      <c r="K195" s="8" t="s">
        <v>1</v>
      </c>
      <c r="L195" s="8" t="s">
        <v>1</v>
      </c>
    </row>
    <row r="196" spans="1:12" hidden="1" outlineLevel="3" collapsed="1" x14ac:dyDescent="0.3">
      <c r="A196" s="9" t="s">
        <v>537</v>
      </c>
      <c r="B196" s="9" t="s">
        <v>28</v>
      </c>
      <c r="C196" s="9" t="s">
        <v>538</v>
      </c>
      <c r="D196" s="9" t="s">
        <v>539</v>
      </c>
      <c r="E196" s="21">
        <f>'2 ARCHITEKTURA'!K243</f>
        <v>0</v>
      </c>
      <c r="F196" s="6" t="s">
        <v>1</v>
      </c>
      <c r="G196" s="6" t="s">
        <v>1</v>
      </c>
      <c r="H196" s="6" t="s">
        <v>1</v>
      </c>
      <c r="I196" s="6" t="s">
        <v>1</v>
      </c>
      <c r="J196" s="6" t="s">
        <v>1</v>
      </c>
      <c r="K196" s="6" t="s">
        <v>1</v>
      </c>
      <c r="L196" s="6" t="s">
        <v>1</v>
      </c>
    </row>
    <row r="197" spans="1:12" hidden="1" outlineLevel="4" x14ac:dyDescent="0.3">
      <c r="A197" s="11" t="s">
        <v>540</v>
      </c>
      <c r="B197" s="11" t="s">
        <v>28</v>
      </c>
      <c r="C197" s="11" t="s">
        <v>541</v>
      </c>
      <c r="D197" s="11" t="s">
        <v>542</v>
      </c>
      <c r="E197" s="20">
        <f>'2 ARCHITEKTURA'!K244</f>
        <v>0</v>
      </c>
      <c r="F197" s="8" t="s">
        <v>1</v>
      </c>
      <c r="G197" s="8" t="s">
        <v>1</v>
      </c>
      <c r="H197" s="8" t="s">
        <v>1</v>
      </c>
      <c r="I197" s="8" t="s">
        <v>1</v>
      </c>
      <c r="J197" s="8" t="s">
        <v>1</v>
      </c>
      <c r="K197" s="8" t="s">
        <v>1</v>
      </c>
      <c r="L197" s="8" t="s">
        <v>1</v>
      </c>
    </row>
    <row r="198" spans="1:12" hidden="1" outlineLevel="4" x14ac:dyDescent="0.3">
      <c r="A198" s="11" t="s">
        <v>543</v>
      </c>
      <c r="B198" s="11" t="s">
        <v>28</v>
      </c>
      <c r="C198" s="11" t="s">
        <v>544</v>
      </c>
      <c r="D198" s="11" t="s">
        <v>545</v>
      </c>
      <c r="E198" s="20">
        <f>'2 ARCHITEKTURA'!K246</f>
        <v>0</v>
      </c>
      <c r="F198" s="8" t="s">
        <v>1</v>
      </c>
      <c r="G198" s="8" t="s">
        <v>1</v>
      </c>
      <c r="H198" s="8" t="s">
        <v>1</v>
      </c>
      <c r="I198" s="8" t="s">
        <v>1</v>
      </c>
      <c r="J198" s="8" t="s">
        <v>1</v>
      </c>
      <c r="K198" s="8" t="s">
        <v>1</v>
      </c>
      <c r="L198" s="8" t="s">
        <v>1</v>
      </c>
    </row>
    <row r="199" spans="1:12" hidden="1" outlineLevel="3" collapsed="1" x14ac:dyDescent="0.3">
      <c r="A199" s="9" t="s">
        <v>546</v>
      </c>
      <c r="B199" s="9" t="s">
        <v>28</v>
      </c>
      <c r="C199" s="9" t="s">
        <v>547</v>
      </c>
      <c r="D199" s="9" t="s">
        <v>548</v>
      </c>
      <c r="E199" s="21">
        <f>'2 ARCHITEKTURA'!K248</f>
        <v>0</v>
      </c>
      <c r="F199" s="6" t="s">
        <v>1</v>
      </c>
      <c r="G199" s="6" t="s">
        <v>1</v>
      </c>
      <c r="H199" s="6" t="s">
        <v>1</v>
      </c>
      <c r="I199" s="6" t="s">
        <v>1</v>
      </c>
      <c r="J199" s="6" t="s">
        <v>1</v>
      </c>
      <c r="K199" s="6" t="s">
        <v>1</v>
      </c>
      <c r="L199" s="6" t="s">
        <v>1</v>
      </c>
    </row>
    <row r="200" spans="1:12" hidden="1" outlineLevel="4" x14ac:dyDescent="0.3">
      <c r="A200" s="11" t="s">
        <v>549</v>
      </c>
      <c r="B200" s="11" t="s">
        <v>28</v>
      </c>
      <c r="C200" s="11" t="s">
        <v>550</v>
      </c>
      <c r="D200" s="11" t="s">
        <v>551</v>
      </c>
      <c r="E200" s="20">
        <f>'2 ARCHITEKTURA'!K249</f>
        <v>0</v>
      </c>
      <c r="F200" s="8" t="s">
        <v>1</v>
      </c>
      <c r="G200" s="8" t="s">
        <v>1</v>
      </c>
      <c r="H200" s="8" t="s">
        <v>1</v>
      </c>
      <c r="I200" s="8" t="s">
        <v>1</v>
      </c>
      <c r="J200" s="8" t="s">
        <v>1</v>
      </c>
      <c r="K200" s="8" t="s">
        <v>1</v>
      </c>
      <c r="L200" s="8" t="s">
        <v>1</v>
      </c>
    </row>
    <row r="201" spans="1:12" hidden="1" outlineLevel="4" x14ac:dyDescent="0.3">
      <c r="A201" s="11" t="s">
        <v>552</v>
      </c>
      <c r="B201" s="11" t="s">
        <v>28</v>
      </c>
      <c r="C201" s="11" t="s">
        <v>553</v>
      </c>
      <c r="D201" s="11" t="s">
        <v>554</v>
      </c>
      <c r="E201" s="20">
        <f>'2 ARCHITEKTURA'!K252</f>
        <v>0</v>
      </c>
      <c r="F201" s="8" t="s">
        <v>1</v>
      </c>
      <c r="G201" s="8" t="s">
        <v>1</v>
      </c>
      <c r="H201" s="8" t="s">
        <v>1</v>
      </c>
      <c r="I201" s="8" t="s">
        <v>1</v>
      </c>
      <c r="J201" s="8" t="s">
        <v>1</v>
      </c>
      <c r="K201" s="8" t="s">
        <v>1</v>
      </c>
      <c r="L201" s="8" t="s">
        <v>1</v>
      </c>
    </row>
    <row r="202" spans="1:12" hidden="1" outlineLevel="4" x14ac:dyDescent="0.3">
      <c r="A202" s="11" t="s">
        <v>555</v>
      </c>
      <c r="B202" s="11" t="s">
        <v>28</v>
      </c>
      <c r="C202" s="11" t="s">
        <v>556</v>
      </c>
      <c r="D202" s="11" t="s">
        <v>557</v>
      </c>
      <c r="E202" s="20">
        <f>'2 ARCHITEKTURA'!K254</f>
        <v>0</v>
      </c>
      <c r="F202" s="8" t="s">
        <v>1</v>
      </c>
      <c r="G202" s="8" t="s">
        <v>1</v>
      </c>
      <c r="H202" s="8" t="s">
        <v>1</v>
      </c>
      <c r="I202" s="8" t="s">
        <v>1</v>
      </c>
      <c r="J202" s="8" t="s">
        <v>1</v>
      </c>
      <c r="K202" s="8" t="s">
        <v>1</v>
      </c>
      <c r="L202" s="8" t="s">
        <v>1</v>
      </c>
    </row>
    <row r="203" spans="1:12" hidden="1" outlineLevel="3" collapsed="1" x14ac:dyDescent="0.3">
      <c r="A203" s="9" t="s">
        <v>558</v>
      </c>
      <c r="B203" s="9" t="s">
        <v>28</v>
      </c>
      <c r="C203" s="9" t="s">
        <v>559</v>
      </c>
      <c r="D203" s="9" t="s">
        <v>560</v>
      </c>
      <c r="E203" s="21">
        <f>'2 ARCHITEKTURA'!K256</f>
        <v>0</v>
      </c>
      <c r="F203" s="6" t="s">
        <v>1</v>
      </c>
      <c r="G203" s="6" t="s">
        <v>1</v>
      </c>
      <c r="H203" s="6" t="s">
        <v>1</v>
      </c>
      <c r="I203" s="6" t="s">
        <v>1</v>
      </c>
      <c r="J203" s="6" t="s">
        <v>1</v>
      </c>
      <c r="K203" s="6" t="s">
        <v>1</v>
      </c>
      <c r="L203" s="6" t="s">
        <v>1</v>
      </c>
    </row>
    <row r="204" spans="1:12" hidden="1" outlineLevel="4" x14ac:dyDescent="0.3">
      <c r="A204" s="11" t="s">
        <v>561</v>
      </c>
      <c r="B204" s="11" t="s">
        <v>28</v>
      </c>
      <c r="C204" s="11" t="s">
        <v>562</v>
      </c>
      <c r="D204" s="11" t="s">
        <v>563</v>
      </c>
      <c r="E204" s="20">
        <f>'2 ARCHITEKTURA'!K257</f>
        <v>0</v>
      </c>
      <c r="F204" s="8" t="s">
        <v>1</v>
      </c>
      <c r="G204" s="8" t="s">
        <v>1</v>
      </c>
      <c r="H204" s="8" t="s">
        <v>1</v>
      </c>
      <c r="I204" s="8" t="s">
        <v>1</v>
      </c>
      <c r="J204" s="8" t="s">
        <v>1</v>
      </c>
      <c r="K204" s="8" t="s">
        <v>1</v>
      </c>
      <c r="L204" s="8" t="s">
        <v>1</v>
      </c>
    </row>
    <row r="205" spans="1:12" hidden="1" outlineLevel="4" x14ac:dyDescent="0.3">
      <c r="A205" s="11" t="s">
        <v>564</v>
      </c>
      <c r="B205" s="11" t="s">
        <v>28</v>
      </c>
      <c r="C205" s="11" t="s">
        <v>565</v>
      </c>
      <c r="D205" s="11" t="s">
        <v>566</v>
      </c>
      <c r="E205" s="20">
        <f>'2 ARCHITEKTURA'!K259</f>
        <v>0</v>
      </c>
      <c r="F205" s="8" t="s">
        <v>1</v>
      </c>
      <c r="G205" s="8" t="s">
        <v>1</v>
      </c>
      <c r="H205" s="8" t="s">
        <v>1</v>
      </c>
      <c r="I205" s="8" t="s">
        <v>1</v>
      </c>
      <c r="J205" s="8" t="s">
        <v>1</v>
      </c>
      <c r="K205" s="8" t="s">
        <v>1</v>
      </c>
      <c r="L205" s="8" t="s">
        <v>1</v>
      </c>
    </row>
    <row r="206" spans="1:12" hidden="1" outlineLevel="3" x14ac:dyDescent="0.3">
      <c r="A206" s="9" t="s">
        <v>567</v>
      </c>
      <c r="B206" s="9" t="s">
        <v>28</v>
      </c>
      <c r="C206" s="9" t="s">
        <v>568</v>
      </c>
      <c r="D206" s="9" t="s">
        <v>569</v>
      </c>
      <c r="E206" s="21">
        <f>'2 ARCHITEKTURA'!K261</f>
        <v>0</v>
      </c>
      <c r="F206" s="6" t="s">
        <v>1</v>
      </c>
      <c r="G206" s="6" t="s">
        <v>1</v>
      </c>
      <c r="H206" s="6" t="s">
        <v>1</v>
      </c>
      <c r="I206" s="6" t="s">
        <v>1</v>
      </c>
      <c r="J206" s="6" t="s">
        <v>1</v>
      </c>
      <c r="K206" s="6" t="s">
        <v>1</v>
      </c>
      <c r="L206" s="6" t="s">
        <v>1</v>
      </c>
    </row>
    <row r="207" spans="1:12" hidden="1" outlineLevel="4" x14ac:dyDescent="0.3">
      <c r="A207" s="11" t="s">
        <v>570</v>
      </c>
      <c r="B207" s="11" t="s">
        <v>28</v>
      </c>
      <c r="C207" s="11" t="s">
        <v>571</v>
      </c>
      <c r="D207" s="11" t="s">
        <v>572</v>
      </c>
      <c r="E207" s="20">
        <f>'2 ARCHITEKTURA'!K262</f>
        <v>0</v>
      </c>
      <c r="F207" s="8" t="s">
        <v>1</v>
      </c>
      <c r="G207" s="8" t="s">
        <v>1</v>
      </c>
      <c r="H207" s="8" t="s">
        <v>1</v>
      </c>
      <c r="I207" s="8" t="s">
        <v>1</v>
      </c>
      <c r="J207" s="8" t="s">
        <v>1</v>
      </c>
      <c r="K207" s="8" t="s">
        <v>1</v>
      </c>
      <c r="L207" s="8" t="s">
        <v>1</v>
      </c>
    </row>
    <row r="208" spans="1:12" outlineLevel="2" collapsed="1" x14ac:dyDescent="0.3">
      <c r="A208" s="7" t="s">
        <v>573</v>
      </c>
      <c r="B208" s="7" t="s">
        <v>28</v>
      </c>
      <c r="C208" s="7" t="s">
        <v>574</v>
      </c>
      <c r="D208" s="7" t="s">
        <v>575</v>
      </c>
      <c r="E208" s="22">
        <f>'2 ARCHITEKTURA'!K264</f>
        <v>0</v>
      </c>
      <c r="F208" s="4" t="s">
        <v>1</v>
      </c>
      <c r="G208" s="4" t="s">
        <v>1</v>
      </c>
      <c r="H208" s="4" t="s">
        <v>1</v>
      </c>
      <c r="I208" s="4" t="s">
        <v>1</v>
      </c>
      <c r="J208" s="4" t="s">
        <v>1</v>
      </c>
      <c r="K208" s="4" t="s">
        <v>1</v>
      </c>
      <c r="L208" s="4" t="s">
        <v>1</v>
      </c>
    </row>
    <row r="209" spans="1:12" hidden="1" outlineLevel="3" collapsed="1" x14ac:dyDescent="0.3">
      <c r="A209" s="9" t="s">
        <v>576</v>
      </c>
      <c r="B209" s="9" t="s">
        <v>28</v>
      </c>
      <c r="C209" s="9" t="s">
        <v>577</v>
      </c>
      <c r="D209" s="9" t="s">
        <v>578</v>
      </c>
      <c r="E209" s="21">
        <f>'2 ARCHITEKTURA'!K265</f>
        <v>0</v>
      </c>
      <c r="F209" s="6" t="s">
        <v>1</v>
      </c>
      <c r="G209" s="6" t="s">
        <v>1</v>
      </c>
      <c r="H209" s="6" t="s">
        <v>1</v>
      </c>
      <c r="I209" s="6" t="s">
        <v>1</v>
      </c>
      <c r="J209" s="6" t="s">
        <v>1</v>
      </c>
      <c r="K209" s="6" t="s">
        <v>1</v>
      </c>
      <c r="L209" s="6" t="s">
        <v>1</v>
      </c>
    </row>
    <row r="210" spans="1:12" hidden="1" outlineLevel="4" x14ac:dyDescent="0.3">
      <c r="A210" s="11" t="s">
        <v>579</v>
      </c>
      <c r="B210" s="11" t="s">
        <v>28</v>
      </c>
      <c r="C210" s="11" t="s">
        <v>580</v>
      </c>
      <c r="D210" s="11" t="s">
        <v>581</v>
      </c>
      <c r="E210" s="20">
        <f>'2 ARCHITEKTURA'!K266</f>
        <v>0</v>
      </c>
      <c r="F210" s="8" t="s">
        <v>1</v>
      </c>
      <c r="G210" s="8" t="s">
        <v>1</v>
      </c>
      <c r="H210" s="8" t="s">
        <v>1</v>
      </c>
      <c r="I210" s="8" t="s">
        <v>1</v>
      </c>
      <c r="J210" s="8" t="s">
        <v>1</v>
      </c>
      <c r="K210" s="8" t="s">
        <v>1</v>
      </c>
      <c r="L210" s="8" t="s">
        <v>1</v>
      </c>
    </row>
    <row r="211" spans="1:12" hidden="1" outlineLevel="4" x14ac:dyDescent="0.3">
      <c r="A211" s="11" t="s">
        <v>582</v>
      </c>
      <c r="B211" s="11" t="s">
        <v>28</v>
      </c>
      <c r="C211" s="11" t="s">
        <v>583</v>
      </c>
      <c r="D211" s="11" t="s">
        <v>584</v>
      </c>
      <c r="E211" s="20">
        <f>'2 ARCHITEKTURA'!K270</f>
        <v>0</v>
      </c>
      <c r="F211" s="8" t="s">
        <v>1</v>
      </c>
      <c r="G211" s="8" t="s">
        <v>1</v>
      </c>
      <c r="H211" s="8" t="s">
        <v>1</v>
      </c>
      <c r="I211" s="8" t="s">
        <v>1</v>
      </c>
      <c r="J211" s="8" t="s">
        <v>1</v>
      </c>
      <c r="K211" s="8" t="s">
        <v>1</v>
      </c>
      <c r="L211" s="8" t="s">
        <v>1</v>
      </c>
    </row>
    <row r="212" spans="1:12" hidden="1" outlineLevel="4" x14ac:dyDescent="0.3">
      <c r="A212" s="11" t="s">
        <v>585</v>
      </c>
      <c r="B212" s="11" t="s">
        <v>28</v>
      </c>
      <c r="C212" s="11" t="s">
        <v>586</v>
      </c>
      <c r="D212" s="11" t="s">
        <v>499</v>
      </c>
      <c r="E212" s="20">
        <f>'2 ARCHITEKTURA'!K272</f>
        <v>0</v>
      </c>
      <c r="F212" s="8" t="s">
        <v>1</v>
      </c>
      <c r="G212" s="8" t="s">
        <v>1</v>
      </c>
      <c r="H212" s="8" t="s">
        <v>1</v>
      </c>
      <c r="I212" s="8" t="s">
        <v>1</v>
      </c>
      <c r="J212" s="8" t="s">
        <v>1</v>
      </c>
      <c r="K212" s="8" t="s">
        <v>1</v>
      </c>
      <c r="L212" s="8" t="s">
        <v>1</v>
      </c>
    </row>
    <row r="213" spans="1:12" hidden="1" outlineLevel="4" x14ac:dyDescent="0.3">
      <c r="A213" s="11" t="s">
        <v>587</v>
      </c>
      <c r="B213" s="11" t="s">
        <v>28</v>
      </c>
      <c r="C213" s="11" t="s">
        <v>588</v>
      </c>
      <c r="D213" s="11" t="s">
        <v>589</v>
      </c>
      <c r="E213" s="20">
        <f>'2 ARCHITEKTURA'!K275</f>
        <v>0</v>
      </c>
      <c r="F213" s="8" t="s">
        <v>1</v>
      </c>
      <c r="G213" s="8" t="s">
        <v>1</v>
      </c>
      <c r="H213" s="8" t="s">
        <v>1</v>
      </c>
      <c r="I213" s="8" t="s">
        <v>1</v>
      </c>
      <c r="J213" s="8" t="s">
        <v>1</v>
      </c>
      <c r="K213" s="8" t="s">
        <v>1</v>
      </c>
      <c r="L213" s="8" t="s">
        <v>1</v>
      </c>
    </row>
    <row r="214" spans="1:12" hidden="1" outlineLevel="3" collapsed="1" x14ac:dyDescent="0.3">
      <c r="A214" s="9" t="s">
        <v>590</v>
      </c>
      <c r="B214" s="9" t="s">
        <v>28</v>
      </c>
      <c r="C214" s="9" t="s">
        <v>591</v>
      </c>
      <c r="D214" s="9" t="s">
        <v>592</v>
      </c>
      <c r="E214" s="21">
        <f>'2 ARCHITEKTURA'!K282</f>
        <v>0</v>
      </c>
      <c r="F214" s="6" t="s">
        <v>1</v>
      </c>
      <c r="G214" s="6" t="s">
        <v>1</v>
      </c>
      <c r="H214" s="6" t="s">
        <v>1</v>
      </c>
      <c r="I214" s="6" t="s">
        <v>1</v>
      </c>
      <c r="J214" s="6" t="s">
        <v>1</v>
      </c>
      <c r="K214" s="6" t="s">
        <v>1</v>
      </c>
      <c r="L214" s="6" t="s">
        <v>1</v>
      </c>
    </row>
    <row r="215" spans="1:12" hidden="1" outlineLevel="4" x14ac:dyDescent="0.3">
      <c r="A215" s="11" t="s">
        <v>593</v>
      </c>
      <c r="B215" s="11" t="s">
        <v>28</v>
      </c>
      <c r="C215" s="11" t="s">
        <v>594</v>
      </c>
      <c r="D215" s="11" t="s">
        <v>595</v>
      </c>
      <c r="E215" s="20">
        <f>'2 ARCHITEKTURA'!K283</f>
        <v>0</v>
      </c>
      <c r="F215" s="8" t="s">
        <v>1</v>
      </c>
      <c r="G215" s="8" t="s">
        <v>1</v>
      </c>
      <c r="H215" s="8" t="s">
        <v>1</v>
      </c>
      <c r="I215" s="8" t="s">
        <v>1</v>
      </c>
      <c r="J215" s="8" t="s">
        <v>1</v>
      </c>
      <c r="K215" s="8" t="s">
        <v>1</v>
      </c>
      <c r="L215" s="8" t="s">
        <v>1</v>
      </c>
    </row>
    <row r="216" spans="1:12" hidden="1" outlineLevel="4" x14ac:dyDescent="0.3">
      <c r="A216" s="11" t="s">
        <v>596</v>
      </c>
      <c r="B216" s="11" t="s">
        <v>28</v>
      </c>
      <c r="C216" s="11" t="s">
        <v>597</v>
      </c>
      <c r="D216" s="11" t="s">
        <v>598</v>
      </c>
      <c r="E216" s="20">
        <f>'2 ARCHITEKTURA'!K292</f>
        <v>0</v>
      </c>
      <c r="F216" s="8" t="s">
        <v>1</v>
      </c>
      <c r="G216" s="8" t="s">
        <v>1</v>
      </c>
      <c r="H216" s="8" t="s">
        <v>1</v>
      </c>
      <c r="I216" s="8" t="s">
        <v>1</v>
      </c>
      <c r="J216" s="8" t="s">
        <v>1</v>
      </c>
      <c r="K216" s="8" t="s">
        <v>1</v>
      </c>
      <c r="L216" s="8" t="s">
        <v>1</v>
      </c>
    </row>
    <row r="217" spans="1:12" hidden="1" outlineLevel="4" x14ac:dyDescent="0.3">
      <c r="A217" s="11" t="s">
        <v>599</v>
      </c>
      <c r="B217" s="11" t="s">
        <v>28</v>
      </c>
      <c r="C217" s="11" t="s">
        <v>600</v>
      </c>
      <c r="D217" s="11" t="s">
        <v>601</v>
      </c>
      <c r="E217" s="20">
        <f>'2 ARCHITEKTURA'!K302</f>
        <v>0</v>
      </c>
      <c r="F217" s="8" t="s">
        <v>1</v>
      </c>
      <c r="G217" s="8" t="s">
        <v>1</v>
      </c>
      <c r="H217" s="8" t="s">
        <v>1</v>
      </c>
      <c r="I217" s="8" t="s">
        <v>1</v>
      </c>
      <c r="J217" s="8" t="s">
        <v>1</v>
      </c>
      <c r="K217" s="8" t="s">
        <v>1</v>
      </c>
      <c r="L217" s="8" t="s">
        <v>1</v>
      </c>
    </row>
    <row r="218" spans="1:12" hidden="1" outlineLevel="3" collapsed="1" x14ac:dyDescent="0.3">
      <c r="A218" s="9" t="s">
        <v>602</v>
      </c>
      <c r="B218" s="9" t="s">
        <v>28</v>
      </c>
      <c r="C218" s="9" t="s">
        <v>603</v>
      </c>
      <c r="D218" s="9" t="s">
        <v>604</v>
      </c>
      <c r="E218" s="21">
        <f>'2 ARCHITEKTURA'!K312</f>
        <v>0</v>
      </c>
      <c r="F218" s="6" t="s">
        <v>1</v>
      </c>
      <c r="G218" s="6" t="s">
        <v>1</v>
      </c>
      <c r="H218" s="6" t="s">
        <v>1</v>
      </c>
      <c r="I218" s="6" t="s">
        <v>1</v>
      </c>
      <c r="J218" s="6" t="s">
        <v>1</v>
      </c>
      <c r="K218" s="6" t="s">
        <v>1</v>
      </c>
      <c r="L218" s="6" t="s">
        <v>1</v>
      </c>
    </row>
    <row r="219" spans="1:12" hidden="1" outlineLevel="4" x14ac:dyDescent="0.3">
      <c r="A219" s="11" t="s">
        <v>605</v>
      </c>
      <c r="B219" s="11" t="s">
        <v>28</v>
      </c>
      <c r="C219" s="11" t="s">
        <v>606</v>
      </c>
      <c r="D219" s="11" t="s">
        <v>595</v>
      </c>
      <c r="E219" s="20">
        <f>'2 ARCHITEKTURA'!K313</f>
        <v>0</v>
      </c>
      <c r="F219" s="8" t="s">
        <v>1</v>
      </c>
      <c r="G219" s="8" t="s">
        <v>1</v>
      </c>
      <c r="H219" s="8" t="s">
        <v>1</v>
      </c>
      <c r="I219" s="8" t="s">
        <v>1</v>
      </c>
      <c r="J219" s="8" t="s">
        <v>1</v>
      </c>
      <c r="K219" s="8" t="s">
        <v>1</v>
      </c>
      <c r="L219" s="8" t="s">
        <v>1</v>
      </c>
    </row>
    <row r="220" spans="1:12" hidden="1" outlineLevel="4" x14ac:dyDescent="0.3">
      <c r="A220" s="11" t="s">
        <v>607</v>
      </c>
      <c r="B220" s="11" t="s">
        <v>28</v>
      </c>
      <c r="C220" s="11" t="s">
        <v>608</v>
      </c>
      <c r="D220" s="11" t="s">
        <v>598</v>
      </c>
      <c r="E220" s="20">
        <f>'2 ARCHITEKTURA'!K322</f>
        <v>0</v>
      </c>
      <c r="F220" s="8" t="s">
        <v>1</v>
      </c>
      <c r="G220" s="8" t="s">
        <v>1</v>
      </c>
      <c r="H220" s="8" t="s">
        <v>1</v>
      </c>
      <c r="I220" s="8" t="s">
        <v>1</v>
      </c>
      <c r="J220" s="8" t="s">
        <v>1</v>
      </c>
      <c r="K220" s="8" t="s">
        <v>1</v>
      </c>
      <c r="L220" s="8" t="s">
        <v>1</v>
      </c>
    </row>
    <row r="221" spans="1:12" hidden="1" outlineLevel="4" x14ac:dyDescent="0.3">
      <c r="A221" s="11" t="s">
        <v>609</v>
      </c>
      <c r="B221" s="11" t="s">
        <v>28</v>
      </c>
      <c r="C221" s="11" t="s">
        <v>610</v>
      </c>
      <c r="D221" s="11" t="s">
        <v>601</v>
      </c>
      <c r="E221" s="20">
        <f>'2 ARCHITEKTURA'!K334</f>
        <v>0</v>
      </c>
      <c r="F221" s="8" t="s">
        <v>1</v>
      </c>
      <c r="G221" s="8" t="s">
        <v>1</v>
      </c>
      <c r="H221" s="8" t="s">
        <v>1</v>
      </c>
      <c r="I221" s="8" t="s">
        <v>1</v>
      </c>
      <c r="J221" s="8" t="s">
        <v>1</v>
      </c>
      <c r="K221" s="8" t="s">
        <v>1</v>
      </c>
      <c r="L221" s="8" t="s">
        <v>1</v>
      </c>
    </row>
    <row r="222" spans="1:12" hidden="1" outlineLevel="4" x14ac:dyDescent="0.3">
      <c r="A222" s="11" t="s">
        <v>611</v>
      </c>
      <c r="B222" s="11" t="s">
        <v>28</v>
      </c>
      <c r="C222" s="11" t="s">
        <v>612</v>
      </c>
      <c r="D222" s="11" t="s">
        <v>613</v>
      </c>
      <c r="E222" s="20">
        <f>'2 ARCHITEKTURA'!K344</f>
        <v>0</v>
      </c>
      <c r="F222" s="8" t="s">
        <v>1</v>
      </c>
      <c r="G222" s="8" t="s">
        <v>1</v>
      </c>
      <c r="H222" s="8" t="s">
        <v>1</v>
      </c>
      <c r="I222" s="8" t="s">
        <v>1</v>
      </c>
      <c r="J222" s="8" t="s">
        <v>1</v>
      </c>
      <c r="K222" s="8" t="s">
        <v>1</v>
      </c>
      <c r="L222" s="8" t="s">
        <v>1</v>
      </c>
    </row>
    <row r="223" spans="1:12" hidden="1" outlineLevel="3" collapsed="1" x14ac:dyDescent="0.3">
      <c r="A223" s="9" t="s">
        <v>614</v>
      </c>
      <c r="B223" s="9" t="s">
        <v>28</v>
      </c>
      <c r="C223" s="9" t="s">
        <v>615</v>
      </c>
      <c r="D223" s="9" t="s">
        <v>616</v>
      </c>
      <c r="E223" s="21">
        <f>'2 ARCHITEKTURA'!K346</f>
        <v>0</v>
      </c>
      <c r="F223" s="6" t="s">
        <v>1</v>
      </c>
      <c r="G223" s="6" t="s">
        <v>1</v>
      </c>
      <c r="H223" s="6" t="s">
        <v>1</v>
      </c>
      <c r="I223" s="6" t="s">
        <v>1</v>
      </c>
      <c r="J223" s="6" t="s">
        <v>1</v>
      </c>
      <c r="K223" s="6" t="s">
        <v>1</v>
      </c>
      <c r="L223" s="6" t="s">
        <v>1</v>
      </c>
    </row>
    <row r="224" spans="1:12" hidden="1" outlineLevel="4" x14ac:dyDescent="0.3">
      <c r="A224" s="11" t="s">
        <v>617</v>
      </c>
      <c r="B224" s="11" t="s">
        <v>28</v>
      </c>
      <c r="C224" s="11" t="s">
        <v>618</v>
      </c>
      <c r="D224" s="11" t="s">
        <v>595</v>
      </c>
      <c r="E224" s="20">
        <f>'2 ARCHITEKTURA'!K347</f>
        <v>0</v>
      </c>
      <c r="F224" s="8" t="s">
        <v>1</v>
      </c>
      <c r="G224" s="8" t="s">
        <v>1</v>
      </c>
      <c r="H224" s="8" t="s">
        <v>1</v>
      </c>
      <c r="I224" s="8" t="s">
        <v>1</v>
      </c>
      <c r="J224" s="8" t="s">
        <v>1</v>
      </c>
      <c r="K224" s="8" t="s">
        <v>1</v>
      </c>
      <c r="L224" s="8" t="s">
        <v>1</v>
      </c>
    </row>
    <row r="225" spans="1:12" hidden="1" outlineLevel="4" x14ac:dyDescent="0.3">
      <c r="A225" s="11" t="s">
        <v>619</v>
      </c>
      <c r="B225" s="11" t="s">
        <v>28</v>
      </c>
      <c r="C225" s="11" t="s">
        <v>620</v>
      </c>
      <c r="D225" s="11" t="s">
        <v>598</v>
      </c>
      <c r="E225" s="20">
        <f>'2 ARCHITEKTURA'!K356</f>
        <v>0</v>
      </c>
      <c r="F225" s="8" t="s">
        <v>1</v>
      </c>
      <c r="G225" s="8" t="s">
        <v>1</v>
      </c>
      <c r="H225" s="8" t="s">
        <v>1</v>
      </c>
      <c r="I225" s="8" t="s">
        <v>1</v>
      </c>
      <c r="J225" s="8" t="s">
        <v>1</v>
      </c>
      <c r="K225" s="8" t="s">
        <v>1</v>
      </c>
      <c r="L225" s="8" t="s">
        <v>1</v>
      </c>
    </row>
    <row r="226" spans="1:12" hidden="1" outlineLevel="4" x14ac:dyDescent="0.3">
      <c r="A226" s="11" t="s">
        <v>621</v>
      </c>
      <c r="B226" s="11" t="s">
        <v>28</v>
      </c>
      <c r="C226" s="11" t="s">
        <v>622</v>
      </c>
      <c r="D226" s="11" t="s">
        <v>601</v>
      </c>
      <c r="E226" s="20">
        <f>'2 ARCHITEKTURA'!K366</f>
        <v>0</v>
      </c>
      <c r="F226" s="8" t="s">
        <v>1</v>
      </c>
      <c r="G226" s="8" t="s">
        <v>1</v>
      </c>
      <c r="H226" s="8" t="s">
        <v>1</v>
      </c>
      <c r="I226" s="8" t="s">
        <v>1</v>
      </c>
      <c r="J226" s="8" t="s">
        <v>1</v>
      </c>
      <c r="K226" s="8" t="s">
        <v>1</v>
      </c>
      <c r="L226" s="8" t="s">
        <v>1</v>
      </c>
    </row>
    <row r="227" spans="1:12" hidden="1" outlineLevel="3" collapsed="1" x14ac:dyDescent="0.3">
      <c r="A227" s="9" t="s">
        <v>623</v>
      </c>
      <c r="B227" s="9" t="s">
        <v>28</v>
      </c>
      <c r="C227" s="9" t="s">
        <v>624</v>
      </c>
      <c r="D227" s="9" t="s">
        <v>625</v>
      </c>
      <c r="E227" s="21">
        <f>'2 ARCHITEKTURA'!K376</f>
        <v>0</v>
      </c>
      <c r="F227" s="6" t="s">
        <v>1</v>
      </c>
      <c r="G227" s="6" t="s">
        <v>1</v>
      </c>
      <c r="H227" s="6" t="s">
        <v>1</v>
      </c>
      <c r="I227" s="6" t="s">
        <v>1</v>
      </c>
      <c r="J227" s="6" t="s">
        <v>1</v>
      </c>
      <c r="K227" s="6" t="s">
        <v>1</v>
      </c>
      <c r="L227" s="6" t="s">
        <v>1</v>
      </c>
    </row>
    <row r="228" spans="1:12" hidden="1" outlineLevel="4" x14ac:dyDescent="0.3">
      <c r="A228" s="11" t="s">
        <v>626</v>
      </c>
      <c r="B228" s="11" t="s">
        <v>28</v>
      </c>
      <c r="C228" s="11" t="s">
        <v>627</v>
      </c>
      <c r="D228" s="11" t="s">
        <v>595</v>
      </c>
      <c r="E228" s="20">
        <f>'2 ARCHITEKTURA'!K377</f>
        <v>0</v>
      </c>
      <c r="F228" s="8" t="s">
        <v>1</v>
      </c>
      <c r="G228" s="8" t="s">
        <v>1</v>
      </c>
      <c r="H228" s="8" t="s">
        <v>1</v>
      </c>
      <c r="I228" s="8" t="s">
        <v>1</v>
      </c>
      <c r="J228" s="8" t="s">
        <v>1</v>
      </c>
      <c r="K228" s="8" t="s">
        <v>1</v>
      </c>
      <c r="L228" s="8" t="s">
        <v>1</v>
      </c>
    </row>
    <row r="229" spans="1:12" hidden="1" outlineLevel="4" x14ac:dyDescent="0.3">
      <c r="A229" s="11" t="s">
        <v>628</v>
      </c>
      <c r="B229" s="11" t="s">
        <v>28</v>
      </c>
      <c r="C229" s="11" t="s">
        <v>629</v>
      </c>
      <c r="D229" s="11" t="s">
        <v>598</v>
      </c>
      <c r="E229" s="20">
        <f>'2 ARCHITEKTURA'!K386</f>
        <v>0</v>
      </c>
      <c r="F229" s="8" t="s">
        <v>1</v>
      </c>
      <c r="G229" s="8" t="s">
        <v>1</v>
      </c>
      <c r="H229" s="8" t="s">
        <v>1</v>
      </c>
      <c r="I229" s="8" t="s">
        <v>1</v>
      </c>
      <c r="J229" s="8" t="s">
        <v>1</v>
      </c>
      <c r="K229" s="8" t="s">
        <v>1</v>
      </c>
      <c r="L229" s="8" t="s">
        <v>1</v>
      </c>
    </row>
    <row r="230" spans="1:12" hidden="1" outlineLevel="4" x14ac:dyDescent="0.3">
      <c r="A230" s="11" t="s">
        <v>630</v>
      </c>
      <c r="B230" s="11" t="s">
        <v>28</v>
      </c>
      <c r="C230" s="11" t="s">
        <v>631</v>
      </c>
      <c r="D230" s="11" t="s">
        <v>601</v>
      </c>
      <c r="E230" s="20">
        <f>'2 ARCHITEKTURA'!K398</f>
        <v>0</v>
      </c>
      <c r="F230" s="8" t="s">
        <v>1</v>
      </c>
      <c r="G230" s="8" t="s">
        <v>1</v>
      </c>
      <c r="H230" s="8" t="s">
        <v>1</v>
      </c>
      <c r="I230" s="8" t="s">
        <v>1</v>
      </c>
      <c r="J230" s="8" t="s">
        <v>1</v>
      </c>
      <c r="K230" s="8" t="s">
        <v>1</v>
      </c>
      <c r="L230" s="8" t="s">
        <v>1</v>
      </c>
    </row>
    <row r="231" spans="1:12" hidden="1" outlineLevel="3" collapsed="1" x14ac:dyDescent="0.3">
      <c r="A231" s="9" t="s">
        <v>632</v>
      </c>
      <c r="B231" s="9" t="s">
        <v>28</v>
      </c>
      <c r="C231" s="9" t="s">
        <v>633</v>
      </c>
      <c r="D231" s="9" t="s">
        <v>634</v>
      </c>
      <c r="E231" s="21">
        <f>'2 ARCHITEKTURA'!K408</f>
        <v>0</v>
      </c>
      <c r="F231" s="6" t="s">
        <v>1</v>
      </c>
      <c r="G231" s="6" t="s">
        <v>1</v>
      </c>
      <c r="H231" s="6" t="s">
        <v>1</v>
      </c>
      <c r="I231" s="6" t="s">
        <v>1</v>
      </c>
      <c r="J231" s="6" t="s">
        <v>1</v>
      </c>
      <c r="K231" s="6" t="s">
        <v>1</v>
      </c>
      <c r="L231" s="6" t="s">
        <v>1</v>
      </c>
    </row>
    <row r="232" spans="1:12" hidden="1" outlineLevel="4" x14ac:dyDescent="0.3">
      <c r="A232" s="11" t="s">
        <v>635</v>
      </c>
      <c r="B232" s="11" t="s">
        <v>28</v>
      </c>
      <c r="C232" s="11" t="s">
        <v>636</v>
      </c>
      <c r="D232" s="11" t="s">
        <v>598</v>
      </c>
      <c r="E232" s="20">
        <f>'2 ARCHITEKTURA'!K409</f>
        <v>0</v>
      </c>
      <c r="F232" s="8" t="s">
        <v>1</v>
      </c>
      <c r="G232" s="8" t="s">
        <v>1</v>
      </c>
      <c r="H232" s="8" t="s">
        <v>1</v>
      </c>
      <c r="I232" s="8" t="s">
        <v>1</v>
      </c>
      <c r="J232" s="8" t="s">
        <v>1</v>
      </c>
      <c r="K232" s="8" t="s">
        <v>1</v>
      </c>
      <c r="L232" s="8" t="s">
        <v>1</v>
      </c>
    </row>
    <row r="233" spans="1:12" hidden="1" outlineLevel="3" x14ac:dyDescent="0.3">
      <c r="A233" s="9" t="s">
        <v>637</v>
      </c>
      <c r="B233" s="9" t="s">
        <v>28</v>
      </c>
      <c r="C233" s="9" t="s">
        <v>638</v>
      </c>
      <c r="D233" s="9" t="s">
        <v>639</v>
      </c>
      <c r="E233" s="21">
        <f>'2 ARCHITEKTURA'!K415</f>
        <v>0</v>
      </c>
      <c r="F233" s="6" t="s">
        <v>1</v>
      </c>
      <c r="G233" s="6" t="s">
        <v>1</v>
      </c>
      <c r="H233" s="6" t="s">
        <v>1</v>
      </c>
      <c r="I233" s="6" t="s">
        <v>1</v>
      </c>
      <c r="J233" s="6" t="s">
        <v>1</v>
      </c>
      <c r="K233" s="6" t="s">
        <v>1</v>
      </c>
      <c r="L233" s="6" t="s">
        <v>1</v>
      </c>
    </row>
    <row r="234" spans="1:12" hidden="1" outlineLevel="4" x14ac:dyDescent="0.3">
      <c r="A234" s="11" t="s">
        <v>640</v>
      </c>
      <c r="B234" s="11" t="s">
        <v>28</v>
      </c>
      <c r="C234" s="11" t="s">
        <v>641</v>
      </c>
      <c r="D234" s="11" t="s">
        <v>642</v>
      </c>
      <c r="E234" s="20">
        <f>'2 ARCHITEKTURA'!K416</f>
        <v>0</v>
      </c>
      <c r="F234" s="8" t="s">
        <v>1</v>
      </c>
      <c r="G234" s="8" t="s">
        <v>1</v>
      </c>
      <c r="H234" s="8" t="s">
        <v>1</v>
      </c>
      <c r="I234" s="8" t="s">
        <v>1</v>
      </c>
      <c r="J234" s="8" t="s">
        <v>1</v>
      </c>
      <c r="K234" s="8" t="s">
        <v>1</v>
      </c>
      <c r="L234" s="8" t="s">
        <v>1</v>
      </c>
    </row>
    <row r="235" spans="1:12" s="28" customFormat="1" outlineLevel="1" x14ac:dyDescent="0.3">
      <c r="A235" s="25" t="s">
        <v>643</v>
      </c>
      <c r="B235" s="25" t="s">
        <v>28</v>
      </c>
      <c r="C235" s="25" t="s">
        <v>644</v>
      </c>
      <c r="D235" s="25" t="s">
        <v>645</v>
      </c>
      <c r="E235" s="26">
        <f>'3 ZAGOSPODAROWANIE'!K7</f>
        <v>0</v>
      </c>
      <c r="F235" s="27" t="s">
        <v>1</v>
      </c>
      <c r="G235" s="27" t="s">
        <v>1</v>
      </c>
      <c r="H235" s="27" t="s">
        <v>1</v>
      </c>
      <c r="I235" s="26">
        <f>ROUND(E235/J235, 2)</f>
        <v>0</v>
      </c>
      <c r="J235" s="26">
        <f>E267</f>
        <v>1</v>
      </c>
      <c r="K235" s="26" t="str">
        <f>F267</f>
        <v xml:space="preserve"> </v>
      </c>
      <c r="L235" s="27" t="s">
        <v>1</v>
      </c>
    </row>
    <row r="236" spans="1:12" outlineLevel="2" collapsed="1" x14ac:dyDescent="0.3">
      <c r="A236" s="7" t="s">
        <v>646</v>
      </c>
      <c r="B236" s="7" t="s">
        <v>28</v>
      </c>
      <c r="C236" s="7" t="s">
        <v>647</v>
      </c>
      <c r="D236" s="7" t="s">
        <v>33</v>
      </c>
      <c r="E236" s="22">
        <f>'3 ZAGOSPODAROWANIE'!K8</f>
        <v>0</v>
      </c>
      <c r="F236" s="4" t="s">
        <v>1</v>
      </c>
      <c r="G236" s="4" t="s">
        <v>1</v>
      </c>
      <c r="H236" s="4" t="s">
        <v>1</v>
      </c>
      <c r="I236" s="4" t="s">
        <v>1</v>
      </c>
      <c r="J236" s="4" t="s">
        <v>1</v>
      </c>
      <c r="K236" s="4" t="s">
        <v>1</v>
      </c>
      <c r="L236" s="4" t="s">
        <v>1</v>
      </c>
    </row>
    <row r="237" spans="1:12" hidden="1" outlineLevel="3" x14ac:dyDescent="0.3">
      <c r="A237" s="9" t="s">
        <v>648</v>
      </c>
      <c r="B237" s="9" t="s">
        <v>28</v>
      </c>
      <c r="C237" s="9" t="s">
        <v>649</v>
      </c>
      <c r="D237" s="9" t="s">
        <v>650</v>
      </c>
      <c r="E237" s="21">
        <f>'3 ZAGOSPODAROWANIE'!K9</f>
        <v>0</v>
      </c>
      <c r="F237" s="6" t="s">
        <v>1</v>
      </c>
      <c r="G237" s="6" t="s">
        <v>1</v>
      </c>
      <c r="H237" s="6" t="s">
        <v>1</v>
      </c>
      <c r="I237" s="6" t="s">
        <v>1</v>
      </c>
      <c r="J237" s="6" t="s">
        <v>1</v>
      </c>
      <c r="K237" s="6" t="s">
        <v>1</v>
      </c>
      <c r="L237" s="6" t="s">
        <v>1</v>
      </c>
    </row>
    <row r="238" spans="1:12" hidden="1" outlineLevel="4" x14ac:dyDescent="0.3">
      <c r="A238" s="11" t="s">
        <v>651</v>
      </c>
      <c r="B238" s="11" t="s">
        <v>28</v>
      </c>
      <c r="C238" s="11" t="s">
        <v>652</v>
      </c>
      <c r="D238" s="11" t="s">
        <v>653</v>
      </c>
      <c r="E238" s="20">
        <f>'3 ZAGOSPODAROWANIE'!K10</f>
        <v>0</v>
      </c>
      <c r="F238" s="8" t="s">
        <v>1</v>
      </c>
      <c r="G238" s="8" t="s">
        <v>1</v>
      </c>
      <c r="H238" s="8" t="s">
        <v>1</v>
      </c>
      <c r="I238" s="8" t="s">
        <v>1</v>
      </c>
      <c r="J238" s="8" t="s">
        <v>1</v>
      </c>
      <c r="K238" s="8" t="s">
        <v>1</v>
      </c>
      <c r="L238" s="8" t="s">
        <v>1</v>
      </c>
    </row>
    <row r="239" spans="1:12" outlineLevel="2" collapsed="1" x14ac:dyDescent="0.3">
      <c r="A239" s="7" t="s">
        <v>654</v>
      </c>
      <c r="B239" s="7" t="s">
        <v>28</v>
      </c>
      <c r="C239" s="7" t="s">
        <v>655</v>
      </c>
      <c r="D239" s="7" t="s">
        <v>656</v>
      </c>
      <c r="E239" s="22">
        <f>'3 ZAGOSPODAROWANIE'!K12</f>
        <v>0</v>
      </c>
      <c r="F239" s="4" t="s">
        <v>1</v>
      </c>
      <c r="G239" s="4" t="s">
        <v>1</v>
      </c>
      <c r="H239" s="4" t="s">
        <v>1</v>
      </c>
      <c r="I239" s="4" t="s">
        <v>1</v>
      </c>
      <c r="J239" s="4" t="s">
        <v>1</v>
      </c>
      <c r="K239" s="4" t="s">
        <v>1</v>
      </c>
      <c r="L239" s="4" t="s">
        <v>1</v>
      </c>
    </row>
    <row r="240" spans="1:12" hidden="1" outlineLevel="3" collapsed="1" x14ac:dyDescent="0.3">
      <c r="A240" s="9" t="s">
        <v>657</v>
      </c>
      <c r="B240" s="9" t="s">
        <v>28</v>
      </c>
      <c r="C240" s="9" t="s">
        <v>658</v>
      </c>
      <c r="D240" s="9" t="s">
        <v>659</v>
      </c>
      <c r="E240" s="21">
        <f>'3 ZAGOSPODAROWANIE'!K13</f>
        <v>0</v>
      </c>
      <c r="F240" s="6" t="s">
        <v>1</v>
      </c>
      <c r="G240" s="6" t="s">
        <v>1</v>
      </c>
      <c r="H240" s="6" t="s">
        <v>1</v>
      </c>
      <c r="I240" s="6" t="s">
        <v>1</v>
      </c>
      <c r="J240" s="6" t="s">
        <v>1</v>
      </c>
      <c r="K240" s="6" t="s">
        <v>1</v>
      </c>
      <c r="L240" s="6" t="s">
        <v>1</v>
      </c>
    </row>
    <row r="241" spans="1:12" hidden="1" outlineLevel="4" x14ac:dyDescent="0.3">
      <c r="A241" s="11" t="s">
        <v>660</v>
      </c>
      <c r="B241" s="11" t="s">
        <v>28</v>
      </c>
      <c r="C241" s="11" t="s">
        <v>661</v>
      </c>
      <c r="D241" s="11" t="s">
        <v>662</v>
      </c>
      <c r="E241" s="20">
        <f>'3 ZAGOSPODAROWANIE'!K14</f>
        <v>0</v>
      </c>
      <c r="F241" s="8" t="s">
        <v>1</v>
      </c>
      <c r="G241" s="8" t="s">
        <v>1</v>
      </c>
      <c r="H241" s="8" t="s">
        <v>1</v>
      </c>
      <c r="I241" s="8" t="s">
        <v>1</v>
      </c>
      <c r="J241" s="8" t="s">
        <v>1</v>
      </c>
      <c r="K241" s="8" t="s">
        <v>1</v>
      </c>
      <c r="L241" s="8" t="s">
        <v>1</v>
      </c>
    </row>
    <row r="242" spans="1:12" hidden="1" outlineLevel="4" x14ac:dyDescent="0.3">
      <c r="A242" s="11" t="s">
        <v>663</v>
      </c>
      <c r="B242" s="11" t="s">
        <v>28</v>
      </c>
      <c r="C242" s="11" t="s">
        <v>664</v>
      </c>
      <c r="D242" s="11" t="s">
        <v>665</v>
      </c>
      <c r="E242" s="20">
        <f>'3 ZAGOSPODAROWANIE'!K16</f>
        <v>0</v>
      </c>
      <c r="F242" s="8" t="s">
        <v>1</v>
      </c>
      <c r="G242" s="8" t="s">
        <v>1</v>
      </c>
      <c r="H242" s="8" t="s">
        <v>1</v>
      </c>
      <c r="I242" s="8" t="s">
        <v>1</v>
      </c>
      <c r="J242" s="8" t="s">
        <v>1</v>
      </c>
      <c r="K242" s="8" t="s">
        <v>1</v>
      </c>
      <c r="L242" s="8" t="s">
        <v>1</v>
      </c>
    </row>
    <row r="243" spans="1:12" hidden="1" outlineLevel="4" x14ac:dyDescent="0.3">
      <c r="A243" s="11" t="s">
        <v>666</v>
      </c>
      <c r="B243" s="11" t="s">
        <v>28</v>
      </c>
      <c r="C243" s="11" t="s">
        <v>667</v>
      </c>
      <c r="D243" s="11" t="s">
        <v>668</v>
      </c>
      <c r="E243" s="20">
        <f>'3 ZAGOSPODAROWANIE'!K18</f>
        <v>0</v>
      </c>
      <c r="F243" s="8" t="s">
        <v>1</v>
      </c>
      <c r="G243" s="8" t="s">
        <v>1</v>
      </c>
      <c r="H243" s="8" t="s">
        <v>1</v>
      </c>
      <c r="I243" s="8" t="s">
        <v>1</v>
      </c>
      <c r="J243" s="8" t="s">
        <v>1</v>
      </c>
      <c r="K243" s="8" t="s">
        <v>1</v>
      </c>
      <c r="L243" s="8" t="s">
        <v>1</v>
      </c>
    </row>
    <row r="244" spans="1:12" hidden="1" outlineLevel="4" x14ac:dyDescent="0.3">
      <c r="A244" s="11" t="s">
        <v>669</v>
      </c>
      <c r="B244" s="11" t="s">
        <v>28</v>
      </c>
      <c r="C244" s="11" t="s">
        <v>670</v>
      </c>
      <c r="D244" s="11" t="s">
        <v>671</v>
      </c>
      <c r="E244" s="20">
        <f>'3 ZAGOSPODAROWANIE'!K27</f>
        <v>0</v>
      </c>
      <c r="F244" s="8" t="s">
        <v>1</v>
      </c>
      <c r="G244" s="8" t="s">
        <v>1</v>
      </c>
      <c r="H244" s="8" t="s">
        <v>1</v>
      </c>
      <c r="I244" s="8" t="s">
        <v>1</v>
      </c>
      <c r="J244" s="8" t="s">
        <v>1</v>
      </c>
      <c r="K244" s="8" t="s">
        <v>1</v>
      </c>
      <c r="L244" s="8" t="s">
        <v>1</v>
      </c>
    </row>
    <row r="245" spans="1:12" hidden="1" outlineLevel="4" x14ac:dyDescent="0.3">
      <c r="A245" s="11" t="s">
        <v>672</v>
      </c>
      <c r="B245" s="11" t="s">
        <v>28</v>
      </c>
      <c r="C245" s="11" t="s">
        <v>673</v>
      </c>
      <c r="D245" s="11" t="s">
        <v>674</v>
      </c>
      <c r="E245" s="20">
        <f>'3 ZAGOSPODAROWANIE'!K38</f>
        <v>0</v>
      </c>
      <c r="F245" s="8" t="s">
        <v>1</v>
      </c>
      <c r="G245" s="8" t="s">
        <v>1</v>
      </c>
      <c r="H245" s="8" t="s">
        <v>1</v>
      </c>
      <c r="I245" s="8" t="s">
        <v>1</v>
      </c>
      <c r="J245" s="8" t="s">
        <v>1</v>
      </c>
      <c r="K245" s="8" t="s">
        <v>1</v>
      </c>
      <c r="L245" s="8" t="s">
        <v>1</v>
      </c>
    </row>
    <row r="246" spans="1:12" hidden="1" outlineLevel="3" x14ac:dyDescent="0.3">
      <c r="A246" s="9" t="s">
        <v>675</v>
      </c>
      <c r="B246" s="9" t="s">
        <v>28</v>
      </c>
      <c r="C246" s="9" t="s">
        <v>676</v>
      </c>
      <c r="D246" s="9" t="s">
        <v>677</v>
      </c>
      <c r="E246" s="21">
        <f>'3 ZAGOSPODAROWANIE'!K40</f>
        <v>0</v>
      </c>
      <c r="F246" s="6" t="s">
        <v>1</v>
      </c>
      <c r="G246" s="6" t="s">
        <v>1</v>
      </c>
      <c r="H246" s="6" t="s">
        <v>1</v>
      </c>
      <c r="I246" s="6" t="s">
        <v>1</v>
      </c>
      <c r="J246" s="6" t="s">
        <v>1</v>
      </c>
      <c r="K246" s="6" t="s">
        <v>1</v>
      </c>
      <c r="L246" s="6" t="s">
        <v>1</v>
      </c>
    </row>
    <row r="247" spans="1:12" hidden="1" outlineLevel="4" x14ac:dyDescent="0.3">
      <c r="A247" s="11" t="s">
        <v>678</v>
      </c>
      <c r="B247" s="11" t="s">
        <v>28</v>
      </c>
      <c r="C247" s="11" t="s">
        <v>679</v>
      </c>
      <c r="D247" s="11" t="s">
        <v>680</v>
      </c>
      <c r="E247" s="20">
        <f>'3 ZAGOSPODAROWANIE'!K41</f>
        <v>0</v>
      </c>
      <c r="F247" s="8" t="s">
        <v>1</v>
      </c>
      <c r="G247" s="8" t="s">
        <v>1</v>
      </c>
      <c r="H247" s="8" t="s">
        <v>1</v>
      </c>
      <c r="I247" s="8" t="s">
        <v>1</v>
      </c>
      <c r="J247" s="8" t="s">
        <v>1</v>
      </c>
      <c r="K247" s="8" t="s">
        <v>1</v>
      </c>
      <c r="L247" s="8" t="s">
        <v>1</v>
      </c>
    </row>
    <row r="248" spans="1:12" hidden="1" outlineLevel="4" x14ac:dyDescent="0.3">
      <c r="A248" s="11" t="s">
        <v>681</v>
      </c>
      <c r="B248" s="11" t="s">
        <v>28</v>
      </c>
      <c r="C248" s="11" t="s">
        <v>682</v>
      </c>
      <c r="D248" s="11" t="s">
        <v>683</v>
      </c>
      <c r="E248" s="20">
        <f>'3 ZAGOSPODAROWANIE'!K44</f>
        <v>0</v>
      </c>
      <c r="F248" s="8" t="s">
        <v>1</v>
      </c>
      <c r="G248" s="8" t="s">
        <v>1</v>
      </c>
      <c r="H248" s="8" t="s">
        <v>1</v>
      </c>
      <c r="I248" s="8" t="s">
        <v>1</v>
      </c>
      <c r="J248" s="8" t="s">
        <v>1</v>
      </c>
      <c r="K248" s="8" t="s">
        <v>1</v>
      </c>
      <c r="L248" s="8" t="s">
        <v>1</v>
      </c>
    </row>
    <row r="249" spans="1:12" outlineLevel="2" collapsed="1" x14ac:dyDescent="0.3">
      <c r="A249" s="7" t="s">
        <v>684</v>
      </c>
      <c r="B249" s="7" t="s">
        <v>28</v>
      </c>
      <c r="C249" s="7" t="s">
        <v>685</v>
      </c>
      <c r="D249" s="7" t="s">
        <v>686</v>
      </c>
      <c r="E249" s="22">
        <f>'3 ZAGOSPODAROWANIE'!K46</f>
        <v>0</v>
      </c>
      <c r="F249" s="4" t="s">
        <v>1</v>
      </c>
      <c r="G249" s="4" t="s">
        <v>1</v>
      </c>
      <c r="H249" s="4" t="s">
        <v>1</v>
      </c>
      <c r="I249" s="4" t="s">
        <v>1</v>
      </c>
      <c r="J249" s="4" t="s">
        <v>1</v>
      </c>
      <c r="K249" s="4" t="s">
        <v>1</v>
      </c>
      <c r="L249" s="4" t="s">
        <v>1</v>
      </c>
    </row>
    <row r="250" spans="1:12" hidden="1" outlineLevel="3" collapsed="1" x14ac:dyDescent="0.3">
      <c r="A250" s="9" t="s">
        <v>687</v>
      </c>
      <c r="B250" s="9" t="s">
        <v>28</v>
      </c>
      <c r="C250" s="9" t="s">
        <v>688</v>
      </c>
      <c r="D250" s="9" t="s">
        <v>689</v>
      </c>
      <c r="E250" s="21">
        <f>'3 ZAGOSPODAROWANIE'!K47</f>
        <v>0</v>
      </c>
      <c r="F250" s="6" t="s">
        <v>1</v>
      </c>
      <c r="G250" s="6" t="s">
        <v>1</v>
      </c>
      <c r="H250" s="6" t="s">
        <v>1</v>
      </c>
      <c r="I250" s="6" t="s">
        <v>1</v>
      </c>
      <c r="J250" s="6" t="s">
        <v>1</v>
      </c>
      <c r="K250" s="6" t="s">
        <v>1</v>
      </c>
      <c r="L250" s="6" t="s">
        <v>1</v>
      </c>
    </row>
    <row r="251" spans="1:12" hidden="1" outlineLevel="4" x14ac:dyDescent="0.3">
      <c r="A251" s="11" t="s">
        <v>690</v>
      </c>
      <c r="B251" s="11" t="s">
        <v>28</v>
      </c>
      <c r="C251" s="11" t="s">
        <v>691</v>
      </c>
      <c r="D251" s="11" t="s">
        <v>692</v>
      </c>
      <c r="E251" s="20">
        <f>'3 ZAGOSPODAROWANIE'!K48</f>
        <v>0</v>
      </c>
      <c r="F251" s="8" t="s">
        <v>1</v>
      </c>
      <c r="G251" s="8" t="s">
        <v>1</v>
      </c>
      <c r="H251" s="8" t="s">
        <v>1</v>
      </c>
      <c r="I251" s="8" t="s">
        <v>1</v>
      </c>
      <c r="J251" s="8" t="s">
        <v>1</v>
      </c>
      <c r="K251" s="8" t="s">
        <v>1</v>
      </c>
      <c r="L251" s="8" t="s">
        <v>1</v>
      </c>
    </row>
    <row r="252" spans="1:12" hidden="1" outlineLevel="4" x14ac:dyDescent="0.3">
      <c r="A252" s="11" t="s">
        <v>693</v>
      </c>
      <c r="B252" s="11" t="s">
        <v>28</v>
      </c>
      <c r="C252" s="11" t="s">
        <v>694</v>
      </c>
      <c r="D252" s="11" t="s">
        <v>695</v>
      </c>
      <c r="E252" s="20">
        <f>'3 ZAGOSPODAROWANIE'!K51</f>
        <v>0</v>
      </c>
      <c r="F252" s="8" t="s">
        <v>1</v>
      </c>
      <c r="G252" s="8" t="s">
        <v>1</v>
      </c>
      <c r="H252" s="8" t="s">
        <v>1</v>
      </c>
      <c r="I252" s="8" t="s">
        <v>1</v>
      </c>
      <c r="J252" s="8" t="s">
        <v>1</v>
      </c>
      <c r="K252" s="8" t="s">
        <v>1</v>
      </c>
      <c r="L252" s="8" t="s">
        <v>1</v>
      </c>
    </row>
    <row r="253" spans="1:12" hidden="1" outlineLevel="4" x14ac:dyDescent="0.3">
      <c r="A253" s="11" t="s">
        <v>696</v>
      </c>
      <c r="B253" s="11" t="s">
        <v>28</v>
      </c>
      <c r="C253" s="11" t="s">
        <v>697</v>
      </c>
      <c r="D253" s="11" t="s">
        <v>698</v>
      </c>
      <c r="E253" s="20">
        <f>'3 ZAGOSPODAROWANIE'!K53</f>
        <v>0</v>
      </c>
      <c r="F253" s="8" t="s">
        <v>1</v>
      </c>
      <c r="G253" s="8" t="s">
        <v>1</v>
      </c>
      <c r="H253" s="8" t="s">
        <v>1</v>
      </c>
      <c r="I253" s="8" t="s">
        <v>1</v>
      </c>
      <c r="J253" s="8" t="s">
        <v>1</v>
      </c>
      <c r="K253" s="8" t="s">
        <v>1</v>
      </c>
      <c r="L253" s="8" t="s">
        <v>1</v>
      </c>
    </row>
    <row r="254" spans="1:12" hidden="1" outlineLevel="4" x14ac:dyDescent="0.3">
      <c r="A254" s="11" t="s">
        <v>699</v>
      </c>
      <c r="B254" s="11" t="s">
        <v>28</v>
      </c>
      <c r="C254" s="11" t="s">
        <v>700</v>
      </c>
      <c r="D254" s="11" t="s">
        <v>701</v>
      </c>
      <c r="E254" s="20">
        <f>'3 ZAGOSPODAROWANIE'!K57</f>
        <v>0</v>
      </c>
      <c r="F254" s="8" t="s">
        <v>1</v>
      </c>
      <c r="G254" s="8" t="s">
        <v>1</v>
      </c>
      <c r="H254" s="8" t="s">
        <v>1</v>
      </c>
      <c r="I254" s="8" t="s">
        <v>1</v>
      </c>
      <c r="J254" s="8" t="s">
        <v>1</v>
      </c>
      <c r="K254" s="8" t="s">
        <v>1</v>
      </c>
      <c r="L254" s="8" t="s">
        <v>1</v>
      </c>
    </row>
    <row r="255" spans="1:12" hidden="1" outlineLevel="4" x14ac:dyDescent="0.3">
      <c r="A255" s="11" t="s">
        <v>702</v>
      </c>
      <c r="B255" s="11" t="s">
        <v>28</v>
      </c>
      <c r="C255" s="11" t="s">
        <v>703</v>
      </c>
      <c r="D255" s="11" t="s">
        <v>704</v>
      </c>
      <c r="E255" s="20">
        <f>'3 ZAGOSPODAROWANIE'!K60</f>
        <v>0</v>
      </c>
      <c r="F255" s="8" t="s">
        <v>1</v>
      </c>
      <c r="G255" s="8" t="s">
        <v>1</v>
      </c>
      <c r="H255" s="8" t="s">
        <v>1</v>
      </c>
      <c r="I255" s="8" t="s">
        <v>1</v>
      </c>
      <c r="J255" s="8" t="s">
        <v>1</v>
      </c>
      <c r="K255" s="8" t="s">
        <v>1</v>
      </c>
      <c r="L255" s="8" t="s">
        <v>1</v>
      </c>
    </row>
    <row r="256" spans="1:12" hidden="1" outlineLevel="3" x14ac:dyDescent="0.3">
      <c r="A256" s="9" t="s">
        <v>705</v>
      </c>
      <c r="B256" s="9" t="s">
        <v>28</v>
      </c>
      <c r="C256" s="9" t="s">
        <v>706</v>
      </c>
      <c r="D256" s="9" t="s">
        <v>707</v>
      </c>
      <c r="E256" s="21">
        <f>'3 ZAGOSPODAROWANIE'!K64</f>
        <v>0</v>
      </c>
      <c r="F256" s="6" t="s">
        <v>1</v>
      </c>
      <c r="G256" s="6" t="s">
        <v>1</v>
      </c>
      <c r="H256" s="6" t="s">
        <v>1</v>
      </c>
      <c r="I256" s="6" t="s">
        <v>1</v>
      </c>
      <c r="J256" s="6" t="s">
        <v>1</v>
      </c>
      <c r="K256" s="6" t="s">
        <v>1</v>
      </c>
      <c r="L256" s="6" t="s">
        <v>1</v>
      </c>
    </row>
    <row r="257" spans="1:12" hidden="1" outlineLevel="4" x14ac:dyDescent="0.3">
      <c r="A257" s="11" t="s">
        <v>708</v>
      </c>
      <c r="B257" s="11" t="s">
        <v>28</v>
      </c>
      <c r="C257" s="11" t="s">
        <v>709</v>
      </c>
      <c r="D257" s="11" t="s">
        <v>692</v>
      </c>
      <c r="E257" s="20">
        <f>'3 ZAGOSPODAROWANIE'!K65</f>
        <v>0</v>
      </c>
      <c r="F257" s="8" t="s">
        <v>1</v>
      </c>
      <c r="G257" s="8" t="s">
        <v>1</v>
      </c>
      <c r="H257" s="8" t="s">
        <v>1</v>
      </c>
      <c r="I257" s="8" t="s">
        <v>1</v>
      </c>
      <c r="J257" s="8" t="s">
        <v>1</v>
      </c>
      <c r="K257" s="8" t="s">
        <v>1</v>
      </c>
      <c r="L257" s="8" t="s">
        <v>1</v>
      </c>
    </row>
    <row r="258" spans="1:12" hidden="1" outlineLevel="4" x14ac:dyDescent="0.3">
      <c r="A258" s="11" t="s">
        <v>710</v>
      </c>
      <c r="B258" s="11" t="s">
        <v>28</v>
      </c>
      <c r="C258" s="11" t="s">
        <v>711</v>
      </c>
      <c r="D258" s="11" t="s">
        <v>695</v>
      </c>
      <c r="E258" s="20">
        <f>'3 ZAGOSPODAROWANIE'!K68</f>
        <v>0</v>
      </c>
      <c r="F258" s="8" t="s">
        <v>1</v>
      </c>
      <c r="G258" s="8" t="s">
        <v>1</v>
      </c>
      <c r="H258" s="8" t="s">
        <v>1</v>
      </c>
      <c r="I258" s="8" t="s">
        <v>1</v>
      </c>
      <c r="J258" s="8" t="s">
        <v>1</v>
      </c>
      <c r="K258" s="8" t="s">
        <v>1</v>
      </c>
      <c r="L258" s="8" t="s">
        <v>1</v>
      </c>
    </row>
    <row r="259" spans="1:12" hidden="1" outlineLevel="4" x14ac:dyDescent="0.3">
      <c r="A259" s="11" t="s">
        <v>712</v>
      </c>
      <c r="B259" s="11" t="s">
        <v>28</v>
      </c>
      <c r="C259" s="11" t="s">
        <v>713</v>
      </c>
      <c r="D259" s="11" t="s">
        <v>698</v>
      </c>
      <c r="E259" s="20">
        <f>'3 ZAGOSPODAROWANIE'!K70</f>
        <v>0</v>
      </c>
      <c r="F259" s="8" t="s">
        <v>1</v>
      </c>
      <c r="G259" s="8" t="s">
        <v>1</v>
      </c>
      <c r="H259" s="8" t="s">
        <v>1</v>
      </c>
      <c r="I259" s="8" t="s">
        <v>1</v>
      </c>
      <c r="J259" s="8" t="s">
        <v>1</v>
      </c>
      <c r="K259" s="8" t="s">
        <v>1</v>
      </c>
      <c r="L259" s="8" t="s">
        <v>1</v>
      </c>
    </row>
    <row r="260" spans="1:12" hidden="1" outlineLevel="4" x14ac:dyDescent="0.3">
      <c r="A260" s="11" t="s">
        <v>714</v>
      </c>
      <c r="B260" s="11" t="s">
        <v>28</v>
      </c>
      <c r="C260" s="11" t="s">
        <v>715</v>
      </c>
      <c r="D260" s="11" t="s">
        <v>701</v>
      </c>
      <c r="E260" s="20">
        <f>'3 ZAGOSPODAROWANIE'!K73</f>
        <v>0</v>
      </c>
      <c r="F260" s="8" t="s">
        <v>1</v>
      </c>
      <c r="G260" s="8" t="s">
        <v>1</v>
      </c>
      <c r="H260" s="8" t="s">
        <v>1</v>
      </c>
      <c r="I260" s="8" t="s">
        <v>1</v>
      </c>
      <c r="J260" s="8" t="s">
        <v>1</v>
      </c>
      <c r="K260" s="8" t="s">
        <v>1</v>
      </c>
      <c r="L260" s="8" t="s">
        <v>1</v>
      </c>
    </row>
    <row r="261" spans="1:12" hidden="1" outlineLevel="4" x14ac:dyDescent="0.3">
      <c r="A261" s="11" t="s">
        <v>716</v>
      </c>
      <c r="B261" s="11" t="s">
        <v>28</v>
      </c>
      <c r="C261" s="11" t="s">
        <v>717</v>
      </c>
      <c r="D261" s="11" t="s">
        <v>704</v>
      </c>
      <c r="E261" s="20">
        <f>'3 ZAGOSPODAROWANIE'!K75</f>
        <v>0</v>
      </c>
      <c r="F261" s="8" t="s">
        <v>1</v>
      </c>
      <c r="G261" s="8" t="s">
        <v>1</v>
      </c>
      <c r="H261" s="8" t="s">
        <v>1</v>
      </c>
      <c r="I261" s="8" t="s">
        <v>1</v>
      </c>
      <c r="J261" s="8" t="s">
        <v>1</v>
      </c>
      <c r="K261" s="8" t="s">
        <v>1</v>
      </c>
      <c r="L261" s="8" t="s">
        <v>1</v>
      </c>
    </row>
    <row r="266" spans="1:12" x14ac:dyDescent="0.3">
      <c r="D266" s="2" t="s">
        <v>718</v>
      </c>
    </row>
    <row r="267" spans="1:12" x14ac:dyDescent="0.3">
      <c r="E267" s="14">
        <v>1</v>
      </c>
      <c r="F267" s="2" t="s">
        <v>28</v>
      </c>
    </row>
  </sheetData>
  <mergeCells count="5">
    <mergeCell ref="A1:L1"/>
    <mergeCell ref="A2:B2"/>
    <mergeCell ref="C2:L2"/>
    <mergeCell ref="A3:B3"/>
    <mergeCell ref="C3:L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267"/>
  <sheetViews>
    <sheetView workbookViewId="0">
      <selection activeCell="E270" sqref="E270"/>
    </sheetView>
  </sheetViews>
  <sheetFormatPr defaultRowHeight="14.4" outlineLevelRow="5" outlineLevelCol="1" x14ac:dyDescent="0.3"/>
  <cols>
    <col min="1" max="1" width="11" customWidth="1"/>
    <col min="2" max="3" width="11" hidden="1" customWidth="1" outlineLevel="1" collapsed="1"/>
    <col min="4" max="4" width="11" customWidth="1" outlineLevel="1" collapsed="1"/>
    <col min="5" max="5" width="45" customWidth="1"/>
    <col min="6" max="11" width="14" customWidth="1"/>
    <col min="12" max="13" width="14" customWidth="1" outlineLevel="1" collapsed="1"/>
    <col min="14" max="14" width="9" customWidth="1" outlineLevel="1" collapsed="1"/>
    <col min="15" max="15" width="42" customWidth="1"/>
  </cols>
  <sheetData>
    <row r="1" spans="1:15" x14ac:dyDescent="0.3">
      <c r="A1" s="29" t="s">
        <v>31</v>
      </c>
      <c r="B1" s="29" t="s">
        <v>1</v>
      </c>
      <c r="C1" s="29" t="s">
        <v>1</v>
      </c>
      <c r="D1" s="29" t="s">
        <v>1</v>
      </c>
      <c r="E1" s="29" t="s">
        <v>1</v>
      </c>
      <c r="F1" s="29" t="s">
        <v>1</v>
      </c>
      <c r="G1" s="29" t="s">
        <v>1</v>
      </c>
      <c r="H1" s="29" t="s">
        <v>1</v>
      </c>
      <c r="I1" s="29" t="s">
        <v>1</v>
      </c>
      <c r="J1" s="29" t="s">
        <v>1</v>
      </c>
      <c r="K1" s="29" t="s">
        <v>1</v>
      </c>
      <c r="L1" s="29" t="s">
        <v>1</v>
      </c>
      <c r="M1" s="29" t="s">
        <v>1</v>
      </c>
      <c r="N1" s="29" t="s">
        <v>1</v>
      </c>
      <c r="O1" s="29" t="s">
        <v>1</v>
      </c>
    </row>
    <row r="2" spans="1:15" x14ac:dyDescent="0.3">
      <c r="A2" s="30" t="s">
        <v>2</v>
      </c>
      <c r="B2" s="30" t="s">
        <v>1</v>
      </c>
      <c r="C2" s="30" t="s">
        <v>1</v>
      </c>
      <c r="D2" s="30" t="s">
        <v>1</v>
      </c>
      <c r="E2" s="30" t="s">
        <v>1</v>
      </c>
      <c r="F2" s="30" t="s">
        <v>1</v>
      </c>
      <c r="G2" s="30" t="s">
        <v>1</v>
      </c>
      <c r="H2" s="30" t="s">
        <v>1</v>
      </c>
      <c r="I2" s="30" t="s">
        <v>1</v>
      </c>
      <c r="J2" s="30" t="s">
        <v>1</v>
      </c>
      <c r="K2" s="30" t="s">
        <v>1</v>
      </c>
      <c r="L2" s="30" t="s">
        <v>1</v>
      </c>
      <c r="M2" s="30" t="s">
        <v>1</v>
      </c>
      <c r="N2" s="30" t="s">
        <v>1</v>
      </c>
      <c r="O2" s="30" t="s">
        <v>1</v>
      </c>
    </row>
    <row r="3" spans="1:15" x14ac:dyDescent="0.3">
      <c r="A3" s="30" t="s">
        <v>3</v>
      </c>
      <c r="B3" s="30" t="s">
        <v>1</v>
      </c>
      <c r="C3" s="30" t="s">
        <v>719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</row>
    <row r="5" spans="1:15" ht="86.4" x14ac:dyDescent="0.3">
      <c r="A5" s="1" t="s">
        <v>5</v>
      </c>
      <c r="B5" s="1" t="s">
        <v>720</v>
      </c>
      <c r="C5" s="1" t="s">
        <v>721</v>
      </c>
      <c r="D5" s="1" t="s">
        <v>722</v>
      </c>
      <c r="E5" s="1" t="s">
        <v>723</v>
      </c>
      <c r="F5" s="1" t="s">
        <v>14</v>
      </c>
      <c r="G5" s="1" t="s">
        <v>724</v>
      </c>
      <c r="H5" s="1" t="s">
        <v>725</v>
      </c>
      <c r="I5" s="1" t="s">
        <v>726</v>
      </c>
      <c r="J5" s="1" t="s">
        <v>727</v>
      </c>
      <c r="K5" s="1" t="s">
        <v>9</v>
      </c>
      <c r="L5" s="1" t="s">
        <v>728</v>
      </c>
      <c r="M5" s="1" t="s">
        <v>729</v>
      </c>
      <c r="N5" s="1" t="s">
        <v>6</v>
      </c>
      <c r="O5" s="1" t="s">
        <v>730</v>
      </c>
    </row>
    <row r="6" spans="1:15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22</v>
      </c>
      <c r="H6" s="1" t="s">
        <v>23</v>
      </c>
      <c r="I6" s="1" t="s">
        <v>24</v>
      </c>
      <c r="J6" s="1" t="s">
        <v>25</v>
      </c>
      <c r="K6" s="1" t="s">
        <v>26</v>
      </c>
      <c r="L6" s="1" t="s">
        <v>27</v>
      </c>
      <c r="M6" s="1" t="s">
        <v>52</v>
      </c>
      <c r="N6" s="1" t="s">
        <v>55</v>
      </c>
      <c r="O6" s="1" t="s">
        <v>58</v>
      </c>
    </row>
    <row r="7" spans="1:15" x14ac:dyDescent="0.3">
      <c r="A7" s="5" t="s">
        <v>16</v>
      </c>
      <c r="B7" s="3" t="s">
        <v>1</v>
      </c>
      <c r="C7" s="3" t="s">
        <v>1</v>
      </c>
      <c r="D7" s="5" t="s">
        <v>731</v>
      </c>
      <c r="E7" s="5" t="s">
        <v>31</v>
      </c>
      <c r="F7" s="3" t="s">
        <v>1</v>
      </c>
      <c r="G7" s="3" t="s">
        <v>1</v>
      </c>
      <c r="H7" s="3" t="s">
        <v>1</v>
      </c>
      <c r="I7" s="3" t="s">
        <v>1</v>
      </c>
      <c r="J7" s="3"/>
      <c r="K7" s="15">
        <f>'1 KONSTRUKCJA'!K8+'1 KONSTRUKCJA'!K18+'1 KONSTRUKCJA'!K59+'1 KONSTRUKCJA'!K215+'1 KONSTRUKCJA'!K264</f>
        <v>0</v>
      </c>
      <c r="L7" s="3" t="s">
        <v>1</v>
      </c>
      <c r="M7" s="3" t="s">
        <v>1</v>
      </c>
      <c r="N7" s="12" t="str">
        <f>'ZBIORCZE ZESTAWIENIE KOSZTÓW'!B8</f>
        <v xml:space="preserve"> </v>
      </c>
      <c r="O7" s="16" t="s">
        <v>1</v>
      </c>
    </row>
    <row r="8" spans="1:15" outlineLevel="1" x14ac:dyDescent="0.3">
      <c r="A8" s="7" t="s">
        <v>732</v>
      </c>
      <c r="B8" s="4" t="s">
        <v>1</v>
      </c>
      <c r="C8" s="4" t="s">
        <v>1</v>
      </c>
      <c r="D8" s="7" t="s">
        <v>733</v>
      </c>
      <c r="E8" s="7" t="s">
        <v>33</v>
      </c>
      <c r="F8" s="4" t="s">
        <v>1</v>
      </c>
      <c r="G8" s="4" t="s">
        <v>1</v>
      </c>
      <c r="H8" s="4" t="s">
        <v>1</v>
      </c>
      <c r="I8" s="4" t="s">
        <v>1</v>
      </c>
      <c r="J8" s="4"/>
      <c r="K8" s="22">
        <f>'1 KONSTRUKCJA'!K9</f>
        <v>0</v>
      </c>
      <c r="L8" s="4" t="s">
        <v>1</v>
      </c>
      <c r="M8" s="4" t="s">
        <v>1</v>
      </c>
      <c r="N8" s="12" t="str">
        <f>'ZBIORCZE ZESTAWIENIE KOSZTÓW'!B8</f>
        <v xml:space="preserve"> </v>
      </c>
      <c r="O8" s="16" t="s">
        <v>1</v>
      </c>
    </row>
    <row r="9" spans="1:15" outlineLevel="2" x14ac:dyDescent="0.3">
      <c r="A9" s="9" t="s">
        <v>734</v>
      </c>
      <c r="B9" s="6" t="s">
        <v>1</v>
      </c>
      <c r="C9" s="6" t="s">
        <v>1</v>
      </c>
      <c r="D9" s="9" t="s">
        <v>733</v>
      </c>
      <c r="E9" s="9" t="s">
        <v>35</v>
      </c>
      <c r="F9" s="6" t="s">
        <v>1</v>
      </c>
      <c r="G9" s="6" t="s">
        <v>1</v>
      </c>
      <c r="H9" s="6" t="s">
        <v>1</v>
      </c>
      <c r="I9" s="6" t="s">
        <v>1</v>
      </c>
      <c r="J9" s="6"/>
      <c r="K9" s="21">
        <f>'1 KONSTRUKCJA'!K10+'1 KONSTRUKCJA'!K13+'1 KONSTRUKCJA'!K16</f>
        <v>0</v>
      </c>
      <c r="L9" s="6" t="s">
        <v>1</v>
      </c>
      <c r="M9" s="6" t="s">
        <v>1</v>
      </c>
      <c r="N9" s="12" t="str">
        <f>'ZBIORCZE ZESTAWIENIE KOSZTÓW'!B8</f>
        <v xml:space="preserve"> </v>
      </c>
      <c r="O9" s="16" t="s">
        <v>1</v>
      </c>
    </row>
    <row r="10" spans="1:15" outlineLevel="3" x14ac:dyDescent="0.3">
      <c r="A10" s="11" t="s">
        <v>735</v>
      </c>
      <c r="B10" s="8" t="s">
        <v>1</v>
      </c>
      <c r="C10" s="8" t="s">
        <v>1</v>
      </c>
      <c r="D10" s="11" t="s">
        <v>736</v>
      </c>
      <c r="E10" s="11" t="s">
        <v>37</v>
      </c>
      <c r="F10" s="8" t="s">
        <v>1</v>
      </c>
      <c r="G10" s="8" t="s">
        <v>1</v>
      </c>
      <c r="H10" s="8" t="s">
        <v>1</v>
      </c>
      <c r="I10" s="8" t="s">
        <v>1</v>
      </c>
      <c r="J10" s="8"/>
      <c r="K10" s="20">
        <f>SUM(K11:K12)</f>
        <v>0</v>
      </c>
      <c r="L10" s="8" t="s">
        <v>1</v>
      </c>
      <c r="M10" s="8" t="s">
        <v>1</v>
      </c>
      <c r="N10" s="12" t="str">
        <f>'ZBIORCZE ZESTAWIENIE KOSZTÓW'!B8</f>
        <v xml:space="preserve"> </v>
      </c>
      <c r="O10" s="16" t="s">
        <v>1</v>
      </c>
    </row>
    <row r="11" spans="1:15" ht="28.8" outlineLevel="4" x14ac:dyDescent="0.3">
      <c r="A11" s="16" t="s">
        <v>738</v>
      </c>
      <c r="B11" s="17" t="s">
        <v>1</v>
      </c>
      <c r="C11" s="17" t="s">
        <v>1</v>
      </c>
      <c r="D11" s="16" t="s">
        <v>739</v>
      </c>
      <c r="E11" s="16" t="s">
        <v>737</v>
      </c>
      <c r="F11" s="16" t="s">
        <v>740</v>
      </c>
      <c r="G11" s="19">
        <v>144</v>
      </c>
      <c r="H11" s="12">
        <v>144</v>
      </c>
      <c r="I11" s="12">
        <v>1</v>
      </c>
      <c r="J11" s="12"/>
      <c r="K11" s="12">
        <f>ROUND(H11*J11, 2)</f>
        <v>0</v>
      </c>
      <c r="L11" s="18" t="s">
        <v>1</v>
      </c>
      <c r="M11" s="18" t="s">
        <v>1</v>
      </c>
      <c r="N11" s="12" t="str">
        <f>'ZBIORCZE ZESTAWIENIE KOSZTÓW'!B8</f>
        <v xml:space="preserve"> </v>
      </c>
      <c r="O11" s="16" t="s">
        <v>1</v>
      </c>
    </row>
    <row r="12" spans="1:15" ht="43.2" outlineLevel="4" x14ac:dyDescent="0.3">
      <c r="A12" s="16" t="s">
        <v>742</v>
      </c>
      <c r="B12" s="17" t="s">
        <v>1</v>
      </c>
      <c r="C12" s="17" t="s">
        <v>1</v>
      </c>
      <c r="D12" s="16" t="s">
        <v>743</v>
      </c>
      <c r="E12" s="16" t="s">
        <v>741</v>
      </c>
      <c r="F12" s="16" t="s">
        <v>740</v>
      </c>
      <c r="G12" s="19">
        <v>144</v>
      </c>
      <c r="H12" s="12">
        <v>144</v>
      </c>
      <c r="I12" s="12">
        <v>1</v>
      </c>
      <c r="J12" s="12"/>
      <c r="K12" s="12">
        <f>ROUND(H12*J12, 2)</f>
        <v>0</v>
      </c>
      <c r="L12" s="18" t="s">
        <v>1</v>
      </c>
      <c r="M12" s="18" t="s">
        <v>1</v>
      </c>
      <c r="N12" s="12" t="str">
        <f>'ZBIORCZE ZESTAWIENIE KOSZTÓW'!B8</f>
        <v xml:space="preserve"> </v>
      </c>
      <c r="O12" s="16" t="s">
        <v>1</v>
      </c>
    </row>
    <row r="13" spans="1:15" outlineLevel="3" x14ac:dyDescent="0.3">
      <c r="A13" s="11" t="s">
        <v>744</v>
      </c>
      <c r="B13" s="8" t="s">
        <v>1</v>
      </c>
      <c r="C13" s="8" t="s">
        <v>1</v>
      </c>
      <c r="D13" s="11" t="s">
        <v>736</v>
      </c>
      <c r="E13" s="11" t="s">
        <v>39</v>
      </c>
      <c r="F13" s="8" t="s">
        <v>1</v>
      </c>
      <c r="G13" s="8" t="s">
        <v>1</v>
      </c>
      <c r="H13" s="8" t="s">
        <v>1</v>
      </c>
      <c r="I13" s="8" t="s">
        <v>1</v>
      </c>
      <c r="J13" s="8"/>
      <c r="K13" s="20">
        <f>SUM(K14:K15)</f>
        <v>0</v>
      </c>
      <c r="L13" s="8" t="s">
        <v>1</v>
      </c>
      <c r="M13" s="8" t="s">
        <v>1</v>
      </c>
      <c r="N13" s="12" t="str">
        <f>'ZBIORCZE ZESTAWIENIE KOSZTÓW'!B8</f>
        <v xml:space="preserve"> </v>
      </c>
      <c r="O13" s="16" t="s">
        <v>1</v>
      </c>
    </row>
    <row r="14" spans="1:15" ht="28.8" outlineLevel="4" x14ac:dyDescent="0.3">
      <c r="A14" s="16" t="s">
        <v>746</v>
      </c>
      <c r="B14" s="17" t="s">
        <v>1</v>
      </c>
      <c r="C14" s="17" t="s">
        <v>1</v>
      </c>
      <c r="D14" s="16" t="s">
        <v>747</v>
      </c>
      <c r="E14" s="16" t="s">
        <v>745</v>
      </c>
      <c r="F14" s="16" t="s">
        <v>740</v>
      </c>
      <c r="G14" s="19">
        <v>1587.836</v>
      </c>
      <c r="H14" s="12">
        <v>1587.836</v>
      </c>
      <c r="I14" s="12">
        <v>1</v>
      </c>
      <c r="J14" s="12"/>
      <c r="K14" s="12">
        <f>ROUND(H14*J14, 2)</f>
        <v>0</v>
      </c>
      <c r="L14" s="18" t="s">
        <v>1</v>
      </c>
      <c r="M14" s="18" t="s">
        <v>1</v>
      </c>
      <c r="N14" s="12" t="str">
        <f>'ZBIORCZE ZESTAWIENIE KOSZTÓW'!B8</f>
        <v xml:space="preserve"> </v>
      </c>
      <c r="O14" s="16" t="s">
        <v>1</v>
      </c>
    </row>
    <row r="15" spans="1:15" ht="57.6" outlineLevel="4" x14ac:dyDescent="0.3">
      <c r="A15" s="16" t="s">
        <v>749</v>
      </c>
      <c r="B15" s="17" t="s">
        <v>1</v>
      </c>
      <c r="C15" s="17" t="s">
        <v>1</v>
      </c>
      <c r="D15" s="16" t="s">
        <v>750</v>
      </c>
      <c r="E15" s="16" t="s">
        <v>748</v>
      </c>
      <c r="F15" s="16" t="s">
        <v>740</v>
      </c>
      <c r="G15" s="19">
        <v>1587.836</v>
      </c>
      <c r="H15" s="12">
        <v>1587.836</v>
      </c>
      <c r="I15" s="12">
        <v>1</v>
      </c>
      <c r="J15" s="12"/>
      <c r="K15" s="12">
        <f>ROUND(H15*J15, 2)</f>
        <v>0</v>
      </c>
      <c r="L15" s="18" t="s">
        <v>1</v>
      </c>
      <c r="M15" s="18" t="s">
        <v>1</v>
      </c>
      <c r="N15" s="12" t="str">
        <f>'ZBIORCZE ZESTAWIENIE KOSZTÓW'!B8</f>
        <v xml:space="preserve"> </v>
      </c>
      <c r="O15" s="16" t="s">
        <v>1</v>
      </c>
    </row>
    <row r="16" spans="1:15" outlineLevel="3" x14ac:dyDescent="0.3">
      <c r="A16" s="11" t="s">
        <v>751</v>
      </c>
      <c r="B16" s="8" t="s">
        <v>1</v>
      </c>
      <c r="C16" s="8" t="s">
        <v>1</v>
      </c>
      <c r="D16" s="11" t="s">
        <v>736</v>
      </c>
      <c r="E16" s="11" t="s">
        <v>41</v>
      </c>
      <c r="F16" s="8" t="s">
        <v>1</v>
      </c>
      <c r="G16" s="8" t="s">
        <v>1</v>
      </c>
      <c r="H16" s="8" t="s">
        <v>1</v>
      </c>
      <c r="I16" s="8" t="s">
        <v>1</v>
      </c>
      <c r="J16" s="8"/>
      <c r="K16" s="20">
        <f>SUM(K17:K17)</f>
        <v>0</v>
      </c>
      <c r="L16" s="8" t="s">
        <v>1</v>
      </c>
      <c r="M16" s="8" t="s">
        <v>1</v>
      </c>
      <c r="N16" s="12" t="str">
        <f>'ZBIORCZE ZESTAWIENIE KOSZTÓW'!B8</f>
        <v xml:space="preserve"> </v>
      </c>
      <c r="O16" s="16" t="s">
        <v>1</v>
      </c>
    </row>
    <row r="17" spans="1:15" ht="72" outlineLevel="4" x14ac:dyDescent="0.3">
      <c r="A17" s="16" t="s">
        <v>753</v>
      </c>
      <c r="B17" s="17" t="s">
        <v>1</v>
      </c>
      <c r="C17" s="17" t="s">
        <v>1</v>
      </c>
      <c r="D17" s="16" t="s">
        <v>754</v>
      </c>
      <c r="E17" s="16" t="s">
        <v>752</v>
      </c>
      <c r="F17" s="16" t="s">
        <v>740</v>
      </c>
      <c r="G17" s="19">
        <v>1191.127</v>
      </c>
      <c r="H17" s="12">
        <v>1191.127</v>
      </c>
      <c r="I17" s="12">
        <v>1</v>
      </c>
      <c r="J17" s="12"/>
      <c r="K17" s="12">
        <f>ROUND(H17*J17, 2)</f>
        <v>0</v>
      </c>
      <c r="L17" s="18" t="s">
        <v>1</v>
      </c>
      <c r="M17" s="18" t="s">
        <v>1</v>
      </c>
      <c r="N17" s="12" t="str">
        <f>'ZBIORCZE ZESTAWIENIE KOSZTÓW'!B8</f>
        <v xml:space="preserve"> </v>
      </c>
      <c r="O17" s="16" t="s">
        <v>1</v>
      </c>
    </row>
    <row r="18" spans="1:15" outlineLevel="1" x14ac:dyDescent="0.3">
      <c r="A18" s="7" t="s">
        <v>755</v>
      </c>
      <c r="B18" s="4" t="s">
        <v>1</v>
      </c>
      <c r="C18" s="4" t="s">
        <v>1</v>
      </c>
      <c r="D18" s="7" t="s">
        <v>733</v>
      </c>
      <c r="E18" s="7" t="s">
        <v>43</v>
      </c>
      <c r="F18" s="4" t="s">
        <v>1</v>
      </c>
      <c r="G18" s="4" t="s">
        <v>1</v>
      </c>
      <c r="H18" s="4" t="s">
        <v>1</v>
      </c>
      <c r="I18" s="4" t="s">
        <v>1</v>
      </c>
      <c r="J18" s="4"/>
      <c r="K18" s="22">
        <f>'1 KONSTRUKCJA'!K19+'1 KONSTRUKCJA'!K54</f>
        <v>0</v>
      </c>
      <c r="L18" s="4" t="s">
        <v>1</v>
      </c>
      <c r="M18" s="4" t="s">
        <v>1</v>
      </c>
      <c r="N18" s="12" t="str">
        <f>'ZBIORCZE ZESTAWIENIE KOSZTÓW'!B8</f>
        <v xml:space="preserve"> </v>
      </c>
      <c r="O18" s="16" t="s">
        <v>1</v>
      </c>
    </row>
    <row r="19" spans="1:15" outlineLevel="2" x14ac:dyDescent="0.3">
      <c r="A19" s="9" t="s">
        <v>756</v>
      </c>
      <c r="B19" s="6" t="s">
        <v>1</v>
      </c>
      <c r="C19" s="6" t="s">
        <v>1</v>
      </c>
      <c r="D19" s="9" t="s">
        <v>733</v>
      </c>
      <c r="E19" s="9" t="s">
        <v>45</v>
      </c>
      <c r="F19" s="6" t="s">
        <v>1</v>
      </c>
      <c r="G19" s="6" t="s">
        <v>1</v>
      </c>
      <c r="H19" s="6" t="s">
        <v>1</v>
      </c>
      <c r="I19" s="6" t="s">
        <v>1</v>
      </c>
      <c r="J19" s="6"/>
      <c r="K19" s="21">
        <f>'1 KONSTRUKCJA'!K20+'1 KONSTRUKCJA'!K25+'1 KONSTRUKCJA'!K30+'1 KONSTRUKCJA'!K34+'1 KONSTRUKCJA'!K38+'1 KONSTRUKCJA'!K42+'1 KONSTRUKCJA'!K46+'1 KONSTRUKCJA'!K50</f>
        <v>0</v>
      </c>
      <c r="L19" s="6" t="s">
        <v>1</v>
      </c>
      <c r="M19" s="6" t="s">
        <v>1</v>
      </c>
      <c r="N19" s="12" t="str">
        <f>'ZBIORCZE ZESTAWIENIE KOSZTÓW'!B8</f>
        <v xml:space="preserve"> </v>
      </c>
      <c r="O19" s="16" t="s">
        <v>1</v>
      </c>
    </row>
    <row r="20" spans="1:15" outlineLevel="3" x14ac:dyDescent="0.3">
      <c r="A20" s="11" t="s">
        <v>757</v>
      </c>
      <c r="B20" s="8" t="s">
        <v>1</v>
      </c>
      <c r="C20" s="8" t="s">
        <v>1</v>
      </c>
      <c r="D20" s="11" t="s">
        <v>736</v>
      </c>
      <c r="E20" s="11" t="s">
        <v>47</v>
      </c>
      <c r="F20" s="8" t="s">
        <v>1</v>
      </c>
      <c r="G20" s="8" t="s">
        <v>1</v>
      </c>
      <c r="H20" s="8" t="s">
        <v>1</v>
      </c>
      <c r="I20" s="8" t="s">
        <v>1</v>
      </c>
      <c r="J20" s="8"/>
      <c r="K20" s="20">
        <f>SUM(K21:K24)</f>
        <v>0</v>
      </c>
      <c r="L20" s="8" t="s">
        <v>1</v>
      </c>
      <c r="M20" s="8" t="s">
        <v>1</v>
      </c>
      <c r="N20" s="12" t="str">
        <f>'ZBIORCZE ZESTAWIENIE KOSZTÓW'!B8</f>
        <v xml:space="preserve"> </v>
      </c>
      <c r="O20" s="16" t="s">
        <v>1</v>
      </c>
    </row>
    <row r="21" spans="1:15" ht="28.8" outlineLevel="4" x14ac:dyDescent="0.3">
      <c r="A21" s="16" t="s">
        <v>759</v>
      </c>
      <c r="B21" s="17" t="s">
        <v>1</v>
      </c>
      <c r="C21" s="17" t="s">
        <v>1</v>
      </c>
      <c r="D21" s="16" t="s">
        <v>760</v>
      </c>
      <c r="E21" s="16" t="s">
        <v>758</v>
      </c>
      <c r="F21" s="16" t="s">
        <v>740</v>
      </c>
      <c r="G21" s="19">
        <v>26.74</v>
      </c>
      <c r="H21" s="12">
        <v>26.74</v>
      </c>
      <c r="I21" s="12">
        <v>1</v>
      </c>
      <c r="J21" s="12"/>
      <c r="K21" s="12">
        <f>ROUND(H21*J21, 2)</f>
        <v>0</v>
      </c>
      <c r="L21" s="18" t="s">
        <v>1</v>
      </c>
      <c r="M21" s="18" t="s">
        <v>1</v>
      </c>
      <c r="N21" s="12" t="str">
        <f>'ZBIORCZE ZESTAWIENIE KOSZTÓW'!B8</f>
        <v xml:space="preserve"> </v>
      </c>
      <c r="O21" s="16" t="s">
        <v>1</v>
      </c>
    </row>
    <row r="22" spans="1:15" ht="43.2" outlineLevel="4" x14ac:dyDescent="0.3">
      <c r="A22" s="16" t="s">
        <v>762</v>
      </c>
      <c r="B22" s="17" t="s">
        <v>1</v>
      </c>
      <c r="C22" s="17" t="s">
        <v>1</v>
      </c>
      <c r="D22" s="16" t="s">
        <v>763</v>
      </c>
      <c r="E22" s="16" t="s">
        <v>761</v>
      </c>
      <c r="F22" s="16" t="s">
        <v>740</v>
      </c>
      <c r="G22" s="19">
        <v>91.68</v>
      </c>
      <c r="H22" s="12">
        <v>91.68</v>
      </c>
      <c r="I22" s="12">
        <v>1</v>
      </c>
      <c r="J22" s="12"/>
      <c r="K22" s="12">
        <f>ROUND(H22*J22, 2)</f>
        <v>0</v>
      </c>
      <c r="L22" s="18" t="s">
        <v>1</v>
      </c>
      <c r="M22" s="18" t="s">
        <v>1</v>
      </c>
      <c r="N22" s="12" t="str">
        <f>'ZBIORCZE ZESTAWIENIE KOSZTÓW'!B8</f>
        <v xml:space="preserve"> </v>
      </c>
      <c r="O22" s="16" t="s">
        <v>1</v>
      </c>
    </row>
    <row r="23" spans="1:15" ht="72" outlineLevel="4" x14ac:dyDescent="0.3">
      <c r="A23" s="16" t="s">
        <v>765</v>
      </c>
      <c r="B23" s="17" t="s">
        <v>1</v>
      </c>
      <c r="C23" s="17" t="s">
        <v>1</v>
      </c>
      <c r="D23" s="16" t="s">
        <v>766</v>
      </c>
      <c r="E23" s="16" t="s">
        <v>764</v>
      </c>
      <c r="F23" s="16" t="s">
        <v>767</v>
      </c>
      <c r="G23" s="19">
        <v>185.27</v>
      </c>
      <c r="H23" s="12">
        <v>185.27</v>
      </c>
      <c r="I23" s="12">
        <v>1</v>
      </c>
      <c r="J23" s="12"/>
      <c r="K23" s="12">
        <f>ROUND(H23*J23, 2)</f>
        <v>0</v>
      </c>
      <c r="L23" s="18" t="s">
        <v>1</v>
      </c>
      <c r="M23" s="18" t="s">
        <v>1</v>
      </c>
      <c r="N23" s="12" t="str">
        <f>'ZBIORCZE ZESTAWIENIE KOSZTÓW'!B8</f>
        <v xml:space="preserve"> </v>
      </c>
      <c r="O23" s="16" t="s">
        <v>1</v>
      </c>
    </row>
    <row r="24" spans="1:15" ht="43.2" outlineLevel="4" x14ac:dyDescent="0.3">
      <c r="A24" s="16" t="s">
        <v>769</v>
      </c>
      <c r="B24" s="17" t="s">
        <v>1</v>
      </c>
      <c r="C24" s="17" t="s">
        <v>1</v>
      </c>
      <c r="D24" s="16" t="s">
        <v>770</v>
      </c>
      <c r="E24" s="16" t="s">
        <v>768</v>
      </c>
      <c r="F24" s="16" t="s">
        <v>771</v>
      </c>
      <c r="G24" s="19">
        <v>3.82</v>
      </c>
      <c r="H24" s="12">
        <v>3.82</v>
      </c>
      <c r="I24" s="12">
        <v>1</v>
      </c>
      <c r="J24" s="12"/>
      <c r="K24" s="12">
        <f>ROUND(H24*J24, 2)</f>
        <v>0</v>
      </c>
      <c r="L24" s="18" t="s">
        <v>1</v>
      </c>
      <c r="M24" s="18" t="s">
        <v>1</v>
      </c>
      <c r="N24" s="12" t="str">
        <f>'ZBIORCZE ZESTAWIENIE KOSZTÓW'!B8</f>
        <v xml:space="preserve"> </v>
      </c>
      <c r="O24" s="16" t="s">
        <v>1</v>
      </c>
    </row>
    <row r="25" spans="1:15" outlineLevel="3" x14ac:dyDescent="0.3">
      <c r="A25" s="11" t="s">
        <v>772</v>
      </c>
      <c r="B25" s="8" t="s">
        <v>1</v>
      </c>
      <c r="C25" s="8" t="s">
        <v>1</v>
      </c>
      <c r="D25" s="11" t="s">
        <v>736</v>
      </c>
      <c r="E25" s="11" t="s">
        <v>49</v>
      </c>
      <c r="F25" s="8" t="s">
        <v>1</v>
      </c>
      <c r="G25" s="8" t="s">
        <v>1</v>
      </c>
      <c r="H25" s="8" t="s">
        <v>1</v>
      </c>
      <c r="I25" s="8" t="s">
        <v>1</v>
      </c>
      <c r="J25" s="8"/>
      <c r="K25" s="20">
        <f>SUM(K26:K29)</f>
        <v>0</v>
      </c>
      <c r="L25" s="8" t="s">
        <v>1</v>
      </c>
      <c r="M25" s="8" t="s">
        <v>1</v>
      </c>
      <c r="N25" s="12" t="str">
        <f>'ZBIORCZE ZESTAWIENIE KOSZTÓW'!B8</f>
        <v xml:space="preserve"> </v>
      </c>
      <c r="O25" s="16" t="s">
        <v>1</v>
      </c>
    </row>
    <row r="26" spans="1:15" ht="28.8" outlineLevel="4" x14ac:dyDescent="0.3">
      <c r="A26" s="16" t="s">
        <v>773</v>
      </c>
      <c r="B26" s="17" t="s">
        <v>1</v>
      </c>
      <c r="C26" s="17" t="s">
        <v>1</v>
      </c>
      <c r="D26" s="16" t="s">
        <v>760</v>
      </c>
      <c r="E26" s="16" t="s">
        <v>758</v>
      </c>
      <c r="F26" s="16" t="s">
        <v>740</v>
      </c>
      <c r="G26" s="19">
        <v>13.8</v>
      </c>
      <c r="H26" s="12">
        <v>13.8</v>
      </c>
      <c r="I26" s="12">
        <v>1</v>
      </c>
      <c r="J26" s="12"/>
      <c r="K26" s="12">
        <f>ROUND(H26*J26, 2)</f>
        <v>0</v>
      </c>
      <c r="L26" s="18" t="s">
        <v>1</v>
      </c>
      <c r="M26" s="18" t="s">
        <v>1</v>
      </c>
      <c r="N26" s="12" t="str">
        <f>'ZBIORCZE ZESTAWIENIE KOSZTÓW'!B8</f>
        <v xml:space="preserve"> </v>
      </c>
      <c r="O26" s="16" t="s">
        <v>1</v>
      </c>
    </row>
    <row r="27" spans="1:15" ht="43.2" outlineLevel="4" x14ac:dyDescent="0.3">
      <c r="A27" s="16" t="s">
        <v>774</v>
      </c>
      <c r="B27" s="17" t="s">
        <v>1</v>
      </c>
      <c r="C27" s="17" t="s">
        <v>1</v>
      </c>
      <c r="D27" s="16" t="s">
        <v>763</v>
      </c>
      <c r="E27" s="16" t="s">
        <v>761</v>
      </c>
      <c r="F27" s="16" t="s">
        <v>740</v>
      </c>
      <c r="G27" s="19">
        <v>44.16</v>
      </c>
      <c r="H27" s="12">
        <v>44.16</v>
      </c>
      <c r="I27" s="12">
        <v>1</v>
      </c>
      <c r="J27" s="12"/>
      <c r="K27" s="12">
        <f>ROUND(H27*J27, 2)</f>
        <v>0</v>
      </c>
      <c r="L27" s="18" t="s">
        <v>1</v>
      </c>
      <c r="M27" s="18" t="s">
        <v>1</v>
      </c>
      <c r="N27" s="12" t="str">
        <f>'ZBIORCZE ZESTAWIENIE KOSZTÓW'!B8</f>
        <v xml:space="preserve"> </v>
      </c>
      <c r="O27" s="16" t="s">
        <v>1</v>
      </c>
    </row>
    <row r="28" spans="1:15" ht="72" outlineLevel="4" x14ac:dyDescent="0.3">
      <c r="A28" s="16" t="s">
        <v>775</v>
      </c>
      <c r="B28" s="17" t="s">
        <v>1</v>
      </c>
      <c r="C28" s="17" t="s">
        <v>1</v>
      </c>
      <c r="D28" s="16" t="s">
        <v>766</v>
      </c>
      <c r="E28" s="16" t="s">
        <v>764</v>
      </c>
      <c r="F28" s="16" t="s">
        <v>767</v>
      </c>
      <c r="G28" s="19">
        <v>133.86000000000001</v>
      </c>
      <c r="H28" s="12">
        <v>133.86000000000001</v>
      </c>
      <c r="I28" s="12">
        <v>1</v>
      </c>
      <c r="J28" s="12"/>
      <c r="K28" s="12">
        <f>ROUND(H28*J28, 2)</f>
        <v>0</v>
      </c>
      <c r="L28" s="18" t="s">
        <v>1</v>
      </c>
      <c r="M28" s="18" t="s">
        <v>1</v>
      </c>
      <c r="N28" s="12" t="str">
        <f>'ZBIORCZE ZESTAWIENIE KOSZTÓW'!B8</f>
        <v xml:space="preserve"> </v>
      </c>
      <c r="O28" s="16" t="s">
        <v>1</v>
      </c>
    </row>
    <row r="29" spans="1:15" ht="43.2" outlineLevel="4" x14ac:dyDescent="0.3">
      <c r="A29" s="16" t="s">
        <v>776</v>
      </c>
      <c r="B29" s="17" t="s">
        <v>1</v>
      </c>
      <c r="C29" s="17" t="s">
        <v>1</v>
      </c>
      <c r="D29" s="16" t="s">
        <v>770</v>
      </c>
      <c r="E29" s="16" t="s">
        <v>768</v>
      </c>
      <c r="F29" s="16" t="s">
        <v>771</v>
      </c>
      <c r="G29" s="19">
        <v>2.5529999999999999</v>
      </c>
      <c r="H29" s="12">
        <v>2.5529999999999999</v>
      </c>
      <c r="I29" s="12">
        <v>1</v>
      </c>
      <c r="J29" s="12"/>
      <c r="K29" s="12">
        <f>ROUND(H29*J29, 2)</f>
        <v>0</v>
      </c>
      <c r="L29" s="18" t="s">
        <v>1</v>
      </c>
      <c r="M29" s="18" t="s">
        <v>1</v>
      </c>
      <c r="N29" s="12" t="str">
        <f>'ZBIORCZE ZESTAWIENIE KOSZTÓW'!B8</f>
        <v xml:space="preserve"> </v>
      </c>
      <c r="O29" s="16" t="s">
        <v>1</v>
      </c>
    </row>
    <row r="30" spans="1:15" outlineLevel="3" x14ac:dyDescent="0.3">
      <c r="A30" s="11" t="s">
        <v>777</v>
      </c>
      <c r="B30" s="8" t="s">
        <v>1</v>
      </c>
      <c r="C30" s="8" t="s">
        <v>1</v>
      </c>
      <c r="D30" s="11" t="s">
        <v>736</v>
      </c>
      <c r="E30" s="11" t="s">
        <v>51</v>
      </c>
      <c r="F30" s="8" t="s">
        <v>1</v>
      </c>
      <c r="G30" s="8" t="s">
        <v>1</v>
      </c>
      <c r="H30" s="8" t="s">
        <v>1</v>
      </c>
      <c r="I30" s="8" t="s">
        <v>1</v>
      </c>
      <c r="J30" s="8"/>
      <c r="K30" s="20">
        <f>SUM(K31:K33)</f>
        <v>0</v>
      </c>
      <c r="L30" s="8" t="s">
        <v>1</v>
      </c>
      <c r="M30" s="8" t="s">
        <v>1</v>
      </c>
      <c r="N30" s="12" t="str">
        <f>'ZBIORCZE ZESTAWIENIE KOSZTÓW'!B8</f>
        <v xml:space="preserve"> </v>
      </c>
      <c r="O30" s="16" t="s">
        <v>1</v>
      </c>
    </row>
    <row r="31" spans="1:15" ht="28.8" outlineLevel="4" x14ac:dyDescent="0.3">
      <c r="A31" s="16" t="s">
        <v>778</v>
      </c>
      <c r="B31" s="17" t="s">
        <v>1</v>
      </c>
      <c r="C31" s="17" t="s">
        <v>1</v>
      </c>
      <c r="D31" s="16" t="s">
        <v>760</v>
      </c>
      <c r="E31" s="16" t="s">
        <v>758</v>
      </c>
      <c r="F31" s="16" t="s">
        <v>740</v>
      </c>
      <c r="G31" s="19">
        <v>9.1959999999999997</v>
      </c>
      <c r="H31" s="12">
        <v>9.1959999999999997</v>
      </c>
      <c r="I31" s="12">
        <v>1</v>
      </c>
      <c r="J31" s="12"/>
      <c r="K31" s="12">
        <f>ROUND(H31*J31, 2)</f>
        <v>0</v>
      </c>
      <c r="L31" s="18" t="s">
        <v>1</v>
      </c>
      <c r="M31" s="18" t="s">
        <v>1</v>
      </c>
      <c r="N31" s="12" t="str">
        <f>'ZBIORCZE ZESTAWIENIE KOSZTÓW'!B8</f>
        <v xml:space="preserve"> </v>
      </c>
      <c r="O31" s="16" t="s">
        <v>1</v>
      </c>
    </row>
    <row r="32" spans="1:15" ht="43.2" outlineLevel="4" x14ac:dyDescent="0.3">
      <c r="A32" s="16" t="s">
        <v>780</v>
      </c>
      <c r="B32" s="17" t="s">
        <v>1</v>
      </c>
      <c r="C32" s="17" t="s">
        <v>1</v>
      </c>
      <c r="D32" s="16" t="s">
        <v>781</v>
      </c>
      <c r="E32" s="16" t="s">
        <v>779</v>
      </c>
      <c r="F32" s="16" t="s">
        <v>740</v>
      </c>
      <c r="G32" s="19">
        <v>45.6</v>
      </c>
      <c r="H32" s="12">
        <v>45.6</v>
      </c>
      <c r="I32" s="12">
        <v>1</v>
      </c>
      <c r="J32" s="12"/>
      <c r="K32" s="12">
        <f>ROUND(H32*J32, 2)</f>
        <v>0</v>
      </c>
      <c r="L32" s="18" t="s">
        <v>1</v>
      </c>
      <c r="M32" s="18" t="s">
        <v>1</v>
      </c>
      <c r="N32" s="12" t="str">
        <f>'ZBIORCZE ZESTAWIENIE KOSZTÓW'!B8</f>
        <v xml:space="preserve"> </v>
      </c>
      <c r="O32" s="16" t="s">
        <v>1</v>
      </c>
    </row>
    <row r="33" spans="1:15" ht="43.2" outlineLevel="4" x14ac:dyDescent="0.3">
      <c r="A33" s="16" t="s">
        <v>782</v>
      </c>
      <c r="B33" s="17" t="s">
        <v>1</v>
      </c>
      <c r="C33" s="17" t="s">
        <v>1</v>
      </c>
      <c r="D33" s="16" t="s">
        <v>770</v>
      </c>
      <c r="E33" s="16" t="s">
        <v>768</v>
      </c>
      <c r="F33" s="16" t="s">
        <v>771</v>
      </c>
      <c r="G33" s="19">
        <v>2.5150000000000001</v>
      </c>
      <c r="H33" s="12">
        <v>2.5150000000000001</v>
      </c>
      <c r="I33" s="12">
        <v>1</v>
      </c>
      <c r="J33" s="12"/>
      <c r="K33" s="12">
        <f>ROUND(H33*J33, 2)</f>
        <v>0</v>
      </c>
      <c r="L33" s="18" t="s">
        <v>1</v>
      </c>
      <c r="M33" s="18" t="s">
        <v>1</v>
      </c>
      <c r="N33" s="12" t="str">
        <f>'ZBIORCZE ZESTAWIENIE KOSZTÓW'!B8</f>
        <v xml:space="preserve"> </v>
      </c>
      <c r="O33" s="16" t="s">
        <v>1</v>
      </c>
    </row>
    <row r="34" spans="1:15" outlineLevel="3" x14ac:dyDescent="0.3">
      <c r="A34" s="11" t="s">
        <v>783</v>
      </c>
      <c r="B34" s="8" t="s">
        <v>1</v>
      </c>
      <c r="C34" s="8" t="s">
        <v>1</v>
      </c>
      <c r="D34" s="11" t="s">
        <v>736</v>
      </c>
      <c r="E34" s="11" t="s">
        <v>54</v>
      </c>
      <c r="F34" s="8" t="s">
        <v>1</v>
      </c>
      <c r="G34" s="8" t="s">
        <v>1</v>
      </c>
      <c r="H34" s="8" t="s">
        <v>1</v>
      </c>
      <c r="I34" s="8" t="s">
        <v>1</v>
      </c>
      <c r="J34" s="8"/>
      <c r="K34" s="20">
        <f>SUM(K35:K37)</f>
        <v>0</v>
      </c>
      <c r="L34" s="8" t="s">
        <v>1</v>
      </c>
      <c r="M34" s="8" t="s">
        <v>1</v>
      </c>
      <c r="N34" s="12" t="str">
        <f>'ZBIORCZE ZESTAWIENIE KOSZTÓW'!B8</f>
        <v xml:space="preserve"> </v>
      </c>
      <c r="O34" s="16" t="s">
        <v>1</v>
      </c>
    </row>
    <row r="35" spans="1:15" ht="28.8" outlineLevel="4" x14ac:dyDescent="0.3">
      <c r="A35" s="16" t="s">
        <v>784</v>
      </c>
      <c r="B35" s="17" t="s">
        <v>1</v>
      </c>
      <c r="C35" s="17" t="s">
        <v>1</v>
      </c>
      <c r="D35" s="16" t="s">
        <v>760</v>
      </c>
      <c r="E35" s="16" t="s">
        <v>758</v>
      </c>
      <c r="F35" s="16" t="s">
        <v>740</v>
      </c>
      <c r="G35" s="19">
        <v>1.0740000000000001</v>
      </c>
      <c r="H35" s="12">
        <v>1.0740000000000001</v>
      </c>
      <c r="I35" s="12">
        <v>1</v>
      </c>
      <c r="J35" s="12"/>
      <c r="K35" s="12">
        <f>ROUND(H35*J35, 2)</f>
        <v>0</v>
      </c>
      <c r="L35" s="18" t="s">
        <v>1</v>
      </c>
      <c r="M35" s="18" t="s">
        <v>1</v>
      </c>
      <c r="N35" s="12" t="str">
        <f>'ZBIORCZE ZESTAWIENIE KOSZTÓW'!B8</f>
        <v xml:space="preserve"> </v>
      </c>
      <c r="O35" s="16" t="s">
        <v>1</v>
      </c>
    </row>
    <row r="36" spans="1:15" ht="43.2" outlineLevel="4" x14ac:dyDescent="0.3">
      <c r="A36" s="16" t="s">
        <v>785</v>
      </c>
      <c r="B36" s="17" t="s">
        <v>1</v>
      </c>
      <c r="C36" s="17" t="s">
        <v>1</v>
      </c>
      <c r="D36" s="16" t="s">
        <v>781</v>
      </c>
      <c r="E36" s="16" t="s">
        <v>779</v>
      </c>
      <c r="F36" s="16" t="s">
        <v>740</v>
      </c>
      <c r="G36" s="19">
        <v>5.6159999999999997</v>
      </c>
      <c r="H36" s="12">
        <v>5.6159999999999997</v>
      </c>
      <c r="I36" s="12">
        <v>1</v>
      </c>
      <c r="J36" s="12"/>
      <c r="K36" s="12">
        <f>ROUND(H36*J36, 2)</f>
        <v>0</v>
      </c>
      <c r="L36" s="18" t="s">
        <v>1</v>
      </c>
      <c r="M36" s="18" t="s">
        <v>1</v>
      </c>
      <c r="N36" s="12" t="str">
        <f>'ZBIORCZE ZESTAWIENIE KOSZTÓW'!B8</f>
        <v xml:space="preserve"> </v>
      </c>
      <c r="O36" s="16" t="s">
        <v>1</v>
      </c>
    </row>
    <row r="37" spans="1:15" ht="43.2" outlineLevel="4" x14ac:dyDescent="0.3">
      <c r="A37" s="16" t="s">
        <v>786</v>
      </c>
      <c r="B37" s="17" t="s">
        <v>1</v>
      </c>
      <c r="C37" s="17" t="s">
        <v>1</v>
      </c>
      <c r="D37" s="16" t="s">
        <v>770</v>
      </c>
      <c r="E37" s="16" t="s">
        <v>768</v>
      </c>
      <c r="F37" s="16" t="s">
        <v>771</v>
      </c>
      <c r="G37" s="19">
        <v>0.28699999999999998</v>
      </c>
      <c r="H37" s="12">
        <v>0.28699999999999998</v>
      </c>
      <c r="I37" s="12">
        <v>1</v>
      </c>
      <c r="J37" s="12"/>
      <c r="K37" s="12">
        <f>ROUND(H37*J37, 2)</f>
        <v>0</v>
      </c>
      <c r="L37" s="18" t="s">
        <v>1</v>
      </c>
      <c r="M37" s="18" t="s">
        <v>1</v>
      </c>
      <c r="N37" s="12" t="str">
        <f>'ZBIORCZE ZESTAWIENIE KOSZTÓW'!B8</f>
        <v xml:space="preserve"> </v>
      </c>
      <c r="O37" s="16" t="s">
        <v>1</v>
      </c>
    </row>
    <row r="38" spans="1:15" outlineLevel="3" x14ac:dyDescent="0.3">
      <c r="A38" s="11" t="s">
        <v>787</v>
      </c>
      <c r="B38" s="8" t="s">
        <v>1</v>
      </c>
      <c r="C38" s="8" t="s">
        <v>1</v>
      </c>
      <c r="D38" s="11" t="s">
        <v>736</v>
      </c>
      <c r="E38" s="11" t="s">
        <v>57</v>
      </c>
      <c r="F38" s="8" t="s">
        <v>1</v>
      </c>
      <c r="G38" s="8" t="s">
        <v>1</v>
      </c>
      <c r="H38" s="8" t="s">
        <v>1</v>
      </c>
      <c r="I38" s="8" t="s">
        <v>1</v>
      </c>
      <c r="J38" s="8"/>
      <c r="K38" s="20">
        <f>SUM(K39:K41)</f>
        <v>0</v>
      </c>
      <c r="L38" s="8" t="s">
        <v>1</v>
      </c>
      <c r="M38" s="8" t="s">
        <v>1</v>
      </c>
      <c r="N38" s="12" t="str">
        <f>'ZBIORCZE ZESTAWIENIE KOSZTÓW'!B8</f>
        <v xml:space="preserve"> </v>
      </c>
      <c r="O38" s="16" t="s">
        <v>1</v>
      </c>
    </row>
    <row r="39" spans="1:15" ht="28.8" outlineLevel="4" x14ac:dyDescent="0.3">
      <c r="A39" s="16" t="s">
        <v>788</v>
      </c>
      <c r="B39" s="17" t="s">
        <v>1</v>
      </c>
      <c r="C39" s="17" t="s">
        <v>1</v>
      </c>
      <c r="D39" s="16" t="s">
        <v>760</v>
      </c>
      <c r="E39" s="16" t="s">
        <v>758</v>
      </c>
      <c r="F39" s="16" t="s">
        <v>740</v>
      </c>
      <c r="G39" s="19">
        <v>2.9039999999999999</v>
      </c>
      <c r="H39" s="12">
        <v>2.9039999999999999</v>
      </c>
      <c r="I39" s="12">
        <v>1</v>
      </c>
      <c r="J39" s="12"/>
      <c r="K39" s="12">
        <f>ROUND(H39*J39, 2)</f>
        <v>0</v>
      </c>
      <c r="L39" s="18" t="s">
        <v>1</v>
      </c>
      <c r="M39" s="18" t="s">
        <v>1</v>
      </c>
      <c r="N39" s="12" t="str">
        <f>'ZBIORCZE ZESTAWIENIE KOSZTÓW'!B8</f>
        <v xml:space="preserve"> </v>
      </c>
      <c r="O39" s="16" t="s">
        <v>1</v>
      </c>
    </row>
    <row r="40" spans="1:15" ht="43.2" outlineLevel="4" x14ac:dyDescent="0.3">
      <c r="A40" s="16" t="s">
        <v>789</v>
      </c>
      <c r="B40" s="17" t="s">
        <v>1</v>
      </c>
      <c r="C40" s="17" t="s">
        <v>1</v>
      </c>
      <c r="D40" s="16" t="s">
        <v>781</v>
      </c>
      <c r="E40" s="16" t="s">
        <v>779</v>
      </c>
      <c r="F40" s="16" t="s">
        <v>740</v>
      </c>
      <c r="G40" s="19">
        <v>14.88</v>
      </c>
      <c r="H40" s="12">
        <v>14.88</v>
      </c>
      <c r="I40" s="12">
        <v>1</v>
      </c>
      <c r="J40" s="12"/>
      <c r="K40" s="12">
        <f>ROUND(H40*J40, 2)</f>
        <v>0</v>
      </c>
      <c r="L40" s="18" t="s">
        <v>1</v>
      </c>
      <c r="M40" s="18" t="s">
        <v>1</v>
      </c>
      <c r="N40" s="12" t="str">
        <f>'ZBIORCZE ZESTAWIENIE KOSZTÓW'!B8</f>
        <v xml:space="preserve"> </v>
      </c>
      <c r="O40" s="16" t="s">
        <v>1</v>
      </c>
    </row>
    <row r="41" spans="1:15" ht="43.2" outlineLevel="4" x14ac:dyDescent="0.3">
      <c r="A41" s="16" t="s">
        <v>790</v>
      </c>
      <c r="B41" s="17" t="s">
        <v>1</v>
      </c>
      <c r="C41" s="17" t="s">
        <v>1</v>
      </c>
      <c r="D41" s="16" t="s">
        <v>770</v>
      </c>
      <c r="E41" s="16" t="s">
        <v>768</v>
      </c>
      <c r="F41" s="16" t="s">
        <v>771</v>
      </c>
      <c r="G41" s="19">
        <v>0.77900000000000003</v>
      </c>
      <c r="H41" s="12">
        <v>0.77900000000000003</v>
      </c>
      <c r="I41" s="12">
        <v>1</v>
      </c>
      <c r="J41" s="12"/>
      <c r="K41" s="12">
        <f>ROUND(H41*J41, 2)</f>
        <v>0</v>
      </c>
      <c r="L41" s="18" t="s">
        <v>1</v>
      </c>
      <c r="M41" s="18" t="s">
        <v>1</v>
      </c>
      <c r="N41" s="12" t="str">
        <f>'ZBIORCZE ZESTAWIENIE KOSZTÓW'!B8</f>
        <v xml:space="preserve"> </v>
      </c>
      <c r="O41" s="16" t="s">
        <v>1</v>
      </c>
    </row>
    <row r="42" spans="1:15" outlineLevel="3" x14ac:dyDescent="0.3">
      <c r="A42" s="11" t="s">
        <v>791</v>
      </c>
      <c r="B42" s="8" t="s">
        <v>1</v>
      </c>
      <c r="C42" s="8" t="s">
        <v>1</v>
      </c>
      <c r="D42" s="11" t="s">
        <v>736</v>
      </c>
      <c r="E42" s="11" t="s">
        <v>60</v>
      </c>
      <c r="F42" s="8" t="s">
        <v>1</v>
      </c>
      <c r="G42" s="8" t="s">
        <v>1</v>
      </c>
      <c r="H42" s="8" t="s">
        <v>1</v>
      </c>
      <c r="I42" s="8" t="s">
        <v>1</v>
      </c>
      <c r="J42" s="8"/>
      <c r="K42" s="20">
        <f>SUM(K43:K45)</f>
        <v>0</v>
      </c>
      <c r="L42" s="8" t="s">
        <v>1</v>
      </c>
      <c r="M42" s="8" t="s">
        <v>1</v>
      </c>
      <c r="N42" s="12" t="str">
        <f>'ZBIORCZE ZESTAWIENIE KOSZTÓW'!B8</f>
        <v xml:space="preserve"> </v>
      </c>
      <c r="O42" s="16" t="s">
        <v>1</v>
      </c>
    </row>
    <row r="43" spans="1:15" ht="28.8" outlineLevel="4" x14ac:dyDescent="0.3">
      <c r="A43" s="16" t="s">
        <v>792</v>
      </c>
      <c r="B43" s="17" t="s">
        <v>1</v>
      </c>
      <c r="C43" s="17" t="s">
        <v>1</v>
      </c>
      <c r="D43" s="16" t="s">
        <v>760</v>
      </c>
      <c r="E43" s="16" t="s">
        <v>758</v>
      </c>
      <c r="F43" s="16" t="s">
        <v>740</v>
      </c>
      <c r="G43" s="19">
        <v>2.048</v>
      </c>
      <c r="H43" s="12">
        <v>2.048</v>
      </c>
      <c r="I43" s="12">
        <v>1</v>
      </c>
      <c r="J43" s="12"/>
      <c r="K43" s="12">
        <f>ROUND(H43*J43, 2)</f>
        <v>0</v>
      </c>
      <c r="L43" s="18" t="s">
        <v>1</v>
      </c>
      <c r="M43" s="18" t="s">
        <v>1</v>
      </c>
      <c r="N43" s="12" t="str">
        <f>'ZBIORCZE ZESTAWIENIE KOSZTÓW'!B8</f>
        <v xml:space="preserve"> </v>
      </c>
      <c r="O43" s="16" t="s">
        <v>1</v>
      </c>
    </row>
    <row r="44" spans="1:15" ht="43.2" outlineLevel="4" x14ac:dyDescent="0.3">
      <c r="A44" s="16" t="s">
        <v>793</v>
      </c>
      <c r="B44" s="17" t="s">
        <v>1</v>
      </c>
      <c r="C44" s="17" t="s">
        <v>1</v>
      </c>
      <c r="D44" s="16" t="s">
        <v>781</v>
      </c>
      <c r="E44" s="16" t="s">
        <v>779</v>
      </c>
      <c r="F44" s="16" t="s">
        <v>740</v>
      </c>
      <c r="G44" s="19">
        <v>12.6</v>
      </c>
      <c r="H44" s="12">
        <v>12.6</v>
      </c>
      <c r="I44" s="12">
        <v>1</v>
      </c>
      <c r="J44" s="12"/>
      <c r="K44" s="12">
        <f>ROUND(H44*J44, 2)</f>
        <v>0</v>
      </c>
      <c r="L44" s="18" t="s">
        <v>1</v>
      </c>
      <c r="M44" s="18" t="s">
        <v>1</v>
      </c>
      <c r="N44" s="12" t="str">
        <f>'ZBIORCZE ZESTAWIENIE KOSZTÓW'!B8</f>
        <v xml:space="preserve"> </v>
      </c>
      <c r="O44" s="16" t="s">
        <v>1</v>
      </c>
    </row>
    <row r="45" spans="1:15" ht="43.2" outlineLevel="4" x14ac:dyDescent="0.3">
      <c r="A45" s="16" t="s">
        <v>794</v>
      </c>
      <c r="B45" s="17" t="s">
        <v>1</v>
      </c>
      <c r="C45" s="17" t="s">
        <v>1</v>
      </c>
      <c r="D45" s="16" t="s">
        <v>770</v>
      </c>
      <c r="E45" s="16" t="s">
        <v>768</v>
      </c>
      <c r="F45" s="16" t="s">
        <v>771</v>
      </c>
      <c r="G45" s="19">
        <v>0.56299999999999994</v>
      </c>
      <c r="H45" s="12">
        <v>0.56299999999999994</v>
      </c>
      <c r="I45" s="12">
        <v>1</v>
      </c>
      <c r="J45" s="12"/>
      <c r="K45" s="12">
        <f>ROUND(H45*J45, 2)</f>
        <v>0</v>
      </c>
      <c r="L45" s="18" t="s">
        <v>1</v>
      </c>
      <c r="M45" s="18" t="s">
        <v>1</v>
      </c>
      <c r="N45" s="12" t="str">
        <f>'ZBIORCZE ZESTAWIENIE KOSZTÓW'!B8</f>
        <v xml:space="preserve"> </v>
      </c>
      <c r="O45" s="16" t="s">
        <v>1</v>
      </c>
    </row>
    <row r="46" spans="1:15" outlineLevel="3" x14ac:dyDescent="0.3">
      <c r="A46" s="11" t="s">
        <v>795</v>
      </c>
      <c r="B46" s="8" t="s">
        <v>1</v>
      </c>
      <c r="C46" s="8" t="s">
        <v>1</v>
      </c>
      <c r="D46" s="11" t="s">
        <v>736</v>
      </c>
      <c r="E46" s="11" t="s">
        <v>63</v>
      </c>
      <c r="F46" s="8" t="s">
        <v>1</v>
      </c>
      <c r="G46" s="8" t="s">
        <v>1</v>
      </c>
      <c r="H46" s="8" t="s">
        <v>1</v>
      </c>
      <c r="I46" s="8" t="s">
        <v>1</v>
      </c>
      <c r="J46" s="8"/>
      <c r="K46" s="20">
        <f>SUM(K47:K49)</f>
        <v>0</v>
      </c>
      <c r="L46" s="8" t="s">
        <v>1</v>
      </c>
      <c r="M46" s="8" t="s">
        <v>1</v>
      </c>
      <c r="N46" s="12" t="str">
        <f>'ZBIORCZE ZESTAWIENIE KOSZTÓW'!B8</f>
        <v xml:space="preserve"> </v>
      </c>
      <c r="O46" s="16" t="s">
        <v>1</v>
      </c>
    </row>
    <row r="47" spans="1:15" ht="28.8" outlineLevel="4" x14ac:dyDescent="0.3">
      <c r="A47" s="16" t="s">
        <v>796</v>
      </c>
      <c r="B47" s="17" t="s">
        <v>1</v>
      </c>
      <c r="C47" s="17" t="s">
        <v>1</v>
      </c>
      <c r="D47" s="16" t="s">
        <v>760</v>
      </c>
      <c r="E47" s="16" t="s">
        <v>758</v>
      </c>
      <c r="F47" s="16" t="s">
        <v>740</v>
      </c>
      <c r="G47" s="19">
        <v>2.8540000000000001</v>
      </c>
      <c r="H47" s="12">
        <v>2.8540000000000001</v>
      </c>
      <c r="I47" s="12">
        <v>1</v>
      </c>
      <c r="J47" s="12"/>
      <c r="K47" s="12">
        <f>ROUND(H47*J47, 2)</f>
        <v>0</v>
      </c>
      <c r="L47" s="18" t="s">
        <v>1</v>
      </c>
      <c r="M47" s="18" t="s">
        <v>1</v>
      </c>
      <c r="N47" s="12" t="str">
        <f>'ZBIORCZE ZESTAWIENIE KOSZTÓW'!B8</f>
        <v xml:space="preserve"> </v>
      </c>
      <c r="O47" s="16" t="s">
        <v>1</v>
      </c>
    </row>
    <row r="48" spans="1:15" ht="43.2" outlineLevel="4" x14ac:dyDescent="0.3">
      <c r="A48" s="16" t="s">
        <v>797</v>
      </c>
      <c r="B48" s="17" t="s">
        <v>1</v>
      </c>
      <c r="C48" s="17" t="s">
        <v>1</v>
      </c>
      <c r="D48" s="16" t="s">
        <v>781</v>
      </c>
      <c r="E48" s="16" t="s">
        <v>779</v>
      </c>
      <c r="F48" s="16" t="s">
        <v>740</v>
      </c>
      <c r="G48" s="19">
        <v>17.891999999999999</v>
      </c>
      <c r="H48" s="12">
        <v>17.891999999999999</v>
      </c>
      <c r="I48" s="12">
        <v>1</v>
      </c>
      <c r="J48" s="12"/>
      <c r="K48" s="12">
        <f>ROUND(H48*J48, 2)</f>
        <v>0</v>
      </c>
      <c r="L48" s="18" t="s">
        <v>1</v>
      </c>
      <c r="M48" s="18" t="s">
        <v>1</v>
      </c>
      <c r="N48" s="12" t="str">
        <f>'ZBIORCZE ZESTAWIENIE KOSZTÓW'!B8</f>
        <v xml:space="preserve"> </v>
      </c>
      <c r="O48" s="16" t="s">
        <v>1</v>
      </c>
    </row>
    <row r="49" spans="1:15" ht="43.2" outlineLevel="4" x14ac:dyDescent="0.3">
      <c r="A49" s="16" t="s">
        <v>798</v>
      </c>
      <c r="B49" s="17" t="s">
        <v>1</v>
      </c>
      <c r="C49" s="17" t="s">
        <v>1</v>
      </c>
      <c r="D49" s="16" t="s">
        <v>770</v>
      </c>
      <c r="E49" s="16" t="s">
        <v>768</v>
      </c>
      <c r="F49" s="16" t="s">
        <v>771</v>
      </c>
      <c r="G49" s="19">
        <v>0.77600000000000002</v>
      </c>
      <c r="H49" s="12">
        <v>0.77600000000000002</v>
      </c>
      <c r="I49" s="12">
        <v>1</v>
      </c>
      <c r="J49" s="12"/>
      <c r="K49" s="12">
        <f>ROUND(H49*J49, 2)</f>
        <v>0</v>
      </c>
      <c r="L49" s="18" t="s">
        <v>1</v>
      </c>
      <c r="M49" s="18" t="s">
        <v>1</v>
      </c>
      <c r="N49" s="12" t="str">
        <f>'ZBIORCZE ZESTAWIENIE KOSZTÓW'!B8</f>
        <v xml:space="preserve"> </v>
      </c>
      <c r="O49" s="16" t="s">
        <v>1</v>
      </c>
    </row>
    <row r="50" spans="1:15" outlineLevel="3" x14ac:dyDescent="0.3">
      <c r="A50" s="11" t="s">
        <v>799</v>
      </c>
      <c r="B50" s="8" t="s">
        <v>1</v>
      </c>
      <c r="C50" s="8" t="s">
        <v>1</v>
      </c>
      <c r="D50" s="11" t="s">
        <v>736</v>
      </c>
      <c r="E50" s="11" t="s">
        <v>66</v>
      </c>
      <c r="F50" s="8" t="s">
        <v>1</v>
      </c>
      <c r="G50" s="8" t="s">
        <v>1</v>
      </c>
      <c r="H50" s="8" t="s">
        <v>1</v>
      </c>
      <c r="I50" s="8" t="s">
        <v>1</v>
      </c>
      <c r="J50" s="8"/>
      <c r="K50" s="20">
        <f>SUM(K51:K53)</f>
        <v>0</v>
      </c>
      <c r="L50" s="8" t="s">
        <v>1</v>
      </c>
      <c r="M50" s="8" t="s">
        <v>1</v>
      </c>
      <c r="N50" s="12" t="str">
        <f>'ZBIORCZE ZESTAWIENIE KOSZTÓW'!B8</f>
        <v xml:space="preserve"> </v>
      </c>
      <c r="O50" s="16" t="s">
        <v>1</v>
      </c>
    </row>
    <row r="51" spans="1:15" ht="28.8" outlineLevel="4" x14ac:dyDescent="0.3">
      <c r="A51" s="16" t="s">
        <v>800</v>
      </c>
      <c r="B51" s="17" t="s">
        <v>1</v>
      </c>
      <c r="C51" s="17" t="s">
        <v>1</v>
      </c>
      <c r="D51" s="16" t="s">
        <v>760</v>
      </c>
      <c r="E51" s="16" t="s">
        <v>758</v>
      </c>
      <c r="F51" s="16" t="s">
        <v>740</v>
      </c>
      <c r="G51" s="19">
        <v>3.4319999999999999</v>
      </c>
      <c r="H51" s="12">
        <v>3.4319999999999999</v>
      </c>
      <c r="I51" s="12">
        <v>1</v>
      </c>
      <c r="J51" s="12"/>
      <c r="K51" s="12">
        <f>ROUND(H51*J51, 2)</f>
        <v>0</v>
      </c>
      <c r="L51" s="18" t="s">
        <v>1</v>
      </c>
      <c r="M51" s="18" t="s">
        <v>1</v>
      </c>
      <c r="N51" s="12" t="str">
        <f>'ZBIORCZE ZESTAWIENIE KOSZTÓW'!B8</f>
        <v xml:space="preserve"> </v>
      </c>
      <c r="O51" s="16" t="s">
        <v>1</v>
      </c>
    </row>
    <row r="52" spans="1:15" ht="43.2" outlineLevel="4" x14ac:dyDescent="0.3">
      <c r="A52" s="16" t="s">
        <v>801</v>
      </c>
      <c r="B52" s="17" t="s">
        <v>1</v>
      </c>
      <c r="C52" s="17" t="s">
        <v>1</v>
      </c>
      <c r="D52" s="16" t="s">
        <v>781</v>
      </c>
      <c r="E52" s="16" t="s">
        <v>779</v>
      </c>
      <c r="F52" s="16" t="s">
        <v>740</v>
      </c>
      <c r="G52" s="19">
        <v>12</v>
      </c>
      <c r="H52" s="12">
        <v>12</v>
      </c>
      <c r="I52" s="12">
        <v>1</v>
      </c>
      <c r="J52" s="12"/>
      <c r="K52" s="12">
        <f>ROUND(H52*J52, 2)</f>
        <v>0</v>
      </c>
      <c r="L52" s="18" t="s">
        <v>1</v>
      </c>
      <c r="M52" s="18" t="s">
        <v>1</v>
      </c>
      <c r="N52" s="12" t="str">
        <f>'ZBIORCZE ZESTAWIENIE KOSZTÓW'!B8</f>
        <v xml:space="preserve"> </v>
      </c>
      <c r="O52" s="16" t="s">
        <v>1</v>
      </c>
    </row>
    <row r="53" spans="1:15" ht="43.2" outlineLevel="4" x14ac:dyDescent="0.3">
      <c r="A53" s="16" t="s">
        <v>802</v>
      </c>
      <c r="B53" s="17" t="s">
        <v>1</v>
      </c>
      <c r="C53" s="17" t="s">
        <v>1</v>
      </c>
      <c r="D53" s="16" t="s">
        <v>770</v>
      </c>
      <c r="E53" s="16" t="s">
        <v>768</v>
      </c>
      <c r="F53" s="16" t="s">
        <v>771</v>
      </c>
      <c r="G53" s="19">
        <v>0.245</v>
      </c>
      <c r="H53" s="12">
        <v>0.245</v>
      </c>
      <c r="I53" s="12">
        <v>1</v>
      </c>
      <c r="J53" s="12"/>
      <c r="K53" s="12">
        <f>ROUND(H53*J53, 2)</f>
        <v>0</v>
      </c>
      <c r="L53" s="18" t="s">
        <v>1</v>
      </c>
      <c r="M53" s="18" t="s">
        <v>1</v>
      </c>
      <c r="N53" s="12" t="str">
        <f>'ZBIORCZE ZESTAWIENIE KOSZTÓW'!B8</f>
        <v xml:space="preserve"> </v>
      </c>
      <c r="O53" s="16" t="s">
        <v>1</v>
      </c>
    </row>
    <row r="54" spans="1:15" outlineLevel="2" x14ac:dyDescent="0.3">
      <c r="A54" s="9" t="s">
        <v>803</v>
      </c>
      <c r="B54" s="6" t="s">
        <v>1</v>
      </c>
      <c r="C54" s="6" t="s">
        <v>1</v>
      </c>
      <c r="D54" s="9" t="s">
        <v>733</v>
      </c>
      <c r="E54" s="9" t="s">
        <v>69</v>
      </c>
      <c r="F54" s="6" t="s">
        <v>1</v>
      </c>
      <c r="G54" s="6" t="s">
        <v>1</v>
      </c>
      <c r="H54" s="6" t="s">
        <v>1</v>
      </c>
      <c r="I54" s="6" t="s">
        <v>1</v>
      </c>
      <c r="J54" s="6"/>
      <c r="K54" s="21">
        <f>'1 KONSTRUKCJA'!K55</f>
        <v>0</v>
      </c>
      <c r="L54" s="6" t="s">
        <v>1</v>
      </c>
      <c r="M54" s="6" t="s">
        <v>1</v>
      </c>
      <c r="N54" s="12" t="str">
        <f>'ZBIORCZE ZESTAWIENIE KOSZTÓW'!B8</f>
        <v xml:space="preserve"> </v>
      </c>
      <c r="O54" s="16" t="s">
        <v>1</v>
      </c>
    </row>
    <row r="55" spans="1:15" outlineLevel="3" x14ac:dyDescent="0.3">
      <c r="A55" s="11" t="s">
        <v>804</v>
      </c>
      <c r="B55" s="8" t="s">
        <v>1</v>
      </c>
      <c r="C55" s="8" t="s">
        <v>1</v>
      </c>
      <c r="D55" s="11" t="s">
        <v>736</v>
      </c>
      <c r="E55" s="11" t="s">
        <v>72</v>
      </c>
      <c r="F55" s="8" t="s">
        <v>1</v>
      </c>
      <c r="G55" s="8" t="s">
        <v>1</v>
      </c>
      <c r="H55" s="8" t="s">
        <v>1</v>
      </c>
      <c r="I55" s="8" t="s">
        <v>1</v>
      </c>
      <c r="J55" s="8"/>
      <c r="K55" s="20">
        <f>SUM(K56:K58)</f>
        <v>0</v>
      </c>
      <c r="L55" s="8" t="s">
        <v>1</v>
      </c>
      <c r="M55" s="8" t="s">
        <v>1</v>
      </c>
      <c r="N55" s="12" t="str">
        <f>'ZBIORCZE ZESTAWIENIE KOSZTÓW'!B8</f>
        <v xml:space="preserve"> </v>
      </c>
      <c r="O55" s="16" t="s">
        <v>1</v>
      </c>
    </row>
    <row r="56" spans="1:15" ht="28.8" outlineLevel="4" x14ac:dyDescent="0.3">
      <c r="A56" s="16" t="s">
        <v>805</v>
      </c>
      <c r="B56" s="17" t="s">
        <v>1</v>
      </c>
      <c r="C56" s="17" t="s">
        <v>1</v>
      </c>
      <c r="D56" s="16" t="s">
        <v>760</v>
      </c>
      <c r="E56" s="16" t="s">
        <v>758</v>
      </c>
      <c r="F56" s="16" t="s">
        <v>740</v>
      </c>
      <c r="G56" s="19">
        <v>2.2389999999999999</v>
      </c>
      <c r="H56" s="12">
        <v>2.2389999999999999</v>
      </c>
      <c r="I56" s="12">
        <v>1</v>
      </c>
      <c r="J56" s="12"/>
      <c r="K56" s="12">
        <f>ROUND(H56*J56, 2)</f>
        <v>0</v>
      </c>
      <c r="L56" s="18" t="s">
        <v>1</v>
      </c>
      <c r="M56" s="18" t="s">
        <v>1</v>
      </c>
      <c r="N56" s="12" t="str">
        <f>'ZBIORCZE ZESTAWIENIE KOSZTÓW'!B8</f>
        <v xml:space="preserve"> </v>
      </c>
      <c r="O56" s="16" t="s">
        <v>1</v>
      </c>
    </row>
    <row r="57" spans="1:15" ht="57.6" outlineLevel="4" x14ac:dyDescent="0.3">
      <c r="A57" s="16" t="s">
        <v>807</v>
      </c>
      <c r="B57" s="17" t="s">
        <v>1</v>
      </c>
      <c r="C57" s="17" t="s">
        <v>1</v>
      </c>
      <c r="D57" s="16" t="s">
        <v>808</v>
      </c>
      <c r="E57" s="16" t="s">
        <v>806</v>
      </c>
      <c r="F57" s="16" t="s">
        <v>740</v>
      </c>
      <c r="G57" s="19">
        <v>8.2119999999999997</v>
      </c>
      <c r="H57" s="12">
        <v>8.2119999999999997</v>
      </c>
      <c r="I57" s="12">
        <v>1</v>
      </c>
      <c r="J57" s="12"/>
      <c r="K57" s="12">
        <f>ROUND(H57*J57, 2)</f>
        <v>0</v>
      </c>
      <c r="L57" s="18" t="s">
        <v>1</v>
      </c>
      <c r="M57" s="18" t="s">
        <v>1</v>
      </c>
      <c r="N57" s="12" t="str">
        <f>'ZBIORCZE ZESTAWIENIE KOSZTÓW'!B8</f>
        <v xml:space="preserve"> </v>
      </c>
      <c r="O57" s="16" t="s">
        <v>1</v>
      </c>
    </row>
    <row r="58" spans="1:15" outlineLevel="4" x14ac:dyDescent="0.3">
      <c r="A58" s="16" t="s">
        <v>810</v>
      </c>
      <c r="B58" s="17" t="s">
        <v>1</v>
      </c>
      <c r="C58" s="17" t="s">
        <v>1</v>
      </c>
      <c r="D58" s="16" t="s">
        <v>11</v>
      </c>
      <c r="E58" s="16" t="s">
        <v>809</v>
      </c>
      <c r="F58" s="17" t="s">
        <v>1</v>
      </c>
      <c r="G58" s="17" t="s">
        <v>1</v>
      </c>
      <c r="H58" s="17" t="s">
        <v>1</v>
      </c>
      <c r="I58" s="17" t="s">
        <v>1</v>
      </c>
      <c r="J58" s="17"/>
      <c r="K58" s="17" t="s">
        <v>1</v>
      </c>
      <c r="L58" s="17" t="s">
        <v>1</v>
      </c>
      <c r="M58" s="17" t="s">
        <v>1</v>
      </c>
      <c r="N58" s="12" t="str">
        <f>'ZBIORCZE ZESTAWIENIE KOSZTÓW'!B8</f>
        <v xml:space="preserve"> </v>
      </c>
      <c r="O58" s="23"/>
    </row>
    <row r="59" spans="1:15" outlineLevel="1" x14ac:dyDescent="0.3">
      <c r="A59" s="7" t="s">
        <v>811</v>
      </c>
      <c r="B59" s="4" t="s">
        <v>1</v>
      </c>
      <c r="C59" s="4" t="s">
        <v>1</v>
      </c>
      <c r="D59" s="7" t="s">
        <v>733</v>
      </c>
      <c r="E59" s="7" t="s">
        <v>75</v>
      </c>
      <c r="F59" s="4" t="s">
        <v>1</v>
      </c>
      <c r="G59" s="4" t="s">
        <v>1</v>
      </c>
      <c r="H59" s="4" t="s">
        <v>1</v>
      </c>
      <c r="I59" s="4" t="s">
        <v>1</v>
      </c>
      <c r="J59" s="4"/>
      <c r="K59" s="22">
        <f>'1 KONSTRUKCJA'!K60+'1 KONSTRUKCJA'!K64+'1 KONSTRUKCJA'!K78+'1 KONSTRUKCJA'!K133</f>
        <v>0</v>
      </c>
      <c r="L59" s="4" t="s">
        <v>1</v>
      </c>
      <c r="M59" s="4" t="s">
        <v>1</v>
      </c>
      <c r="N59" s="12" t="str">
        <f>'ZBIORCZE ZESTAWIENIE KOSZTÓW'!B8</f>
        <v xml:space="preserve"> </v>
      </c>
      <c r="O59" s="16" t="s">
        <v>1</v>
      </c>
    </row>
    <row r="60" spans="1:15" outlineLevel="2" x14ac:dyDescent="0.3">
      <c r="A60" s="9" t="s">
        <v>812</v>
      </c>
      <c r="B60" s="6" t="s">
        <v>1</v>
      </c>
      <c r="C60" s="6" t="s">
        <v>1</v>
      </c>
      <c r="D60" s="9" t="s">
        <v>733</v>
      </c>
      <c r="E60" s="9" t="s">
        <v>78</v>
      </c>
      <c r="F60" s="6" t="s">
        <v>1</v>
      </c>
      <c r="G60" s="6" t="s">
        <v>1</v>
      </c>
      <c r="H60" s="6" t="s">
        <v>1</v>
      </c>
      <c r="I60" s="6" t="s">
        <v>1</v>
      </c>
      <c r="J60" s="6"/>
      <c r="K60" s="21">
        <f>'1 KONSTRUKCJA'!K61</f>
        <v>0</v>
      </c>
      <c r="L60" s="6" t="s">
        <v>1</v>
      </c>
      <c r="M60" s="6" t="s">
        <v>1</v>
      </c>
      <c r="N60" s="12" t="str">
        <f>'ZBIORCZE ZESTAWIENIE KOSZTÓW'!B8</f>
        <v xml:space="preserve"> </v>
      </c>
      <c r="O60" s="16" t="s">
        <v>1</v>
      </c>
    </row>
    <row r="61" spans="1:15" outlineLevel="3" x14ac:dyDescent="0.3">
      <c r="A61" s="11" t="s">
        <v>813</v>
      </c>
      <c r="B61" s="8" t="s">
        <v>1</v>
      </c>
      <c r="C61" s="8" t="s">
        <v>1</v>
      </c>
      <c r="D61" s="11" t="s">
        <v>736</v>
      </c>
      <c r="E61" s="11" t="s">
        <v>81</v>
      </c>
      <c r="F61" s="8" t="s">
        <v>1</v>
      </c>
      <c r="G61" s="8" t="s">
        <v>1</v>
      </c>
      <c r="H61" s="8" t="s">
        <v>1</v>
      </c>
      <c r="I61" s="8" t="s">
        <v>1</v>
      </c>
      <c r="J61" s="8"/>
      <c r="K61" s="20">
        <f>SUM(K62:K63)</f>
        <v>0</v>
      </c>
      <c r="L61" s="8" t="s">
        <v>1</v>
      </c>
      <c r="M61" s="8" t="s">
        <v>1</v>
      </c>
      <c r="N61" s="12" t="str">
        <f>'ZBIORCZE ZESTAWIENIE KOSZTÓW'!B8</f>
        <v xml:space="preserve"> </v>
      </c>
      <c r="O61" s="16" t="s">
        <v>1</v>
      </c>
    </row>
    <row r="62" spans="1:15" ht="72" outlineLevel="4" x14ac:dyDescent="0.3">
      <c r="A62" s="16" t="s">
        <v>815</v>
      </c>
      <c r="B62" s="17" t="s">
        <v>1</v>
      </c>
      <c r="C62" s="17" t="s">
        <v>1</v>
      </c>
      <c r="D62" s="16" t="s">
        <v>766</v>
      </c>
      <c r="E62" s="16" t="s">
        <v>814</v>
      </c>
      <c r="F62" s="16" t="s">
        <v>767</v>
      </c>
      <c r="G62" s="19">
        <v>49.44</v>
      </c>
      <c r="H62" s="12">
        <v>49.44</v>
      </c>
      <c r="I62" s="12">
        <v>1</v>
      </c>
      <c r="J62" s="12"/>
      <c r="K62" s="12">
        <f>ROUND(H62*J62, 2)</f>
        <v>0</v>
      </c>
      <c r="L62" s="18" t="s">
        <v>1</v>
      </c>
      <c r="M62" s="18" t="s">
        <v>1</v>
      </c>
      <c r="N62" s="12" t="str">
        <f>'ZBIORCZE ZESTAWIENIE KOSZTÓW'!B8</f>
        <v xml:space="preserve"> </v>
      </c>
      <c r="O62" s="16" t="s">
        <v>1</v>
      </c>
    </row>
    <row r="63" spans="1:15" ht="43.2" outlineLevel="4" x14ac:dyDescent="0.3">
      <c r="A63" s="16" t="s">
        <v>816</v>
      </c>
      <c r="B63" s="17" t="s">
        <v>1</v>
      </c>
      <c r="C63" s="17" t="s">
        <v>1</v>
      </c>
      <c r="D63" s="16" t="s">
        <v>770</v>
      </c>
      <c r="E63" s="16" t="s">
        <v>768</v>
      </c>
      <c r="F63" s="16" t="s">
        <v>771</v>
      </c>
      <c r="G63" s="19">
        <v>1.0680000000000001</v>
      </c>
      <c r="H63" s="12">
        <v>1.0680000000000001</v>
      </c>
      <c r="I63" s="12">
        <v>1</v>
      </c>
      <c r="J63" s="12"/>
      <c r="K63" s="12">
        <f>ROUND(H63*J63, 2)</f>
        <v>0</v>
      </c>
      <c r="L63" s="18" t="s">
        <v>1</v>
      </c>
      <c r="M63" s="18" t="s">
        <v>1</v>
      </c>
      <c r="N63" s="12" t="str">
        <f>'ZBIORCZE ZESTAWIENIE KOSZTÓW'!B8</f>
        <v xml:space="preserve"> </v>
      </c>
      <c r="O63" s="16" t="s">
        <v>1</v>
      </c>
    </row>
    <row r="64" spans="1:15" outlineLevel="2" x14ac:dyDescent="0.3">
      <c r="A64" s="9" t="s">
        <v>817</v>
      </c>
      <c r="B64" s="6" t="s">
        <v>1</v>
      </c>
      <c r="C64" s="6" t="s">
        <v>1</v>
      </c>
      <c r="D64" s="9" t="s">
        <v>733</v>
      </c>
      <c r="E64" s="9" t="s">
        <v>84</v>
      </c>
      <c r="F64" s="6" t="s">
        <v>1</v>
      </c>
      <c r="G64" s="6" t="s">
        <v>1</v>
      </c>
      <c r="H64" s="6" t="s">
        <v>1</v>
      </c>
      <c r="I64" s="6" t="s">
        <v>1</v>
      </c>
      <c r="J64" s="6"/>
      <c r="K64" s="21">
        <f>'1 KONSTRUKCJA'!K65+'1 KONSTRUKCJA'!K68+'1 KONSTRUKCJA'!K71</f>
        <v>0</v>
      </c>
      <c r="L64" s="6" t="s">
        <v>1</v>
      </c>
      <c r="M64" s="6" t="s">
        <v>1</v>
      </c>
      <c r="N64" s="12" t="str">
        <f>'ZBIORCZE ZESTAWIENIE KOSZTÓW'!B8</f>
        <v xml:space="preserve"> </v>
      </c>
      <c r="O64" s="16" t="s">
        <v>1</v>
      </c>
    </row>
    <row r="65" spans="1:15" outlineLevel="3" x14ac:dyDescent="0.3">
      <c r="A65" s="11" t="s">
        <v>818</v>
      </c>
      <c r="B65" s="8" t="s">
        <v>1</v>
      </c>
      <c r="C65" s="8" t="s">
        <v>1</v>
      </c>
      <c r="D65" s="11" t="s">
        <v>736</v>
      </c>
      <c r="E65" s="11" t="s">
        <v>87</v>
      </c>
      <c r="F65" s="8" t="s">
        <v>1</v>
      </c>
      <c r="G65" s="8" t="s">
        <v>1</v>
      </c>
      <c r="H65" s="8" t="s">
        <v>1</v>
      </c>
      <c r="I65" s="8" t="s">
        <v>1</v>
      </c>
      <c r="J65" s="8"/>
      <c r="K65" s="20">
        <f>SUM(K66:K67)</f>
        <v>0</v>
      </c>
      <c r="L65" s="8" t="s">
        <v>1</v>
      </c>
      <c r="M65" s="8" t="s">
        <v>1</v>
      </c>
      <c r="N65" s="12" t="str">
        <f>'ZBIORCZE ZESTAWIENIE KOSZTÓW'!B8</f>
        <v xml:space="preserve"> </v>
      </c>
      <c r="O65" s="16" t="s">
        <v>1</v>
      </c>
    </row>
    <row r="66" spans="1:15" ht="72" outlineLevel="4" x14ac:dyDescent="0.3">
      <c r="A66" s="16" t="s">
        <v>820</v>
      </c>
      <c r="B66" s="17" t="s">
        <v>1</v>
      </c>
      <c r="C66" s="17" t="s">
        <v>1</v>
      </c>
      <c r="D66" s="16" t="s">
        <v>821</v>
      </c>
      <c r="E66" s="16" t="s">
        <v>819</v>
      </c>
      <c r="F66" s="16" t="s">
        <v>767</v>
      </c>
      <c r="G66" s="19">
        <v>900.98400000000004</v>
      </c>
      <c r="H66" s="12">
        <v>900.98400000000004</v>
      </c>
      <c r="I66" s="12">
        <v>1</v>
      </c>
      <c r="J66" s="12"/>
      <c r="K66" s="12">
        <f>ROUND(H66*J66, 2)</f>
        <v>0</v>
      </c>
      <c r="L66" s="18" t="s">
        <v>1</v>
      </c>
      <c r="M66" s="18" t="s">
        <v>1</v>
      </c>
      <c r="N66" s="12" t="str">
        <f>'ZBIORCZE ZESTAWIENIE KOSZTÓW'!B8</f>
        <v xml:space="preserve"> </v>
      </c>
      <c r="O66" s="16" t="s">
        <v>1</v>
      </c>
    </row>
    <row r="67" spans="1:15" ht="43.2" outlineLevel="4" x14ac:dyDescent="0.3">
      <c r="A67" s="16" t="s">
        <v>822</v>
      </c>
      <c r="B67" s="17" t="s">
        <v>1</v>
      </c>
      <c r="C67" s="17" t="s">
        <v>1</v>
      </c>
      <c r="D67" s="16" t="s">
        <v>770</v>
      </c>
      <c r="E67" s="16" t="s">
        <v>768</v>
      </c>
      <c r="F67" s="16" t="s">
        <v>771</v>
      </c>
      <c r="G67" s="19">
        <v>24.702999999999999</v>
      </c>
      <c r="H67" s="12">
        <v>24.702999999999999</v>
      </c>
      <c r="I67" s="12">
        <v>1</v>
      </c>
      <c r="J67" s="12"/>
      <c r="K67" s="12">
        <f>ROUND(H67*J67, 2)</f>
        <v>0</v>
      </c>
      <c r="L67" s="18" t="s">
        <v>1</v>
      </c>
      <c r="M67" s="18" t="s">
        <v>1</v>
      </c>
      <c r="N67" s="12" t="str">
        <f>'ZBIORCZE ZESTAWIENIE KOSZTÓW'!B8</f>
        <v xml:space="preserve"> </v>
      </c>
      <c r="O67" s="16" t="s">
        <v>1</v>
      </c>
    </row>
    <row r="68" spans="1:15" outlineLevel="3" x14ac:dyDescent="0.3">
      <c r="A68" s="11" t="s">
        <v>823</v>
      </c>
      <c r="B68" s="8" t="s">
        <v>1</v>
      </c>
      <c r="C68" s="8" t="s">
        <v>1</v>
      </c>
      <c r="D68" s="11" t="s">
        <v>736</v>
      </c>
      <c r="E68" s="11" t="s">
        <v>90</v>
      </c>
      <c r="F68" s="8" t="s">
        <v>1</v>
      </c>
      <c r="G68" s="8" t="s">
        <v>1</v>
      </c>
      <c r="H68" s="8" t="s">
        <v>1</v>
      </c>
      <c r="I68" s="8" t="s">
        <v>1</v>
      </c>
      <c r="J68" s="8"/>
      <c r="K68" s="20">
        <f>SUM(K69:K70)</f>
        <v>0</v>
      </c>
      <c r="L68" s="8" t="s">
        <v>1</v>
      </c>
      <c r="M68" s="8" t="s">
        <v>1</v>
      </c>
      <c r="N68" s="12" t="str">
        <f>'ZBIORCZE ZESTAWIENIE KOSZTÓW'!B8</f>
        <v xml:space="preserve"> </v>
      </c>
      <c r="O68" s="16" t="s">
        <v>1</v>
      </c>
    </row>
    <row r="69" spans="1:15" ht="72" outlineLevel="4" x14ac:dyDescent="0.3">
      <c r="A69" s="16" t="s">
        <v>825</v>
      </c>
      <c r="B69" s="17" t="s">
        <v>1</v>
      </c>
      <c r="C69" s="17" t="s">
        <v>1</v>
      </c>
      <c r="D69" s="16" t="s">
        <v>821</v>
      </c>
      <c r="E69" s="16" t="s">
        <v>824</v>
      </c>
      <c r="F69" s="16" t="s">
        <v>767</v>
      </c>
      <c r="G69" s="19">
        <v>103.693</v>
      </c>
      <c r="H69" s="12">
        <v>103.693</v>
      </c>
      <c r="I69" s="12">
        <v>1</v>
      </c>
      <c r="J69" s="12"/>
      <c r="K69" s="12">
        <f>ROUND(H69*J69, 2)</f>
        <v>0</v>
      </c>
      <c r="L69" s="18" t="s">
        <v>1</v>
      </c>
      <c r="M69" s="18" t="s">
        <v>1</v>
      </c>
      <c r="N69" s="12" t="str">
        <f>'ZBIORCZE ZESTAWIENIE KOSZTÓW'!B8</f>
        <v xml:space="preserve"> </v>
      </c>
      <c r="O69" s="16" t="s">
        <v>1</v>
      </c>
    </row>
    <row r="70" spans="1:15" outlineLevel="4" x14ac:dyDescent="0.3">
      <c r="A70" s="16" t="s">
        <v>827</v>
      </c>
      <c r="B70" s="17" t="s">
        <v>1</v>
      </c>
      <c r="C70" s="17" t="s">
        <v>1</v>
      </c>
      <c r="D70" s="16" t="s">
        <v>11</v>
      </c>
      <c r="E70" s="16" t="s">
        <v>826</v>
      </c>
      <c r="F70" s="17" t="s">
        <v>1</v>
      </c>
      <c r="G70" s="17" t="s">
        <v>1</v>
      </c>
      <c r="H70" s="17" t="s">
        <v>1</v>
      </c>
      <c r="I70" s="17" t="s">
        <v>1</v>
      </c>
      <c r="J70" s="17"/>
      <c r="K70" s="17" t="s">
        <v>1</v>
      </c>
      <c r="L70" s="17" t="s">
        <v>1</v>
      </c>
      <c r="M70" s="17" t="s">
        <v>1</v>
      </c>
      <c r="N70" s="12" t="str">
        <f>'ZBIORCZE ZESTAWIENIE KOSZTÓW'!B8</f>
        <v xml:space="preserve"> </v>
      </c>
      <c r="O70" s="23"/>
    </row>
    <row r="71" spans="1:15" outlineLevel="3" x14ac:dyDescent="0.3">
      <c r="A71" s="11" t="s">
        <v>828</v>
      </c>
      <c r="B71" s="8" t="s">
        <v>1</v>
      </c>
      <c r="C71" s="8" t="s">
        <v>1</v>
      </c>
      <c r="D71" s="11" t="s">
        <v>733</v>
      </c>
      <c r="E71" s="11" t="s">
        <v>93</v>
      </c>
      <c r="F71" s="8" t="s">
        <v>1</v>
      </c>
      <c r="G71" s="8" t="s">
        <v>1</v>
      </c>
      <c r="H71" s="8" t="s">
        <v>1</v>
      </c>
      <c r="I71" s="8" t="s">
        <v>1</v>
      </c>
      <c r="J71" s="8"/>
      <c r="K71" s="20">
        <f>'1 KONSTRUKCJA'!K72+'1 KONSTRUKCJA'!K74+'1 KONSTRUKCJA'!K76</f>
        <v>0</v>
      </c>
      <c r="L71" s="8" t="s">
        <v>1</v>
      </c>
      <c r="M71" s="8" t="s">
        <v>1</v>
      </c>
      <c r="N71" s="12" t="str">
        <f>'ZBIORCZE ZESTAWIENIE KOSZTÓW'!B8</f>
        <v xml:space="preserve"> </v>
      </c>
      <c r="O71" s="16" t="s">
        <v>1</v>
      </c>
    </row>
    <row r="72" spans="1:15" outlineLevel="4" x14ac:dyDescent="0.3">
      <c r="A72" s="13" t="s">
        <v>829</v>
      </c>
      <c r="B72" s="10" t="s">
        <v>1</v>
      </c>
      <c r="C72" s="10" t="s">
        <v>1</v>
      </c>
      <c r="D72" s="13" t="s">
        <v>736</v>
      </c>
      <c r="E72" s="13" t="s">
        <v>96</v>
      </c>
      <c r="F72" s="10" t="s">
        <v>1</v>
      </c>
      <c r="G72" s="10" t="s">
        <v>1</v>
      </c>
      <c r="H72" s="10" t="s">
        <v>1</v>
      </c>
      <c r="I72" s="10" t="s">
        <v>1</v>
      </c>
      <c r="J72" s="10"/>
      <c r="K72" s="24">
        <f>SUM(K73:K73)</f>
        <v>0</v>
      </c>
      <c r="L72" s="10" t="s">
        <v>1</v>
      </c>
      <c r="M72" s="10" t="s">
        <v>1</v>
      </c>
      <c r="N72" s="12" t="str">
        <f>'ZBIORCZE ZESTAWIENIE KOSZTÓW'!B8</f>
        <v xml:space="preserve"> </v>
      </c>
      <c r="O72" s="16" t="s">
        <v>1</v>
      </c>
    </row>
    <row r="73" spans="1:15" ht="57.6" outlineLevel="5" x14ac:dyDescent="0.3">
      <c r="A73" s="16" t="s">
        <v>831</v>
      </c>
      <c r="B73" s="17" t="s">
        <v>1</v>
      </c>
      <c r="C73" s="17" t="s">
        <v>1</v>
      </c>
      <c r="D73" s="16" t="s">
        <v>832</v>
      </c>
      <c r="E73" s="16" t="s">
        <v>830</v>
      </c>
      <c r="F73" s="16" t="s">
        <v>767</v>
      </c>
      <c r="G73" s="19">
        <v>23.425999999999998</v>
      </c>
      <c r="H73" s="12">
        <v>23.425999999999998</v>
      </c>
      <c r="I73" s="12">
        <v>1</v>
      </c>
      <c r="J73" s="12"/>
      <c r="K73" s="12">
        <f>ROUND(H73*J73, 2)</f>
        <v>0</v>
      </c>
      <c r="L73" s="18" t="s">
        <v>1</v>
      </c>
      <c r="M73" s="18" t="s">
        <v>1</v>
      </c>
      <c r="N73" s="12" t="str">
        <f>'ZBIORCZE ZESTAWIENIE KOSZTÓW'!B8</f>
        <v xml:space="preserve"> </v>
      </c>
      <c r="O73" s="16" t="s">
        <v>1</v>
      </c>
    </row>
    <row r="74" spans="1:15" outlineLevel="4" x14ac:dyDescent="0.3">
      <c r="A74" s="13" t="s">
        <v>833</v>
      </c>
      <c r="B74" s="10" t="s">
        <v>1</v>
      </c>
      <c r="C74" s="10" t="s">
        <v>1</v>
      </c>
      <c r="D74" s="13" t="s">
        <v>736</v>
      </c>
      <c r="E74" s="13" t="s">
        <v>99</v>
      </c>
      <c r="F74" s="10" t="s">
        <v>1</v>
      </c>
      <c r="G74" s="10" t="s">
        <v>1</v>
      </c>
      <c r="H74" s="10" t="s">
        <v>1</v>
      </c>
      <c r="I74" s="10" t="s">
        <v>1</v>
      </c>
      <c r="J74" s="10"/>
      <c r="K74" s="24">
        <f>SUM(K75:K75)</f>
        <v>0</v>
      </c>
      <c r="L74" s="10" t="s">
        <v>1</v>
      </c>
      <c r="M74" s="10" t="s">
        <v>1</v>
      </c>
      <c r="N74" s="12" t="str">
        <f>'ZBIORCZE ZESTAWIENIE KOSZTÓW'!B8</f>
        <v xml:space="preserve"> </v>
      </c>
      <c r="O74" s="16" t="s">
        <v>1</v>
      </c>
    </row>
    <row r="75" spans="1:15" ht="57.6" outlineLevel="5" x14ac:dyDescent="0.3">
      <c r="A75" s="16" t="s">
        <v>835</v>
      </c>
      <c r="B75" s="17" t="s">
        <v>1</v>
      </c>
      <c r="C75" s="17" t="s">
        <v>1</v>
      </c>
      <c r="D75" s="16" t="s">
        <v>836</v>
      </c>
      <c r="E75" s="16" t="s">
        <v>834</v>
      </c>
      <c r="F75" s="16" t="s">
        <v>767</v>
      </c>
      <c r="G75" s="19">
        <v>27.922999999999998</v>
      </c>
      <c r="H75" s="12">
        <v>27.922999999999998</v>
      </c>
      <c r="I75" s="12">
        <v>1</v>
      </c>
      <c r="J75" s="12"/>
      <c r="K75" s="12">
        <f>ROUND(H75*J75, 2)</f>
        <v>0</v>
      </c>
      <c r="L75" s="18" t="s">
        <v>1</v>
      </c>
      <c r="M75" s="18" t="s">
        <v>1</v>
      </c>
      <c r="N75" s="12" t="str">
        <f>'ZBIORCZE ZESTAWIENIE KOSZTÓW'!B8</f>
        <v xml:space="preserve"> </v>
      </c>
      <c r="O75" s="16" t="s">
        <v>1</v>
      </c>
    </row>
    <row r="76" spans="1:15" outlineLevel="4" x14ac:dyDescent="0.3">
      <c r="A76" s="13" t="s">
        <v>837</v>
      </c>
      <c r="B76" s="10" t="s">
        <v>1</v>
      </c>
      <c r="C76" s="10" t="s">
        <v>1</v>
      </c>
      <c r="D76" s="13" t="s">
        <v>736</v>
      </c>
      <c r="E76" s="13" t="s">
        <v>102</v>
      </c>
      <c r="F76" s="10" t="s">
        <v>1</v>
      </c>
      <c r="G76" s="10" t="s">
        <v>1</v>
      </c>
      <c r="H76" s="10" t="s">
        <v>1</v>
      </c>
      <c r="I76" s="10" t="s">
        <v>1</v>
      </c>
      <c r="J76" s="10"/>
      <c r="K76" s="24">
        <f>SUM(K77:K77)</f>
        <v>0</v>
      </c>
      <c r="L76" s="10" t="s">
        <v>1</v>
      </c>
      <c r="M76" s="10" t="s">
        <v>1</v>
      </c>
      <c r="N76" s="12" t="str">
        <f>'ZBIORCZE ZESTAWIENIE KOSZTÓW'!B8</f>
        <v xml:space="preserve"> </v>
      </c>
      <c r="O76" s="16" t="s">
        <v>1</v>
      </c>
    </row>
    <row r="77" spans="1:15" ht="43.2" outlineLevel="5" x14ac:dyDescent="0.3">
      <c r="A77" s="16" t="s">
        <v>838</v>
      </c>
      <c r="B77" s="17" t="s">
        <v>1</v>
      </c>
      <c r="C77" s="17" t="s">
        <v>1</v>
      </c>
      <c r="D77" s="16" t="s">
        <v>770</v>
      </c>
      <c r="E77" s="16" t="s">
        <v>768</v>
      </c>
      <c r="F77" s="16" t="s">
        <v>771</v>
      </c>
      <c r="G77" s="19">
        <v>0.72899999999999998</v>
      </c>
      <c r="H77" s="12">
        <v>0.72899999999999998</v>
      </c>
      <c r="I77" s="12">
        <v>1</v>
      </c>
      <c r="J77" s="12"/>
      <c r="K77" s="12">
        <f>ROUND(H77*J77, 2)</f>
        <v>0</v>
      </c>
      <c r="L77" s="18" t="s">
        <v>1</v>
      </c>
      <c r="M77" s="18" t="s">
        <v>1</v>
      </c>
      <c r="N77" s="12" t="str">
        <f>'ZBIORCZE ZESTAWIENIE KOSZTÓW'!B8</f>
        <v xml:space="preserve"> </v>
      </c>
      <c r="O77" s="16" t="s">
        <v>1</v>
      </c>
    </row>
    <row r="78" spans="1:15" outlineLevel="2" x14ac:dyDescent="0.3">
      <c r="A78" s="9" t="s">
        <v>839</v>
      </c>
      <c r="B78" s="6" t="s">
        <v>1</v>
      </c>
      <c r="C78" s="6" t="s">
        <v>1</v>
      </c>
      <c r="D78" s="9" t="s">
        <v>733</v>
      </c>
      <c r="E78" s="9" t="s">
        <v>105</v>
      </c>
      <c r="F78" s="6" t="s">
        <v>1</v>
      </c>
      <c r="G78" s="6" t="s">
        <v>1</v>
      </c>
      <c r="H78" s="6" t="s">
        <v>1</v>
      </c>
      <c r="I78" s="6" t="s">
        <v>1</v>
      </c>
      <c r="J78" s="6"/>
      <c r="K78" s="21">
        <f>'1 KONSTRUKCJA'!K79+'1 KONSTRUKCJA'!K82+'1 KONSTRUKCJA'!K85+'1 KONSTRUKCJA'!K88+'1 KONSTRUKCJA'!K91+'1 KONSTRUKCJA'!K94+'1 KONSTRUKCJA'!K97+'1 KONSTRUKCJA'!K100+'1 KONSTRUKCJA'!K103+'1 KONSTRUKCJA'!K106+'1 KONSTRUKCJA'!K109+'1 KONSTRUKCJA'!K112+'1 KONSTRUKCJA'!K115+'1 KONSTRUKCJA'!K118+'1 KONSTRUKCJA'!K121+'1 KONSTRUKCJA'!K124+'1 KONSTRUKCJA'!K127+'1 KONSTRUKCJA'!K130</f>
        <v>0</v>
      </c>
      <c r="L78" s="6" t="s">
        <v>1</v>
      </c>
      <c r="M78" s="6" t="s">
        <v>1</v>
      </c>
      <c r="N78" s="12" t="str">
        <f>'ZBIORCZE ZESTAWIENIE KOSZTÓW'!B8</f>
        <v xml:space="preserve"> </v>
      </c>
      <c r="O78" s="16" t="s">
        <v>1</v>
      </c>
    </row>
    <row r="79" spans="1:15" outlineLevel="3" x14ac:dyDescent="0.3">
      <c r="A79" s="11" t="s">
        <v>840</v>
      </c>
      <c r="B79" s="8" t="s">
        <v>1</v>
      </c>
      <c r="C79" s="8" t="s">
        <v>1</v>
      </c>
      <c r="D79" s="11" t="s">
        <v>736</v>
      </c>
      <c r="E79" s="11" t="s">
        <v>108</v>
      </c>
      <c r="F79" s="8" t="s">
        <v>1</v>
      </c>
      <c r="G79" s="8" t="s">
        <v>1</v>
      </c>
      <c r="H79" s="8" t="s">
        <v>1</v>
      </c>
      <c r="I79" s="8" t="s">
        <v>1</v>
      </c>
      <c r="J79" s="8"/>
      <c r="K79" s="20">
        <f>SUM(K80:K81)</f>
        <v>0</v>
      </c>
      <c r="L79" s="8" t="s">
        <v>1</v>
      </c>
      <c r="M79" s="8" t="s">
        <v>1</v>
      </c>
      <c r="N79" s="12" t="str">
        <f>'ZBIORCZE ZESTAWIENIE KOSZTÓW'!B8</f>
        <v xml:space="preserve"> </v>
      </c>
      <c r="O79" s="16" t="s">
        <v>1</v>
      </c>
    </row>
    <row r="80" spans="1:15" ht="43.2" outlineLevel="4" x14ac:dyDescent="0.3">
      <c r="A80" s="16" t="s">
        <v>842</v>
      </c>
      <c r="B80" s="17" t="s">
        <v>1</v>
      </c>
      <c r="C80" s="17" t="s">
        <v>1</v>
      </c>
      <c r="D80" s="16" t="s">
        <v>843</v>
      </c>
      <c r="E80" s="16" t="s">
        <v>841</v>
      </c>
      <c r="F80" s="16" t="s">
        <v>740</v>
      </c>
      <c r="G80" s="19">
        <v>5.4</v>
      </c>
      <c r="H80" s="12">
        <v>5.4</v>
      </c>
      <c r="I80" s="12">
        <v>1</v>
      </c>
      <c r="J80" s="12"/>
      <c r="K80" s="12">
        <f>ROUND(H80*J80, 2)</f>
        <v>0</v>
      </c>
      <c r="L80" s="18" t="s">
        <v>1</v>
      </c>
      <c r="M80" s="18" t="s">
        <v>1</v>
      </c>
      <c r="N80" s="12" t="str">
        <f>'ZBIORCZE ZESTAWIENIE KOSZTÓW'!B8</f>
        <v xml:space="preserve"> </v>
      </c>
      <c r="O80" s="16" t="s">
        <v>1</v>
      </c>
    </row>
    <row r="81" spans="1:15" ht="43.2" outlineLevel="4" x14ac:dyDescent="0.3">
      <c r="A81" s="16" t="s">
        <v>844</v>
      </c>
      <c r="B81" s="17" t="s">
        <v>1</v>
      </c>
      <c r="C81" s="17" t="s">
        <v>1</v>
      </c>
      <c r="D81" s="16" t="s">
        <v>770</v>
      </c>
      <c r="E81" s="16" t="s">
        <v>768</v>
      </c>
      <c r="F81" s="16" t="s">
        <v>771</v>
      </c>
      <c r="G81" s="19">
        <v>0.63</v>
      </c>
      <c r="H81" s="12">
        <v>0.63</v>
      </c>
      <c r="I81" s="12">
        <v>1</v>
      </c>
      <c r="J81" s="12"/>
      <c r="K81" s="12">
        <f>ROUND(H81*J81, 2)</f>
        <v>0</v>
      </c>
      <c r="L81" s="18" t="s">
        <v>1</v>
      </c>
      <c r="M81" s="18" t="s">
        <v>1</v>
      </c>
      <c r="N81" s="12" t="str">
        <f>'ZBIORCZE ZESTAWIENIE KOSZTÓW'!B8</f>
        <v xml:space="preserve"> </v>
      </c>
      <c r="O81" s="16" t="s">
        <v>1</v>
      </c>
    </row>
    <row r="82" spans="1:15" outlineLevel="3" x14ac:dyDescent="0.3">
      <c r="A82" s="11" t="s">
        <v>845</v>
      </c>
      <c r="B82" s="8" t="s">
        <v>1</v>
      </c>
      <c r="C82" s="8" t="s">
        <v>1</v>
      </c>
      <c r="D82" s="11" t="s">
        <v>736</v>
      </c>
      <c r="E82" s="11" t="s">
        <v>111</v>
      </c>
      <c r="F82" s="8" t="s">
        <v>1</v>
      </c>
      <c r="G82" s="8" t="s">
        <v>1</v>
      </c>
      <c r="H82" s="8" t="s">
        <v>1</v>
      </c>
      <c r="I82" s="8" t="s">
        <v>1</v>
      </c>
      <c r="J82" s="8"/>
      <c r="K82" s="20">
        <f>SUM(K83:K84)</f>
        <v>0</v>
      </c>
      <c r="L82" s="8" t="s">
        <v>1</v>
      </c>
      <c r="M82" s="8" t="s">
        <v>1</v>
      </c>
      <c r="N82" s="12" t="str">
        <f>'ZBIORCZE ZESTAWIENIE KOSZTÓW'!B8</f>
        <v xml:space="preserve"> </v>
      </c>
      <c r="O82" s="16" t="s">
        <v>1</v>
      </c>
    </row>
    <row r="83" spans="1:15" ht="43.2" outlineLevel="4" x14ac:dyDescent="0.3">
      <c r="A83" s="16" t="s">
        <v>846</v>
      </c>
      <c r="B83" s="17" t="s">
        <v>1</v>
      </c>
      <c r="C83" s="17" t="s">
        <v>1</v>
      </c>
      <c r="D83" s="16" t="s">
        <v>843</v>
      </c>
      <c r="E83" s="16" t="s">
        <v>841</v>
      </c>
      <c r="F83" s="16" t="s">
        <v>740</v>
      </c>
      <c r="G83" s="19">
        <v>0.45600000000000002</v>
      </c>
      <c r="H83" s="12">
        <v>0.45600000000000002</v>
      </c>
      <c r="I83" s="12">
        <v>1</v>
      </c>
      <c r="J83" s="12"/>
      <c r="K83" s="12">
        <f>ROUND(H83*J83, 2)</f>
        <v>0</v>
      </c>
      <c r="L83" s="18" t="s">
        <v>1</v>
      </c>
      <c r="M83" s="18" t="s">
        <v>1</v>
      </c>
      <c r="N83" s="12" t="str">
        <f>'ZBIORCZE ZESTAWIENIE KOSZTÓW'!B8</f>
        <v xml:space="preserve"> </v>
      </c>
      <c r="O83" s="16" t="s">
        <v>1</v>
      </c>
    </row>
    <row r="84" spans="1:15" ht="43.2" outlineLevel="4" x14ac:dyDescent="0.3">
      <c r="A84" s="16" t="s">
        <v>847</v>
      </c>
      <c r="B84" s="17" t="s">
        <v>1</v>
      </c>
      <c r="C84" s="17" t="s">
        <v>1</v>
      </c>
      <c r="D84" s="16" t="s">
        <v>770</v>
      </c>
      <c r="E84" s="16" t="s">
        <v>768</v>
      </c>
      <c r="F84" s="16" t="s">
        <v>771</v>
      </c>
      <c r="G84" s="19">
        <v>5.3999999999999999E-2</v>
      </c>
      <c r="H84" s="12">
        <v>5.3999999999999999E-2</v>
      </c>
      <c r="I84" s="12">
        <v>1</v>
      </c>
      <c r="J84" s="12"/>
      <c r="K84" s="12">
        <f>ROUND(H84*J84, 2)</f>
        <v>0</v>
      </c>
      <c r="L84" s="18" t="s">
        <v>1</v>
      </c>
      <c r="M84" s="18" t="s">
        <v>1</v>
      </c>
      <c r="N84" s="12" t="str">
        <f>'ZBIORCZE ZESTAWIENIE KOSZTÓW'!B8</f>
        <v xml:space="preserve"> </v>
      </c>
      <c r="O84" s="16" t="s">
        <v>1</v>
      </c>
    </row>
    <row r="85" spans="1:15" outlineLevel="3" x14ac:dyDescent="0.3">
      <c r="A85" s="11" t="s">
        <v>848</v>
      </c>
      <c r="B85" s="8" t="s">
        <v>1</v>
      </c>
      <c r="C85" s="8" t="s">
        <v>1</v>
      </c>
      <c r="D85" s="11" t="s">
        <v>736</v>
      </c>
      <c r="E85" s="11" t="s">
        <v>114</v>
      </c>
      <c r="F85" s="8" t="s">
        <v>1</v>
      </c>
      <c r="G85" s="8" t="s">
        <v>1</v>
      </c>
      <c r="H85" s="8" t="s">
        <v>1</v>
      </c>
      <c r="I85" s="8" t="s">
        <v>1</v>
      </c>
      <c r="J85" s="8"/>
      <c r="K85" s="20">
        <f>SUM(K86:K87)</f>
        <v>0</v>
      </c>
      <c r="L85" s="8" t="s">
        <v>1</v>
      </c>
      <c r="M85" s="8" t="s">
        <v>1</v>
      </c>
      <c r="N85" s="12" t="str">
        <f>'ZBIORCZE ZESTAWIENIE KOSZTÓW'!B8</f>
        <v xml:space="preserve"> </v>
      </c>
      <c r="O85" s="16" t="s">
        <v>1</v>
      </c>
    </row>
    <row r="86" spans="1:15" ht="43.2" outlineLevel="4" x14ac:dyDescent="0.3">
      <c r="A86" s="16" t="s">
        <v>849</v>
      </c>
      <c r="B86" s="17" t="s">
        <v>1</v>
      </c>
      <c r="C86" s="17" t="s">
        <v>1</v>
      </c>
      <c r="D86" s="16" t="s">
        <v>843</v>
      </c>
      <c r="E86" s="16" t="s">
        <v>841</v>
      </c>
      <c r="F86" s="16" t="s">
        <v>740</v>
      </c>
      <c r="G86" s="19">
        <v>2.7</v>
      </c>
      <c r="H86" s="12">
        <v>2.7</v>
      </c>
      <c r="I86" s="12">
        <v>1</v>
      </c>
      <c r="J86" s="12"/>
      <c r="K86" s="12">
        <f>ROUND(H86*J86, 2)</f>
        <v>0</v>
      </c>
      <c r="L86" s="18" t="s">
        <v>1</v>
      </c>
      <c r="M86" s="18" t="s">
        <v>1</v>
      </c>
      <c r="N86" s="12" t="str">
        <f>'ZBIORCZE ZESTAWIENIE KOSZTÓW'!B8</f>
        <v xml:space="preserve"> </v>
      </c>
      <c r="O86" s="16" t="s">
        <v>1</v>
      </c>
    </row>
    <row r="87" spans="1:15" ht="43.2" outlineLevel="4" x14ac:dyDescent="0.3">
      <c r="A87" s="16" t="s">
        <v>850</v>
      </c>
      <c r="B87" s="17" t="s">
        <v>1</v>
      </c>
      <c r="C87" s="17" t="s">
        <v>1</v>
      </c>
      <c r="D87" s="16" t="s">
        <v>770</v>
      </c>
      <c r="E87" s="16" t="s">
        <v>768</v>
      </c>
      <c r="F87" s="16" t="s">
        <v>771</v>
      </c>
      <c r="G87" s="19">
        <v>0.88900000000000001</v>
      </c>
      <c r="H87" s="12">
        <v>0.88900000000000001</v>
      </c>
      <c r="I87" s="12">
        <v>1</v>
      </c>
      <c r="J87" s="12"/>
      <c r="K87" s="12">
        <f>ROUND(H87*J87, 2)</f>
        <v>0</v>
      </c>
      <c r="L87" s="18" t="s">
        <v>1</v>
      </c>
      <c r="M87" s="18" t="s">
        <v>1</v>
      </c>
      <c r="N87" s="12" t="str">
        <f>'ZBIORCZE ZESTAWIENIE KOSZTÓW'!B8</f>
        <v xml:space="preserve"> </v>
      </c>
      <c r="O87" s="16" t="s">
        <v>1</v>
      </c>
    </row>
    <row r="88" spans="1:15" outlineLevel="3" x14ac:dyDescent="0.3">
      <c r="A88" s="11" t="s">
        <v>851</v>
      </c>
      <c r="B88" s="8" t="s">
        <v>1</v>
      </c>
      <c r="C88" s="8" t="s">
        <v>1</v>
      </c>
      <c r="D88" s="11" t="s">
        <v>736</v>
      </c>
      <c r="E88" s="11" t="s">
        <v>117</v>
      </c>
      <c r="F88" s="8" t="s">
        <v>1</v>
      </c>
      <c r="G88" s="8" t="s">
        <v>1</v>
      </c>
      <c r="H88" s="8" t="s">
        <v>1</v>
      </c>
      <c r="I88" s="8" t="s">
        <v>1</v>
      </c>
      <c r="J88" s="8"/>
      <c r="K88" s="20">
        <f>SUM(K89:K90)</f>
        <v>0</v>
      </c>
      <c r="L88" s="8" t="s">
        <v>1</v>
      </c>
      <c r="M88" s="8" t="s">
        <v>1</v>
      </c>
      <c r="N88" s="12" t="str">
        <f>'ZBIORCZE ZESTAWIENIE KOSZTÓW'!B8</f>
        <v xml:space="preserve"> </v>
      </c>
      <c r="O88" s="16" t="s">
        <v>1</v>
      </c>
    </row>
    <row r="89" spans="1:15" ht="43.2" outlineLevel="4" x14ac:dyDescent="0.3">
      <c r="A89" s="16" t="s">
        <v>852</v>
      </c>
      <c r="B89" s="17" t="s">
        <v>1</v>
      </c>
      <c r="C89" s="17" t="s">
        <v>1</v>
      </c>
      <c r="D89" s="16" t="s">
        <v>843</v>
      </c>
      <c r="E89" s="16" t="s">
        <v>841</v>
      </c>
      <c r="F89" s="16" t="s">
        <v>740</v>
      </c>
      <c r="G89" s="19">
        <v>2.94</v>
      </c>
      <c r="H89" s="12">
        <v>2.94</v>
      </c>
      <c r="I89" s="12">
        <v>1</v>
      </c>
      <c r="J89" s="12"/>
      <c r="K89" s="12">
        <f>ROUND(H89*J89, 2)</f>
        <v>0</v>
      </c>
      <c r="L89" s="18" t="s">
        <v>1</v>
      </c>
      <c r="M89" s="18" t="s">
        <v>1</v>
      </c>
      <c r="N89" s="12" t="str">
        <f>'ZBIORCZE ZESTAWIENIE KOSZTÓW'!B8</f>
        <v xml:space="preserve"> </v>
      </c>
      <c r="O89" s="16" t="s">
        <v>1</v>
      </c>
    </row>
    <row r="90" spans="1:15" ht="43.2" outlineLevel="4" x14ac:dyDescent="0.3">
      <c r="A90" s="16" t="s">
        <v>853</v>
      </c>
      <c r="B90" s="17" t="s">
        <v>1</v>
      </c>
      <c r="C90" s="17" t="s">
        <v>1</v>
      </c>
      <c r="D90" s="16" t="s">
        <v>770</v>
      </c>
      <c r="E90" s="16" t="s">
        <v>768</v>
      </c>
      <c r="F90" s="16" t="s">
        <v>771</v>
      </c>
      <c r="G90" s="19">
        <v>0.58299999999999996</v>
      </c>
      <c r="H90" s="12">
        <v>0.58299999999999996</v>
      </c>
      <c r="I90" s="12">
        <v>1</v>
      </c>
      <c r="J90" s="12"/>
      <c r="K90" s="12">
        <f>ROUND(H90*J90, 2)</f>
        <v>0</v>
      </c>
      <c r="L90" s="18" t="s">
        <v>1</v>
      </c>
      <c r="M90" s="18" t="s">
        <v>1</v>
      </c>
      <c r="N90" s="12" t="str">
        <f>'ZBIORCZE ZESTAWIENIE KOSZTÓW'!B8</f>
        <v xml:space="preserve"> </v>
      </c>
      <c r="O90" s="16" t="s">
        <v>1</v>
      </c>
    </row>
    <row r="91" spans="1:15" outlineLevel="3" x14ac:dyDescent="0.3">
      <c r="A91" s="11" t="s">
        <v>854</v>
      </c>
      <c r="B91" s="8" t="s">
        <v>1</v>
      </c>
      <c r="C91" s="8" t="s">
        <v>1</v>
      </c>
      <c r="D91" s="11" t="s">
        <v>736</v>
      </c>
      <c r="E91" s="11" t="s">
        <v>120</v>
      </c>
      <c r="F91" s="8" t="s">
        <v>1</v>
      </c>
      <c r="G91" s="8" t="s">
        <v>1</v>
      </c>
      <c r="H91" s="8" t="s">
        <v>1</v>
      </c>
      <c r="I91" s="8" t="s">
        <v>1</v>
      </c>
      <c r="J91" s="8"/>
      <c r="K91" s="20">
        <f>SUM(K92:K93)</f>
        <v>0</v>
      </c>
      <c r="L91" s="8" t="s">
        <v>1</v>
      </c>
      <c r="M91" s="8" t="s">
        <v>1</v>
      </c>
      <c r="N91" s="12" t="str">
        <f>'ZBIORCZE ZESTAWIENIE KOSZTÓW'!B8</f>
        <v xml:space="preserve"> </v>
      </c>
      <c r="O91" s="16" t="s">
        <v>1</v>
      </c>
    </row>
    <row r="92" spans="1:15" ht="43.2" outlineLevel="4" x14ac:dyDescent="0.3">
      <c r="A92" s="16" t="s">
        <v>855</v>
      </c>
      <c r="B92" s="17" t="s">
        <v>1</v>
      </c>
      <c r="C92" s="17" t="s">
        <v>1</v>
      </c>
      <c r="D92" s="16" t="s">
        <v>843</v>
      </c>
      <c r="E92" s="16" t="s">
        <v>841</v>
      </c>
      <c r="F92" s="16" t="s">
        <v>740</v>
      </c>
      <c r="G92" s="19">
        <v>0.64800000000000002</v>
      </c>
      <c r="H92" s="12">
        <v>0.64800000000000002</v>
      </c>
      <c r="I92" s="12">
        <v>1</v>
      </c>
      <c r="J92" s="12"/>
      <c r="K92" s="12">
        <f>ROUND(H92*J92, 2)</f>
        <v>0</v>
      </c>
      <c r="L92" s="18" t="s">
        <v>1</v>
      </c>
      <c r="M92" s="18" t="s">
        <v>1</v>
      </c>
      <c r="N92" s="12" t="str">
        <f>'ZBIORCZE ZESTAWIENIE KOSZTÓW'!B8</f>
        <v xml:space="preserve"> </v>
      </c>
      <c r="O92" s="16" t="s">
        <v>1</v>
      </c>
    </row>
    <row r="93" spans="1:15" ht="43.2" outlineLevel="4" x14ac:dyDescent="0.3">
      <c r="A93" s="16" t="s">
        <v>856</v>
      </c>
      <c r="B93" s="17" t="s">
        <v>1</v>
      </c>
      <c r="C93" s="17" t="s">
        <v>1</v>
      </c>
      <c r="D93" s="16" t="s">
        <v>770</v>
      </c>
      <c r="E93" s="16" t="s">
        <v>768</v>
      </c>
      <c r="F93" s="16" t="s">
        <v>771</v>
      </c>
      <c r="G93" s="19">
        <v>9.4E-2</v>
      </c>
      <c r="H93" s="12">
        <v>9.4E-2</v>
      </c>
      <c r="I93" s="12">
        <v>1</v>
      </c>
      <c r="J93" s="12"/>
      <c r="K93" s="12">
        <f>ROUND(H93*J93, 2)</f>
        <v>0</v>
      </c>
      <c r="L93" s="18" t="s">
        <v>1</v>
      </c>
      <c r="M93" s="18" t="s">
        <v>1</v>
      </c>
      <c r="N93" s="12" t="str">
        <f>'ZBIORCZE ZESTAWIENIE KOSZTÓW'!B8</f>
        <v xml:space="preserve"> </v>
      </c>
      <c r="O93" s="16" t="s">
        <v>1</v>
      </c>
    </row>
    <row r="94" spans="1:15" outlineLevel="3" x14ac:dyDescent="0.3">
      <c r="A94" s="11" t="s">
        <v>857</v>
      </c>
      <c r="B94" s="8" t="s">
        <v>1</v>
      </c>
      <c r="C94" s="8" t="s">
        <v>1</v>
      </c>
      <c r="D94" s="11" t="s">
        <v>736</v>
      </c>
      <c r="E94" s="11" t="s">
        <v>123</v>
      </c>
      <c r="F94" s="8" t="s">
        <v>1</v>
      </c>
      <c r="G94" s="8" t="s">
        <v>1</v>
      </c>
      <c r="H94" s="8" t="s">
        <v>1</v>
      </c>
      <c r="I94" s="8" t="s">
        <v>1</v>
      </c>
      <c r="J94" s="8"/>
      <c r="K94" s="20">
        <f>SUM(K95:K96)</f>
        <v>0</v>
      </c>
      <c r="L94" s="8" t="s">
        <v>1</v>
      </c>
      <c r="M94" s="8" t="s">
        <v>1</v>
      </c>
      <c r="N94" s="12" t="str">
        <f>'ZBIORCZE ZESTAWIENIE KOSZTÓW'!B8</f>
        <v xml:space="preserve"> </v>
      </c>
      <c r="O94" s="16" t="s">
        <v>1</v>
      </c>
    </row>
    <row r="95" spans="1:15" ht="43.2" outlineLevel="4" x14ac:dyDescent="0.3">
      <c r="A95" s="16" t="s">
        <v>858</v>
      </c>
      <c r="B95" s="17" t="s">
        <v>1</v>
      </c>
      <c r="C95" s="17" t="s">
        <v>1</v>
      </c>
      <c r="D95" s="16" t="s">
        <v>843</v>
      </c>
      <c r="E95" s="16" t="s">
        <v>841</v>
      </c>
      <c r="F95" s="16" t="s">
        <v>740</v>
      </c>
      <c r="G95" s="19">
        <v>4.8959999999999999</v>
      </c>
      <c r="H95" s="12">
        <v>4.8959999999999999</v>
      </c>
      <c r="I95" s="12">
        <v>1</v>
      </c>
      <c r="J95" s="12"/>
      <c r="K95" s="12">
        <f>ROUND(H95*J95, 2)</f>
        <v>0</v>
      </c>
      <c r="L95" s="18" t="s">
        <v>1</v>
      </c>
      <c r="M95" s="18" t="s">
        <v>1</v>
      </c>
      <c r="N95" s="12" t="str">
        <f>'ZBIORCZE ZESTAWIENIE KOSZTÓW'!B8</f>
        <v xml:space="preserve"> </v>
      </c>
      <c r="O95" s="16" t="s">
        <v>1</v>
      </c>
    </row>
    <row r="96" spans="1:15" ht="43.2" outlineLevel="4" x14ac:dyDescent="0.3">
      <c r="A96" s="16" t="s">
        <v>859</v>
      </c>
      <c r="B96" s="17" t="s">
        <v>1</v>
      </c>
      <c r="C96" s="17" t="s">
        <v>1</v>
      </c>
      <c r="D96" s="16" t="s">
        <v>770</v>
      </c>
      <c r="E96" s="16" t="s">
        <v>768</v>
      </c>
      <c r="F96" s="16" t="s">
        <v>771</v>
      </c>
      <c r="G96" s="19">
        <v>0.378</v>
      </c>
      <c r="H96" s="12">
        <v>0.378</v>
      </c>
      <c r="I96" s="12">
        <v>1</v>
      </c>
      <c r="J96" s="12"/>
      <c r="K96" s="12">
        <f>ROUND(H96*J96, 2)</f>
        <v>0</v>
      </c>
      <c r="L96" s="18" t="s">
        <v>1</v>
      </c>
      <c r="M96" s="18" t="s">
        <v>1</v>
      </c>
      <c r="N96" s="12" t="str">
        <f>'ZBIORCZE ZESTAWIENIE KOSZTÓW'!B8</f>
        <v xml:space="preserve"> </v>
      </c>
      <c r="O96" s="16" t="s">
        <v>1</v>
      </c>
    </row>
    <row r="97" spans="1:15" outlineLevel="3" x14ac:dyDescent="0.3">
      <c r="A97" s="11" t="s">
        <v>860</v>
      </c>
      <c r="B97" s="8" t="s">
        <v>1</v>
      </c>
      <c r="C97" s="8" t="s">
        <v>1</v>
      </c>
      <c r="D97" s="11" t="s">
        <v>736</v>
      </c>
      <c r="E97" s="11" t="s">
        <v>126</v>
      </c>
      <c r="F97" s="8" t="s">
        <v>1</v>
      </c>
      <c r="G97" s="8" t="s">
        <v>1</v>
      </c>
      <c r="H97" s="8" t="s">
        <v>1</v>
      </c>
      <c r="I97" s="8" t="s">
        <v>1</v>
      </c>
      <c r="J97" s="8"/>
      <c r="K97" s="20">
        <f>SUM(K98:K99)</f>
        <v>0</v>
      </c>
      <c r="L97" s="8" t="s">
        <v>1</v>
      </c>
      <c r="M97" s="8" t="s">
        <v>1</v>
      </c>
      <c r="N97" s="12" t="str">
        <f>'ZBIORCZE ZESTAWIENIE KOSZTÓW'!B8</f>
        <v xml:space="preserve"> </v>
      </c>
      <c r="O97" s="16" t="s">
        <v>1</v>
      </c>
    </row>
    <row r="98" spans="1:15" ht="43.2" outlineLevel="4" x14ac:dyDescent="0.3">
      <c r="A98" s="16" t="s">
        <v>861</v>
      </c>
      <c r="B98" s="17" t="s">
        <v>1</v>
      </c>
      <c r="C98" s="17" t="s">
        <v>1</v>
      </c>
      <c r="D98" s="16" t="s">
        <v>843</v>
      </c>
      <c r="E98" s="16" t="s">
        <v>841</v>
      </c>
      <c r="F98" s="16" t="s">
        <v>740</v>
      </c>
      <c r="G98" s="19">
        <v>3.4079999999999999</v>
      </c>
      <c r="H98" s="12">
        <v>3.4079999999999999</v>
      </c>
      <c r="I98" s="12">
        <v>1</v>
      </c>
      <c r="J98" s="12"/>
      <c r="K98" s="12">
        <f>ROUND(H98*J98, 2)</f>
        <v>0</v>
      </c>
      <c r="L98" s="18" t="s">
        <v>1</v>
      </c>
      <c r="M98" s="18" t="s">
        <v>1</v>
      </c>
      <c r="N98" s="12" t="str">
        <f>'ZBIORCZE ZESTAWIENIE KOSZTÓW'!B8</f>
        <v xml:space="preserve"> </v>
      </c>
      <c r="O98" s="16" t="s">
        <v>1</v>
      </c>
    </row>
    <row r="99" spans="1:15" ht="43.2" outlineLevel="4" x14ac:dyDescent="0.3">
      <c r="A99" s="16" t="s">
        <v>862</v>
      </c>
      <c r="B99" s="17" t="s">
        <v>1</v>
      </c>
      <c r="C99" s="17" t="s">
        <v>1</v>
      </c>
      <c r="D99" s="16" t="s">
        <v>770</v>
      </c>
      <c r="E99" s="16" t="s">
        <v>768</v>
      </c>
      <c r="F99" s="16" t="s">
        <v>771</v>
      </c>
      <c r="G99" s="19">
        <v>0.25800000000000001</v>
      </c>
      <c r="H99" s="12">
        <v>0.25800000000000001</v>
      </c>
      <c r="I99" s="12">
        <v>1</v>
      </c>
      <c r="J99" s="12"/>
      <c r="K99" s="12">
        <f>ROUND(H99*J99, 2)</f>
        <v>0</v>
      </c>
      <c r="L99" s="18" t="s">
        <v>1</v>
      </c>
      <c r="M99" s="18" t="s">
        <v>1</v>
      </c>
      <c r="N99" s="12" t="str">
        <f>'ZBIORCZE ZESTAWIENIE KOSZTÓW'!B8</f>
        <v xml:space="preserve"> </v>
      </c>
      <c r="O99" s="16" t="s">
        <v>1</v>
      </c>
    </row>
    <row r="100" spans="1:15" outlineLevel="3" x14ac:dyDescent="0.3">
      <c r="A100" s="11" t="s">
        <v>863</v>
      </c>
      <c r="B100" s="8" t="s">
        <v>1</v>
      </c>
      <c r="C100" s="8" t="s">
        <v>1</v>
      </c>
      <c r="D100" s="11" t="s">
        <v>736</v>
      </c>
      <c r="E100" s="11" t="s">
        <v>129</v>
      </c>
      <c r="F100" s="8" t="s">
        <v>1</v>
      </c>
      <c r="G100" s="8" t="s">
        <v>1</v>
      </c>
      <c r="H100" s="8" t="s">
        <v>1</v>
      </c>
      <c r="I100" s="8" t="s">
        <v>1</v>
      </c>
      <c r="J100" s="8"/>
      <c r="K100" s="20">
        <f>SUM(K101:K102)</f>
        <v>0</v>
      </c>
      <c r="L100" s="8" t="s">
        <v>1</v>
      </c>
      <c r="M100" s="8" t="s">
        <v>1</v>
      </c>
      <c r="N100" s="12" t="str">
        <f>'ZBIORCZE ZESTAWIENIE KOSZTÓW'!B8</f>
        <v xml:space="preserve"> </v>
      </c>
      <c r="O100" s="16" t="s">
        <v>1</v>
      </c>
    </row>
    <row r="101" spans="1:15" ht="43.2" outlineLevel="4" x14ac:dyDescent="0.3">
      <c r="A101" s="16" t="s">
        <v>864</v>
      </c>
      <c r="B101" s="17" t="s">
        <v>1</v>
      </c>
      <c r="C101" s="17" t="s">
        <v>1</v>
      </c>
      <c r="D101" s="16" t="s">
        <v>843</v>
      </c>
      <c r="E101" s="16" t="s">
        <v>841</v>
      </c>
      <c r="F101" s="16" t="s">
        <v>740</v>
      </c>
      <c r="G101" s="19">
        <v>2.16</v>
      </c>
      <c r="H101" s="12">
        <v>2.16</v>
      </c>
      <c r="I101" s="12">
        <v>1</v>
      </c>
      <c r="J101" s="12"/>
      <c r="K101" s="12">
        <f>ROUND(H101*J101, 2)</f>
        <v>0</v>
      </c>
      <c r="L101" s="18" t="s">
        <v>1</v>
      </c>
      <c r="M101" s="18" t="s">
        <v>1</v>
      </c>
      <c r="N101" s="12" t="str">
        <f>'ZBIORCZE ZESTAWIENIE KOSZTÓW'!B8</f>
        <v xml:space="preserve"> </v>
      </c>
      <c r="O101" s="16" t="s">
        <v>1</v>
      </c>
    </row>
    <row r="102" spans="1:15" ht="43.2" outlineLevel="4" x14ac:dyDescent="0.3">
      <c r="A102" s="16" t="s">
        <v>865</v>
      </c>
      <c r="B102" s="17" t="s">
        <v>1</v>
      </c>
      <c r="C102" s="17" t="s">
        <v>1</v>
      </c>
      <c r="D102" s="16" t="s">
        <v>770</v>
      </c>
      <c r="E102" s="16" t="s">
        <v>768</v>
      </c>
      <c r="F102" s="16" t="s">
        <v>771</v>
      </c>
      <c r="G102" s="19">
        <v>0.182</v>
      </c>
      <c r="H102" s="12">
        <v>0.182</v>
      </c>
      <c r="I102" s="12">
        <v>1</v>
      </c>
      <c r="J102" s="12"/>
      <c r="K102" s="12">
        <f>ROUND(H102*J102, 2)</f>
        <v>0</v>
      </c>
      <c r="L102" s="18" t="s">
        <v>1</v>
      </c>
      <c r="M102" s="18" t="s">
        <v>1</v>
      </c>
      <c r="N102" s="12" t="str">
        <f>'ZBIORCZE ZESTAWIENIE KOSZTÓW'!B8</f>
        <v xml:space="preserve"> </v>
      </c>
      <c r="O102" s="16" t="s">
        <v>1</v>
      </c>
    </row>
    <row r="103" spans="1:15" outlineLevel="3" x14ac:dyDescent="0.3">
      <c r="A103" s="11" t="s">
        <v>866</v>
      </c>
      <c r="B103" s="8" t="s">
        <v>1</v>
      </c>
      <c r="C103" s="8" t="s">
        <v>1</v>
      </c>
      <c r="D103" s="11" t="s">
        <v>736</v>
      </c>
      <c r="E103" s="11" t="s">
        <v>132</v>
      </c>
      <c r="F103" s="8" t="s">
        <v>1</v>
      </c>
      <c r="G103" s="8" t="s">
        <v>1</v>
      </c>
      <c r="H103" s="8" t="s">
        <v>1</v>
      </c>
      <c r="I103" s="8" t="s">
        <v>1</v>
      </c>
      <c r="J103" s="8"/>
      <c r="K103" s="20">
        <f>SUM(K104:K105)</f>
        <v>0</v>
      </c>
      <c r="L103" s="8" t="s">
        <v>1</v>
      </c>
      <c r="M103" s="8" t="s">
        <v>1</v>
      </c>
      <c r="N103" s="12" t="str">
        <f>'ZBIORCZE ZESTAWIENIE KOSZTÓW'!B8</f>
        <v xml:space="preserve"> </v>
      </c>
      <c r="O103" s="16" t="s">
        <v>1</v>
      </c>
    </row>
    <row r="104" spans="1:15" ht="43.2" outlineLevel="4" x14ac:dyDescent="0.3">
      <c r="A104" s="16" t="s">
        <v>867</v>
      </c>
      <c r="B104" s="17" t="s">
        <v>1</v>
      </c>
      <c r="C104" s="17" t="s">
        <v>1</v>
      </c>
      <c r="D104" s="16" t="s">
        <v>843</v>
      </c>
      <c r="E104" s="16" t="s">
        <v>841</v>
      </c>
      <c r="F104" s="16" t="s">
        <v>740</v>
      </c>
      <c r="G104" s="19">
        <v>0.89100000000000001</v>
      </c>
      <c r="H104" s="12">
        <v>0.89100000000000001</v>
      </c>
      <c r="I104" s="12">
        <v>1</v>
      </c>
      <c r="J104" s="12"/>
      <c r="K104" s="12">
        <f>ROUND(H104*J104, 2)</f>
        <v>0</v>
      </c>
      <c r="L104" s="18" t="s">
        <v>1</v>
      </c>
      <c r="M104" s="18" t="s">
        <v>1</v>
      </c>
      <c r="N104" s="12" t="str">
        <f>'ZBIORCZE ZESTAWIENIE KOSZTÓW'!B8</f>
        <v xml:space="preserve"> </v>
      </c>
      <c r="O104" s="16" t="s">
        <v>1</v>
      </c>
    </row>
    <row r="105" spans="1:15" ht="43.2" outlineLevel="4" x14ac:dyDescent="0.3">
      <c r="A105" s="16" t="s">
        <v>868</v>
      </c>
      <c r="B105" s="17" t="s">
        <v>1</v>
      </c>
      <c r="C105" s="17" t="s">
        <v>1</v>
      </c>
      <c r="D105" s="16" t="s">
        <v>770</v>
      </c>
      <c r="E105" s="16" t="s">
        <v>768</v>
      </c>
      <c r="F105" s="16" t="s">
        <v>771</v>
      </c>
      <c r="G105" s="19">
        <v>9.6000000000000002E-2</v>
      </c>
      <c r="H105" s="12">
        <v>9.6000000000000002E-2</v>
      </c>
      <c r="I105" s="12">
        <v>1</v>
      </c>
      <c r="J105" s="12"/>
      <c r="K105" s="12">
        <f>ROUND(H105*J105, 2)</f>
        <v>0</v>
      </c>
      <c r="L105" s="18" t="s">
        <v>1</v>
      </c>
      <c r="M105" s="18" t="s">
        <v>1</v>
      </c>
      <c r="N105" s="12" t="str">
        <f>'ZBIORCZE ZESTAWIENIE KOSZTÓW'!B8</f>
        <v xml:space="preserve"> </v>
      </c>
      <c r="O105" s="16" t="s">
        <v>1</v>
      </c>
    </row>
    <row r="106" spans="1:15" outlineLevel="3" x14ac:dyDescent="0.3">
      <c r="A106" s="11" t="s">
        <v>869</v>
      </c>
      <c r="B106" s="8" t="s">
        <v>1</v>
      </c>
      <c r="C106" s="8" t="s">
        <v>1</v>
      </c>
      <c r="D106" s="11" t="s">
        <v>736</v>
      </c>
      <c r="E106" s="11" t="s">
        <v>135</v>
      </c>
      <c r="F106" s="8" t="s">
        <v>1</v>
      </c>
      <c r="G106" s="8" t="s">
        <v>1</v>
      </c>
      <c r="H106" s="8" t="s">
        <v>1</v>
      </c>
      <c r="I106" s="8" t="s">
        <v>1</v>
      </c>
      <c r="J106" s="8"/>
      <c r="K106" s="20">
        <f>SUM(K107:K108)</f>
        <v>0</v>
      </c>
      <c r="L106" s="8" t="s">
        <v>1</v>
      </c>
      <c r="M106" s="8" t="s">
        <v>1</v>
      </c>
      <c r="N106" s="12" t="str">
        <f>'ZBIORCZE ZESTAWIENIE KOSZTÓW'!B8</f>
        <v xml:space="preserve"> </v>
      </c>
      <c r="O106" s="16" t="s">
        <v>1</v>
      </c>
    </row>
    <row r="107" spans="1:15" ht="43.2" outlineLevel="4" x14ac:dyDescent="0.3">
      <c r="A107" s="16" t="s">
        <v>870</v>
      </c>
      <c r="B107" s="17" t="s">
        <v>1</v>
      </c>
      <c r="C107" s="17" t="s">
        <v>1</v>
      </c>
      <c r="D107" s="16" t="s">
        <v>843</v>
      </c>
      <c r="E107" s="16" t="s">
        <v>841</v>
      </c>
      <c r="F107" s="16" t="s">
        <v>740</v>
      </c>
      <c r="G107" s="19">
        <v>1.0920000000000001</v>
      </c>
      <c r="H107" s="12">
        <v>1.0920000000000001</v>
      </c>
      <c r="I107" s="12">
        <v>1</v>
      </c>
      <c r="J107" s="12"/>
      <c r="K107" s="12">
        <f>ROUND(H107*J107, 2)</f>
        <v>0</v>
      </c>
      <c r="L107" s="18" t="s">
        <v>1</v>
      </c>
      <c r="M107" s="18" t="s">
        <v>1</v>
      </c>
      <c r="N107" s="12" t="str">
        <f>'ZBIORCZE ZESTAWIENIE KOSZTÓW'!B8</f>
        <v xml:space="preserve"> </v>
      </c>
      <c r="O107" s="16" t="s">
        <v>1</v>
      </c>
    </row>
    <row r="108" spans="1:15" ht="43.2" outlineLevel="4" x14ac:dyDescent="0.3">
      <c r="A108" s="16" t="s">
        <v>871</v>
      </c>
      <c r="B108" s="17" t="s">
        <v>1</v>
      </c>
      <c r="C108" s="17" t="s">
        <v>1</v>
      </c>
      <c r="D108" s="16" t="s">
        <v>770</v>
      </c>
      <c r="E108" s="16" t="s">
        <v>768</v>
      </c>
      <c r="F108" s="16" t="s">
        <v>771</v>
      </c>
      <c r="G108" s="19">
        <v>7.5999999999999998E-2</v>
      </c>
      <c r="H108" s="12">
        <v>7.5999999999999998E-2</v>
      </c>
      <c r="I108" s="12">
        <v>1</v>
      </c>
      <c r="J108" s="12"/>
      <c r="K108" s="12">
        <f>ROUND(H108*J108, 2)</f>
        <v>0</v>
      </c>
      <c r="L108" s="18" t="s">
        <v>1</v>
      </c>
      <c r="M108" s="18" t="s">
        <v>1</v>
      </c>
      <c r="N108" s="12" t="str">
        <f>'ZBIORCZE ZESTAWIENIE KOSZTÓW'!B8</f>
        <v xml:space="preserve"> </v>
      </c>
      <c r="O108" s="16" t="s">
        <v>1</v>
      </c>
    </row>
    <row r="109" spans="1:15" outlineLevel="3" x14ac:dyDescent="0.3">
      <c r="A109" s="11" t="s">
        <v>872</v>
      </c>
      <c r="B109" s="8" t="s">
        <v>1</v>
      </c>
      <c r="C109" s="8" t="s">
        <v>1</v>
      </c>
      <c r="D109" s="11" t="s">
        <v>736</v>
      </c>
      <c r="E109" s="11" t="s">
        <v>138</v>
      </c>
      <c r="F109" s="8" t="s">
        <v>1</v>
      </c>
      <c r="G109" s="8" t="s">
        <v>1</v>
      </c>
      <c r="H109" s="8" t="s">
        <v>1</v>
      </c>
      <c r="I109" s="8" t="s">
        <v>1</v>
      </c>
      <c r="J109" s="8"/>
      <c r="K109" s="20">
        <f>SUM(K110:K111)</f>
        <v>0</v>
      </c>
      <c r="L109" s="8" t="s">
        <v>1</v>
      </c>
      <c r="M109" s="8" t="s">
        <v>1</v>
      </c>
      <c r="N109" s="12" t="str">
        <f>'ZBIORCZE ZESTAWIENIE KOSZTÓW'!B8</f>
        <v xml:space="preserve"> </v>
      </c>
      <c r="O109" s="16" t="s">
        <v>1</v>
      </c>
    </row>
    <row r="110" spans="1:15" ht="43.2" outlineLevel="4" x14ac:dyDescent="0.3">
      <c r="A110" s="16" t="s">
        <v>873</v>
      </c>
      <c r="B110" s="17" t="s">
        <v>1</v>
      </c>
      <c r="C110" s="17" t="s">
        <v>1</v>
      </c>
      <c r="D110" s="16" t="s">
        <v>843</v>
      </c>
      <c r="E110" s="16" t="s">
        <v>841</v>
      </c>
      <c r="F110" s="16" t="s">
        <v>740</v>
      </c>
      <c r="G110" s="19">
        <v>0.58799999999999997</v>
      </c>
      <c r="H110" s="12">
        <v>0.58799999999999997</v>
      </c>
      <c r="I110" s="12">
        <v>1</v>
      </c>
      <c r="J110" s="12"/>
      <c r="K110" s="12">
        <f>ROUND(H110*J110, 2)</f>
        <v>0</v>
      </c>
      <c r="L110" s="18" t="s">
        <v>1</v>
      </c>
      <c r="M110" s="18" t="s">
        <v>1</v>
      </c>
      <c r="N110" s="12" t="str">
        <f>'ZBIORCZE ZESTAWIENIE KOSZTÓW'!B8</f>
        <v xml:space="preserve"> </v>
      </c>
      <c r="O110" s="16" t="s">
        <v>1</v>
      </c>
    </row>
    <row r="111" spans="1:15" ht="43.2" outlineLevel="4" x14ac:dyDescent="0.3">
      <c r="A111" s="16" t="s">
        <v>874</v>
      </c>
      <c r="B111" s="17" t="s">
        <v>1</v>
      </c>
      <c r="C111" s="17" t="s">
        <v>1</v>
      </c>
      <c r="D111" s="16" t="s">
        <v>770</v>
      </c>
      <c r="E111" s="16" t="s">
        <v>768</v>
      </c>
      <c r="F111" s="16" t="s">
        <v>771</v>
      </c>
      <c r="G111" s="19">
        <v>0.254</v>
      </c>
      <c r="H111" s="12">
        <v>0.254</v>
      </c>
      <c r="I111" s="12">
        <v>1</v>
      </c>
      <c r="J111" s="12"/>
      <c r="K111" s="12">
        <f>ROUND(H111*J111, 2)</f>
        <v>0</v>
      </c>
      <c r="L111" s="18" t="s">
        <v>1</v>
      </c>
      <c r="M111" s="18" t="s">
        <v>1</v>
      </c>
      <c r="N111" s="12" t="str">
        <f>'ZBIORCZE ZESTAWIENIE KOSZTÓW'!B8</f>
        <v xml:space="preserve"> </v>
      </c>
      <c r="O111" s="16" t="s">
        <v>1</v>
      </c>
    </row>
    <row r="112" spans="1:15" outlineLevel="3" x14ac:dyDescent="0.3">
      <c r="A112" s="11" t="s">
        <v>875</v>
      </c>
      <c r="B112" s="8" t="s">
        <v>1</v>
      </c>
      <c r="C112" s="8" t="s">
        <v>1</v>
      </c>
      <c r="D112" s="11" t="s">
        <v>736</v>
      </c>
      <c r="E112" s="11" t="s">
        <v>141</v>
      </c>
      <c r="F112" s="8" t="s">
        <v>1</v>
      </c>
      <c r="G112" s="8" t="s">
        <v>1</v>
      </c>
      <c r="H112" s="8" t="s">
        <v>1</v>
      </c>
      <c r="I112" s="8" t="s">
        <v>1</v>
      </c>
      <c r="J112" s="8"/>
      <c r="K112" s="20">
        <f>SUM(K113:K114)</f>
        <v>0</v>
      </c>
      <c r="L112" s="8" t="s">
        <v>1</v>
      </c>
      <c r="M112" s="8" t="s">
        <v>1</v>
      </c>
      <c r="N112" s="12" t="str">
        <f>'ZBIORCZE ZESTAWIENIE KOSZTÓW'!B8</f>
        <v xml:space="preserve"> </v>
      </c>
      <c r="O112" s="16" t="s">
        <v>1</v>
      </c>
    </row>
    <row r="113" spans="1:15" ht="43.2" outlineLevel="4" x14ac:dyDescent="0.3">
      <c r="A113" s="16" t="s">
        <v>876</v>
      </c>
      <c r="B113" s="17" t="s">
        <v>1</v>
      </c>
      <c r="C113" s="17" t="s">
        <v>1</v>
      </c>
      <c r="D113" s="16" t="s">
        <v>843</v>
      </c>
      <c r="E113" s="16" t="s">
        <v>841</v>
      </c>
      <c r="F113" s="16" t="s">
        <v>740</v>
      </c>
      <c r="G113" s="19">
        <v>2.3519999999999999</v>
      </c>
      <c r="H113" s="12">
        <v>2.3519999999999999</v>
      </c>
      <c r="I113" s="12">
        <v>1</v>
      </c>
      <c r="J113" s="12"/>
      <c r="K113" s="12">
        <f>ROUND(H113*J113, 2)</f>
        <v>0</v>
      </c>
      <c r="L113" s="18" t="s">
        <v>1</v>
      </c>
      <c r="M113" s="18" t="s">
        <v>1</v>
      </c>
      <c r="N113" s="12" t="str">
        <f>'ZBIORCZE ZESTAWIENIE KOSZTÓW'!B8</f>
        <v xml:space="preserve"> </v>
      </c>
      <c r="O113" s="16" t="s">
        <v>1</v>
      </c>
    </row>
    <row r="114" spans="1:15" ht="43.2" outlineLevel="4" x14ac:dyDescent="0.3">
      <c r="A114" s="16" t="s">
        <v>877</v>
      </c>
      <c r="B114" s="17" t="s">
        <v>1</v>
      </c>
      <c r="C114" s="17" t="s">
        <v>1</v>
      </c>
      <c r="D114" s="16" t="s">
        <v>770</v>
      </c>
      <c r="E114" s="16" t="s">
        <v>768</v>
      </c>
      <c r="F114" s="16" t="s">
        <v>771</v>
      </c>
      <c r="G114" s="19">
        <v>0.69399999999999995</v>
      </c>
      <c r="H114" s="12">
        <v>0.69399999999999995</v>
      </c>
      <c r="I114" s="12">
        <v>1</v>
      </c>
      <c r="J114" s="12"/>
      <c r="K114" s="12">
        <f>ROUND(H114*J114, 2)</f>
        <v>0</v>
      </c>
      <c r="L114" s="18" t="s">
        <v>1</v>
      </c>
      <c r="M114" s="18" t="s">
        <v>1</v>
      </c>
      <c r="N114" s="12" t="str">
        <f>'ZBIORCZE ZESTAWIENIE KOSZTÓW'!B8</f>
        <v xml:space="preserve"> </v>
      </c>
      <c r="O114" s="16" t="s">
        <v>1</v>
      </c>
    </row>
    <row r="115" spans="1:15" outlineLevel="3" x14ac:dyDescent="0.3">
      <c r="A115" s="11" t="s">
        <v>878</v>
      </c>
      <c r="B115" s="8" t="s">
        <v>1</v>
      </c>
      <c r="C115" s="8" t="s">
        <v>1</v>
      </c>
      <c r="D115" s="11" t="s">
        <v>736</v>
      </c>
      <c r="E115" s="11" t="s">
        <v>144</v>
      </c>
      <c r="F115" s="8" t="s">
        <v>1</v>
      </c>
      <c r="G115" s="8" t="s">
        <v>1</v>
      </c>
      <c r="H115" s="8" t="s">
        <v>1</v>
      </c>
      <c r="I115" s="8" t="s">
        <v>1</v>
      </c>
      <c r="J115" s="8"/>
      <c r="K115" s="20">
        <f>SUM(K116:K117)</f>
        <v>0</v>
      </c>
      <c r="L115" s="8" t="s">
        <v>1</v>
      </c>
      <c r="M115" s="8" t="s">
        <v>1</v>
      </c>
      <c r="N115" s="12" t="str">
        <f>'ZBIORCZE ZESTAWIENIE KOSZTÓW'!B8</f>
        <v xml:space="preserve"> </v>
      </c>
      <c r="O115" s="16" t="s">
        <v>1</v>
      </c>
    </row>
    <row r="116" spans="1:15" ht="43.2" outlineLevel="4" x14ac:dyDescent="0.3">
      <c r="A116" s="16" t="s">
        <v>879</v>
      </c>
      <c r="B116" s="17" t="s">
        <v>1</v>
      </c>
      <c r="C116" s="17" t="s">
        <v>1</v>
      </c>
      <c r="D116" s="16" t="s">
        <v>843</v>
      </c>
      <c r="E116" s="16" t="s">
        <v>841</v>
      </c>
      <c r="F116" s="16" t="s">
        <v>740</v>
      </c>
      <c r="G116" s="19">
        <v>7.3150000000000004</v>
      </c>
      <c r="H116" s="12">
        <v>7.3150000000000004</v>
      </c>
      <c r="I116" s="12">
        <v>1</v>
      </c>
      <c r="J116" s="12"/>
      <c r="K116" s="12">
        <f>ROUND(H116*J116, 2)</f>
        <v>0</v>
      </c>
      <c r="L116" s="18" t="s">
        <v>1</v>
      </c>
      <c r="M116" s="18" t="s">
        <v>1</v>
      </c>
      <c r="N116" s="12" t="str">
        <f>'ZBIORCZE ZESTAWIENIE KOSZTÓW'!B8</f>
        <v xml:space="preserve"> </v>
      </c>
      <c r="O116" s="16" t="s">
        <v>1</v>
      </c>
    </row>
    <row r="117" spans="1:15" ht="43.2" outlineLevel="4" x14ac:dyDescent="0.3">
      <c r="A117" s="16" t="s">
        <v>880</v>
      </c>
      <c r="B117" s="17" t="s">
        <v>1</v>
      </c>
      <c r="C117" s="17" t="s">
        <v>1</v>
      </c>
      <c r="D117" s="16" t="s">
        <v>770</v>
      </c>
      <c r="E117" s="16" t="s">
        <v>768</v>
      </c>
      <c r="F117" s="16" t="s">
        <v>771</v>
      </c>
      <c r="G117" s="19">
        <v>0.30399999999999999</v>
      </c>
      <c r="H117" s="12">
        <v>0.30399999999999999</v>
      </c>
      <c r="I117" s="12">
        <v>1</v>
      </c>
      <c r="J117" s="12"/>
      <c r="K117" s="12">
        <f>ROUND(H117*J117, 2)</f>
        <v>0</v>
      </c>
      <c r="L117" s="18" t="s">
        <v>1</v>
      </c>
      <c r="M117" s="18" t="s">
        <v>1</v>
      </c>
      <c r="N117" s="12" t="str">
        <f>'ZBIORCZE ZESTAWIENIE KOSZTÓW'!B8</f>
        <v xml:space="preserve"> </v>
      </c>
      <c r="O117" s="16" t="s">
        <v>1</v>
      </c>
    </row>
    <row r="118" spans="1:15" outlineLevel="3" x14ac:dyDescent="0.3">
      <c r="A118" s="11" t="s">
        <v>881</v>
      </c>
      <c r="B118" s="8" t="s">
        <v>1</v>
      </c>
      <c r="C118" s="8" t="s">
        <v>1</v>
      </c>
      <c r="D118" s="11" t="s">
        <v>736</v>
      </c>
      <c r="E118" s="11" t="s">
        <v>147</v>
      </c>
      <c r="F118" s="8" t="s">
        <v>1</v>
      </c>
      <c r="G118" s="8" t="s">
        <v>1</v>
      </c>
      <c r="H118" s="8" t="s">
        <v>1</v>
      </c>
      <c r="I118" s="8" t="s">
        <v>1</v>
      </c>
      <c r="J118" s="8"/>
      <c r="K118" s="20">
        <f>SUM(K119:K120)</f>
        <v>0</v>
      </c>
      <c r="L118" s="8" t="s">
        <v>1</v>
      </c>
      <c r="M118" s="8" t="s">
        <v>1</v>
      </c>
      <c r="N118" s="12" t="str">
        <f>'ZBIORCZE ZESTAWIENIE KOSZTÓW'!B8</f>
        <v xml:space="preserve"> </v>
      </c>
      <c r="O118" s="16" t="s">
        <v>1</v>
      </c>
    </row>
    <row r="119" spans="1:15" ht="43.2" outlineLevel="4" x14ac:dyDescent="0.3">
      <c r="A119" s="16" t="s">
        <v>882</v>
      </c>
      <c r="B119" s="17" t="s">
        <v>1</v>
      </c>
      <c r="C119" s="17" t="s">
        <v>1</v>
      </c>
      <c r="D119" s="16" t="s">
        <v>843</v>
      </c>
      <c r="E119" s="16" t="s">
        <v>841</v>
      </c>
      <c r="F119" s="16" t="s">
        <v>740</v>
      </c>
      <c r="G119" s="19">
        <v>7.5069999999999997</v>
      </c>
      <c r="H119" s="12">
        <v>7.5069999999999997</v>
      </c>
      <c r="I119" s="12">
        <v>1</v>
      </c>
      <c r="J119" s="12"/>
      <c r="K119" s="12">
        <f>ROUND(H119*J119, 2)</f>
        <v>0</v>
      </c>
      <c r="L119" s="18" t="s">
        <v>1</v>
      </c>
      <c r="M119" s="18" t="s">
        <v>1</v>
      </c>
      <c r="N119" s="12" t="str">
        <f>'ZBIORCZE ZESTAWIENIE KOSZTÓW'!B8</f>
        <v xml:space="preserve"> </v>
      </c>
      <c r="O119" s="16" t="s">
        <v>1</v>
      </c>
    </row>
    <row r="120" spans="1:15" ht="43.2" outlineLevel="4" x14ac:dyDescent="0.3">
      <c r="A120" s="16" t="s">
        <v>883</v>
      </c>
      <c r="B120" s="17" t="s">
        <v>1</v>
      </c>
      <c r="C120" s="17" t="s">
        <v>1</v>
      </c>
      <c r="D120" s="16" t="s">
        <v>770</v>
      </c>
      <c r="E120" s="16" t="s">
        <v>768</v>
      </c>
      <c r="F120" s="16" t="s">
        <v>771</v>
      </c>
      <c r="G120" s="19">
        <v>0.315</v>
      </c>
      <c r="H120" s="12">
        <v>0.315</v>
      </c>
      <c r="I120" s="12">
        <v>1</v>
      </c>
      <c r="J120" s="12"/>
      <c r="K120" s="12">
        <f>ROUND(H120*J120, 2)</f>
        <v>0</v>
      </c>
      <c r="L120" s="18" t="s">
        <v>1</v>
      </c>
      <c r="M120" s="18" t="s">
        <v>1</v>
      </c>
      <c r="N120" s="12" t="str">
        <f>'ZBIORCZE ZESTAWIENIE KOSZTÓW'!B8</f>
        <v xml:space="preserve"> </v>
      </c>
      <c r="O120" s="16" t="s">
        <v>1</v>
      </c>
    </row>
    <row r="121" spans="1:15" outlineLevel="3" x14ac:dyDescent="0.3">
      <c r="A121" s="11" t="s">
        <v>884</v>
      </c>
      <c r="B121" s="8" t="s">
        <v>1</v>
      </c>
      <c r="C121" s="8" t="s">
        <v>1</v>
      </c>
      <c r="D121" s="11" t="s">
        <v>736</v>
      </c>
      <c r="E121" s="11" t="s">
        <v>150</v>
      </c>
      <c r="F121" s="8" t="s">
        <v>1</v>
      </c>
      <c r="G121" s="8" t="s">
        <v>1</v>
      </c>
      <c r="H121" s="8" t="s">
        <v>1</v>
      </c>
      <c r="I121" s="8" t="s">
        <v>1</v>
      </c>
      <c r="J121" s="8"/>
      <c r="K121" s="20">
        <f>SUM(K122:K123)</f>
        <v>0</v>
      </c>
      <c r="L121" s="8" t="s">
        <v>1</v>
      </c>
      <c r="M121" s="8" t="s">
        <v>1</v>
      </c>
      <c r="N121" s="12" t="str">
        <f>'ZBIORCZE ZESTAWIENIE KOSZTÓW'!B8</f>
        <v xml:space="preserve"> </v>
      </c>
      <c r="O121" s="16" t="s">
        <v>1</v>
      </c>
    </row>
    <row r="122" spans="1:15" ht="43.2" outlineLevel="4" x14ac:dyDescent="0.3">
      <c r="A122" s="16" t="s">
        <v>885</v>
      </c>
      <c r="B122" s="17" t="s">
        <v>1</v>
      </c>
      <c r="C122" s="17" t="s">
        <v>1</v>
      </c>
      <c r="D122" s="16" t="s">
        <v>843</v>
      </c>
      <c r="E122" s="16" t="s">
        <v>841</v>
      </c>
      <c r="F122" s="16" t="s">
        <v>740</v>
      </c>
      <c r="G122" s="19">
        <v>4.5720000000000001</v>
      </c>
      <c r="H122" s="12">
        <v>4.5720000000000001</v>
      </c>
      <c r="I122" s="12">
        <v>1</v>
      </c>
      <c r="J122" s="12"/>
      <c r="K122" s="12">
        <f>ROUND(H122*J122, 2)</f>
        <v>0</v>
      </c>
      <c r="L122" s="18" t="s">
        <v>1</v>
      </c>
      <c r="M122" s="18" t="s">
        <v>1</v>
      </c>
      <c r="N122" s="12" t="str">
        <f>'ZBIORCZE ZESTAWIENIE KOSZTÓW'!B8</f>
        <v xml:space="preserve"> </v>
      </c>
      <c r="O122" s="16" t="s">
        <v>1</v>
      </c>
    </row>
    <row r="123" spans="1:15" ht="43.2" outlineLevel="4" x14ac:dyDescent="0.3">
      <c r="A123" s="16" t="s">
        <v>886</v>
      </c>
      <c r="B123" s="17" t="s">
        <v>1</v>
      </c>
      <c r="C123" s="17" t="s">
        <v>1</v>
      </c>
      <c r="D123" s="16" t="s">
        <v>770</v>
      </c>
      <c r="E123" s="16" t="s">
        <v>768</v>
      </c>
      <c r="F123" s="16" t="s">
        <v>771</v>
      </c>
      <c r="G123" s="19">
        <v>0.30399999999999999</v>
      </c>
      <c r="H123" s="12">
        <v>0.30399999999999999</v>
      </c>
      <c r="I123" s="12">
        <v>1</v>
      </c>
      <c r="J123" s="12"/>
      <c r="K123" s="12">
        <f>ROUND(H123*J123, 2)</f>
        <v>0</v>
      </c>
      <c r="L123" s="18" t="s">
        <v>1</v>
      </c>
      <c r="M123" s="18" t="s">
        <v>1</v>
      </c>
      <c r="N123" s="12" t="str">
        <f>'ZBIORCZE ZESTAWIENIE KOSZTÓW'!B8</f>
        <v xml:space="preserve"> </v>
      </c>
      <c r="O123" s="16" t="s">
        <v>1</v>
      </c>
    </row>
    <row r="124" spans="1:15" outlineLevel="3" x14ac:dyDescent="0.3">
      <c r="A124" s="11" t="s">
        <v>887</v>
      </c>
      <c r="B124" s="8" t="s">
        <v>1</v>
      </c>
      <c r="C124" s="8" t="s">
        <v>1</v>
      </c>
      <c r="D124" s="11" t="s">
        <v>736</v>
      </c>
      <c r="E124" s="11" t="s">
        <v>153</v>
      </c>
      <c r="F124" s="8" t="s">
        <v>1</v>
      </c>
      <c r="G124" s="8" t="s">
        <v>1</v>
      </c>
      <c r="H124" s="8" t="s">
        <v>1</v>
      </c>
      <c r="I124" s="8" t="s">
        <v>1</v>
      </c>
      <c r="J124" s="8"/>
      <c r="K124" s="20">
        <f>SUM(K125:K126)</f>
        <v>0</v>
      </c>
      <c r="L124" s="8" t="s">
        <v>1</v>
      </c>
      <c r="M124" s="8" t="s">
        <v>1</v>
      </c>
      <c r="N124" s="12" t="str">
        <f>'ZBIORCZE ZESTAWIENIE KOSZTÓW'!B8</f>
        <v xml:space="preserve"> </v>
      </c>
      <c r="O124" s="16" t="s">
        <v>1</v>
      </c>
    </row>
    <row r="125" spans="1:15" ht="43.2" outlineLevel="4" x14ac:dyDescent="0.3">
      <c r="A125" s="16" t="s">
        <v>888</v>
      </c>
      <c r="B125" s="17" t="s">
        <v>1</v>
      </c>
      <c r="C125" s="17" t="s">
        <v>1</v>
      </c>
      <c r="D125" s="16" t="s">
        <v>843</v>
      </c>
      <c r="E125" s="16" t="s">
        <v>841</v>
      </c>
      <c r="F125" s="16" t="s">
        <v>740</v>
      </c>
      <c r="G125" s="19">
        <v>0.54</v>
      </c>
      <c r="H125" s="12">
        <v>0.54</v>
      </c>
      <c r="I125" s="12">
        <v>1</v>
      </c>
      <c r="J125" s="12"/>
      <c r="K125" s="12">
        <f>ROUND(H125*J125, 2)</f>
        <v>0</v>
      </c>
      <c r="L125" s="18" t="s">
        <v>1</v>
      </c>
      <c r="M125" s="18" t="s">
        <v>1</v>
      </c>
      <c r="N125" s="12" t="str">
        <f>'ZBIORCZE ZESTAWIENIE KOSZTÓW'!B8</f>
        <v xml:space="preserve"> </v>
      </c>
      <c r="O125" s="16" t="s">
        <v>1</v>
      </c>
    </row>
    <row r="126" spans="1:15" ht="43.2" outlineLevel="4" x14ac:dyDescent="0.3">
      <c r="A126" s="16" t="s">
        <v>889</v>
      </c>
      <c r="B126" s="17" t="s">
        <v>1</v>
      </c>
      <c r="C126" s="17" t="s">
        <v>1</v>
      </c>
      <c r="D126" s="16" t="s">
        <v>770</v>
      </c>
      <c r="E126" s="16" t="s">
        <v>768</v>
      </c>
      <c r="F126" s="16" t="s">
        <v>771</v>
      </c>
      <c r="G126" s="19">
        <v>0.17199999999999999</v>
      </c>
      <c r="H126" s="12">
        <v>0.17199999999999999</v>
      </c>
      <c r="I126" s="12">
        <v>1</v>
      </c>
      <c r="J126" s="12"/>
      <c r="K126" s="12">
        <f>ROUND(H126*J126, 2)</f>
        <v>0</v>
      </c>
      <c r="L126" s="18" t="s">
        <v>1</v>
      </c>
      <c r="M126" s="18" t="s">
        <v>1</v>
      </c>
      <c r="N126" s="12" t="str">
        <f>'ZBIORCZE ZESTAWIENIE KOSZTÓW'!B8</f>
        <v xml:space="preserve"> </v>
      </c>
      <c r="O126" s="16" t="s">
        <v>1</v>
      </c>
    </row>
    <row r="127" spans="1:15" outlineLevel="3" x14ac:dyDescent="0.3">
      <c r="A127" s="11" t="s">
        <v>890</v>
      </c>
      <c r="B127" s="8" t="s">
        <v>1</v>
      </c>
      <c r="C127" s="8" t="s">
        <v>1</v>
      </c>
      <c r="D127" s="11" t="s">
        <v>736</v>
      </c>
      <c r="E127" s="11" t="s">
        <v>156</v>
      </c>
      <c r="F127" s="8" t="s">
        <v>1</v>
      </c>
      <c r="G127" s="8" t="s">
        <v>1</v>
      </c>
      <c r="H127" s="8" t="s">
        <v>1</v>
      </c>
      <c r="I127" s="8" t="s">
        <v>1</v>
      </c>
      <c r="J127" s="8"/>
      <c r="K127" s="20">
        <f>SUM(K128:K129)</f>
        <v>0</v>
      </c>
      <c r="L127" s="8" t="s">
        <v>1</v>
      </c>
      <c r="M127" s="8" t="s">
        <v>1</v>
      </c>
      <c r="N127" s="12" t="str">
        <f>'ZBIORCZE ZESTAWIENIE KOSZTÓW'!B8</f>
        <v xml:space="preserve"> </v>
      </c>
      <c r="O127" s="16" t="s">
        <v>1</v>
      </c>
    </row>
    <row r="128" spans="1:15" ht="43.2" outlineLevel="4" x14ac:dyDescent="0.3">
      <c r="A128" s="16" t="s">
        <v>891</v>
      </c>
      <c r="B128" s="17" t="s">
        <v>1</v>
      </c>
      <c r="C128" s="17" t="s">
        <v>1</v>
      </c>
      <c r="D128" s="16" t="s">
        <v>843</v>
      </c>
      <c r="E128" s="16" t="s">
        <v>841</v>
      </c>
      <c r="F128" s="16" t="s">
        <v>740</v>
      </c>
      <c r="G128" s="19">
        <v>0.54</v>
      </c>
      <c r="H128" s="12">
        <v>0.54</v>
      </c>
      <c r="I128" s="12">
        <v>1</v>
      </c>
      <c r="J128" s="12"/>
      <c r="K128" s="12">
        <f>ROUND(H128*J128, 2)</f>
        <v>0</v>
      </c>
      <c r="L128" s="18" t="s">
        <v>1</v>
      </c>
      <c r="M128" s="18" t="s">
        <v>1</v>
      </c>
      <c r="N128" s="12" t="str">
        <f>'ZBIORCZE ZESTAWIENIE KOSZTÓW'!B8</f>
        <v xml:space="preserve"> </v>
      </c>
      <c r="O128" s="16" t="s">
        <v>1</v>
      </c>
    </row>
    <row r="129" spans="1:15" ht="43.2" outlineLevel="4" x14ac:dyDescent="0.3">
      <c r="A129" s="16" t="s">
        <v>892</v>
      </c>
      <c r="B129" s="17" t="s">
        <v>1</v>
      </c>
      <c r="C129" s="17" t="s">
        <v>1</v>
      </c>
      <c r="D129" s="16" t="s">
        <v>770</v>
      </c>
      <c r="E129" s="16" t="s">
        <v>768</v>
      </c>
      <c r="F129" s="16" t="s">
        <v>771</v>
      </c>
      <c r="G129" s="19">
        <v>5.6000000000000001E-2</v>
      </c>
      <c r="H129" s="12">
        <v>5.6000000000000001E-2</v>
      </c>
      <c r="I129" s="12">
        <v>1</v>
      </c>
      <c r="J129" s="12"/>
      <c r="K129" s="12">
        <f>ROUND(H129*J129, 2)</f>
        <v>0</v>
      </c>
      <c r="L129" s="18" t="s">
        <v>1</v>
      </c>
      <c r="M129" s="18" t="s">
        <v>1</v>
      </c>
      <c r="N129" s="12" t="str">
        <f>'ZBIORCZE ZESTAWIENIE KOSZTÓW'!B8</f>
        <v xml:space="preserve"> </v>
      </c>
      <c r="O129" s="16" t="s">
        <v>1</v>
      </c>
    </row>
    <row r="130" spans="1:15" outlineLevel="3" x14ac:dyDescent="0.3">
      <c r="A130" s="11" t="s">
        <v>893</v>
      </c>
      <c r="B130" s="8" t="s">
        <v>1</v>
      </c>
      <c r="C130" s="8" t="s">
        <v>1</v>
      </c>
      <c r="D130" s="11" t="s">
        <v>736</v>
      </c>
      <c r="E130" s="11" t="s">
        <v>159</v>
      </c>
      <c r="F130" s="8" t="s">
        <v>1</v>
      </c>
      <c r="G130" s="8" t="s">
        <v>1</v>
      </c>
      <c r="H130" s="8" t="s">
        <v>1</v>
      </c>
      <c r="I130" s="8" t="s">
        <v>1</v>
      </c>
      <c r="J130" s="8"/>
      <c r="K130" s="20">
        <f>SUM(K131:K132)</f>
        <v>0</v>
      </c>
      <c r="L130" s="8" t="s">
        <v>1</v>
      </c>
      <c r="M130" s="8" t="s">
        <v>1</v>
      </c>
      <c r="N130" s="12" t="str">
        <f>'ZBIORCZE ZESTAWIENIE KOSZTÓW'!B8</f>
        <v xml:space="preserve"> </v>
      </c>
      <c r="O130" s="16" t="s">
        <v>1</v>
      </c>
    </row>
    <row r="131" spans="1:15" ht="43.2" outlineLevel="4" x14ac:dyDescent="0.3">
      <c r="A131" s="16" t="s">
        <v>894</v>
      </c>
      <c r="B131" s="17" t="s">
        <v>1</v>
      </c>
      <c r="C131" s="17" t="s">
        <v>1</v>
      </c>
      <c r="D131" s="16" t="s">
        <v>843</v>
      </c>
      <c r="E131" s="16" t="s">
        <v>841</v>
      </c>
      <c r="F131" s="16" t="s">
        <v>740</v>
      </c>
      <c r="G131" s="19">
        <v>0.40600000000000003</v>
      </c>
      <c r="H131" s="12">
        <v>0.40600000000000003</v>
      </c>
      <c r="I131" s="12">
        <v>1</v>
      </c>
      <c r="J131" s="12"/>
      <c r="K131" s="12">
        <f>ROUND(H131*J131, 2)</f>
        <v>0</v>
      </c>
      <c r="L131" s="18" t="s">
        <v>1</v>
      </c>
      <c r="M131" s="18" t="s">
        <v>1</v>
      </c>
      <c r="N131" s="12" t="str">
        <f>'ZBIORCZE ZESTAWIENIE KOSZTÓW'!B8</f>
        <v xml:space="preserve"> </v>
      </c>
      <c r="O131" s="16" t="s">
        <v>1</v>
      </c>
    </row>
    <row r="132" spans="1:15" ht="43.2" outlineLevel="4" x14ac:dyDescent="0.3">
      <c r="A132" s="16" t="s">
        <v>895</v>
      </c>
      <c r="B132" s="17" t="s">
        <v>1</v>
      </c>
      <c r="C132" s="17" t="s">
        <v>1</v>
      </c>
      <c r="D132" s="16" t="s">
        <v>770</v>
      </c>
      <c r="E132" s="16" t="s">
        <v>768</v>
      </c>
      <c r="F132" s="16" t="s">
        <v>771</v>
      </c>
      <c r="G132" s="19">
        <v>8.7999999999999995E-2</v>
      </c>
      <c r="H132" s="12">
        <v>8.7999999999999995E-2</v>
      </c>
      <c r="I132" s="12">
        <v>1</v>
      </c>
      <c r="J132" s="12"/>
      <c r="K132" s="12">
        <f>ROUND(H132*J132, 2)</f>
        <v>0</v>
      </c>
      <c r="L132" s="18" t="s">
        <v>1</v>
      </c>
      <c r="M132" s="18" t="s">
        <v>1</v>
      </c>
      <c r="N132" s="12" t="str">
        <f>'ZBIORCZE ZESTAWIENIE KOSZTÓW'!B8</f>
        <v xml:space="preserve"> </v>
      </c>
      <c r="O132" s="16" t="s">
        <v>1</v>
      </c>
    </row>
    <row r="133" spans="1:15" outlineLevel="2" x14ac:dyDescent="0.3">
      <c r="A133" s="9" t="s">
        <v>896</v>
      </c>
      <c r="B133" s="6" t="s">
        <v>1</v>
      </c>
      <c r="C133" s="6" t="s">
        <v>1</v>
      </c>
      <c r="D133" s="9" t="s">
        <v>733</v>
      </c>
      <c r="E133" s="9" t="s">
        <v>162</v>
      </c>
      <c r="F133" s="6" t="s">
        <v>1</v>
      </c>
      <c r="G133" s="6" t="s">
        <v>1</v>
      </c>
      <c r="H133" s="6" t="s">
        <v>1</v>
      </c>
      <c r="I133" s="6" t="s">
        <v>1</v>
      </c>
      <c r="J133" s="6"/>
      <c r="K133" s="21">
        <f>'1 KONSTRUKCJA'!K134+'1 KONSTRUKCJA'!K137+'1 KONSTRUKCJA'!K140+'1 KONSTRUKCJA'!K143+'1 KONSTRUKCJA'!K146+'1 KONSTRUKCJA'!K149+'1 KONSTRUKCJA'!K152+'1 KONSTRUKCJA'!K155+'1 KONSTRUKCJA'!K158+'1 KONSTRUKCJA'!K161+'1 KONSTRUKCJA'!K164+'1 KONSTRUKCJA'!K167+'1 KONSTRUKCJA'!K170+'1 KONSTRUKCJA'!K173+'1 KONSTRUKCJA'!K176+'1 KONSTRUKCJA'!K179+'1 KONSTRUKCJA'!K182+'1 KONSTRUKCJA'!K185+'1 KONSTRUKCJA'!K188+'1 KONSTRUKCJA'!K191+'1 KONSTRUKCJA'!K194+'1 KONSTRUKCJA'!K197+'1 KONSTRUKCJA'!K200+'1 KONSTRUKCJA'!K203+'1 KONSTRUKCJA'!K206+'1 KONSTRUKCJA'!K209+'1 KONSTRUKCJA'!K212</f>
        <v>0</v>
      </c>
      <c r="L133" s="6" t="s">
        <v>1</v>
      </c>
      <c r="M133" s="6" t="s">
        <v>1</v>
      </c>
      <c r="N133" s="12" t="str">
        <f>'ZBIORCZE ZESTAWIENIE KOSZTÓW'!B8</f>
        <v xml:space="preserve"> </v>
      </c>
      <c r="O133" s="16" t="s">
        <v>1</v>
      </c>
    </row>
    <row r="134" spans="1:15" outlineLevel="3" x14ac:dyDescent="0.3">
      <c r="A134" s="11" t="s">
        <v>897</v>
      </c>
      <c r="B134" s="8" t="s">
        <v>1</v>
      </c>
      <c r="C134" s="8" t="s">
        <v>1</v>
      </c>
      <c r="D134" s="11" t="s">
        <v>736</v>
      </c>
      <c r="E134" s="11" t="s">
        <v>165</v>
      </c>
      <c r="F134" s="8" t="s">
        <v>1</v>
      </c>
      <c r="G134" s="8" t="s">
        <v>1</v>
      </c>
      <c r="H134" s="8" t="s">
        <v>1</v>
      </c>
      <c r="I134" s="8" t="s">
        <v>1</v>
      </c>
      <c r="J134" s="8"/>
      <c r="K134" s="20">
        <f>SUM(K135:K136)</f>
        <v>0</v>
      </c>
      <c r="L134" s="8" t="s">
        <v>1</v>
      </c>
      <c r="M134" s="8" t="s">
        <v>1</v>
      </c>
      <c r="N134" s="12" t="str">
        <f>'ZBIORCZE ZESTAWIENIE KOSZTÓW'!B8</f>
        <v xml:space="preserve"> </v>
      </c>
      <c r="O134" s="16" t="s">
        <v>1</v>
      </c>
    </row>
    <row r="135" spans="1:15" ht="43.2" outlineLevel="4" x14ac:dyDescent="0.3">
      <c r="A135" s="16" t="s">
        <v>899</v>
      </c>
      <c r="B135" s="17" t="s">
        <v>1</v>
      </c>
      <c r="C135" s="17" t="s">
        <v>1</v>
      </c>
      <c r="D135" s="16" t="s">
        <v>900</v>
      </c>
      <c r="E135" s="16" t="s">
        <v>898</v>
      </c>
      <c r="F135" s="16" t="s">
        <v>740</v>
      </c>
      <c r="G135" s="19">
        <v>4.359</v>
      </c>
      <c r="H135" s="12">
        <v>4.359</v>
      </c>
      <c r="I135" s="12">
        <v>1</v>
      </c>
      <c r="J135" s="12"/>
      <c r="K135" s="12">
        <f>ROUND(H135*J135, 2)</f>
        <v>0</v>
      </c>
      <c r="L135" s="18" t="s">
        <v>1</v>
      </c>
      <c r="M135" s="18" t="s">
        <v>1</v>
      </c>
      <c r="N135" s="12" t="str">
        <f>'ZBIORCZE ZESTAWIENIE KOSZTÓW'!B8</f>
        <v xml:space="preserve"> </v>
      </c>
      <c r="O135" s="16" t="s">
        <v>1</v>
      </c>
    </row>
    <row r="136" spans="1:15" ht="43.2" outlineLevel="4" x14ac:dyDescent="0.3">
      <c r="A136" s="16" t="s">
        <v>901</v>
      </c>
      <c r="B136" s="17" t="s">
        <v>1</v>
      </c>
      <c r="C136" s="17" t="s">
        <v>1</v>
      </c>
      <c r="D136" s="16" t="s">
        <v>770</v>
      </c>
      <c r="E136" s="16" t="s">
        <v>768</v>
      </c>
      <c r="F136" s="16" t="s">
        <v>771</v>
      </c>
      <c r="G136" s="19">
        <v>1.155</v>
      </c>
      <c r="H136" s="12">
        <v>1.155</v>
      </c>
      <c r="I136" s="12">
        <v>1</v>
      </c>
      <c r="J136" s="12"/>
      <c r="K136" s="12">
        <f>ROUND(H136*J136, 2)</f>
        <v>0</v>
      </c>
      <c r="L136" s="18" t="s">
        <v>1</v>
      </c>
      <c r="M136" s="18" t="s">
        <v>1</v>
      </c>
      <c r="N136" s="12" t="str">
        <f>'ZBIORCZE ZESTAWIENIE KOSZTÓW'!B8</f>
        <v xml:space="preserve"> </v>
      </c>
      <c r="O136" s="16" t="s">
        <v>1</v>
      </c>
    </row>
    <row r="137" spans="1:15" outlineLevel="3" x14ac:dyDescent="0.3">
      <c r="A137" s="11" t="s">
        <v>902</v>
      </c>
      <c r="B137" s="8" t="s">
        <v>1</v>
      </c>
      <c r="C137" s="8" t="s">
        <v>1</v>
      </c>
      <c r="D137" s="11" t="s">
        <v>736</v>
      </c>
      <c r="E137" s="11" t="s">
        <v>168</v>
      </c>
      <c r="F137" s="8" t="s">
        <v>1</v>
      </c>
      <c r="G137" s="8" t="s">
        <v>1</v>
      </c>
      <c r="H137" s="8" t="s">
        <v>1</v>
      </c>
      <c r="I137" s="8" t="s">
        <v>1</v>
      </c>
      <c r="J137" s="8"/>
      <c r="K137" s="20">
        <f>SUM(K138:K139)</f>
        <v>0</v>
      </c>
      <c r="L137" s="8" t="s">
        <v>1</v>
      </c>
      <c r="M137" s="8" t="s">
        <v>1</v>
      </c>
      <c r="N137" s="12" t="str">
        <f>'ZBIORCZE ZESTAWIENIE KOSZTÓW'!B8</f>
        <v xml:space="preserve"> </v>
      </c>
      <c r="O137" s="16" t="s">
        <v>1</v>
      </c>
    </row>
    <row r="138" spans="1:15" ht="43.2" outlineLevel="4" x14ac:dyDescent="0.3">
      <c r="A138" s="16" t="s">
        <v>903</v>
      </c>
      <c r="B138" s="17" t="s">
        <v>1</v>
      </c>
      <c r="C138" s="17" t="s">
        <v>1</v>
      </c>
      <c r="D138" s="16" t="s">
        <v>900</v>
      </c>
      <c r="E138" s="16" t="s">
        <v>898</v>
      </c>
      <c r="F138" s="16" t="s">
        <v>740</v>
      </c>
      <c r="G138" s="19">
        <v>0.35499999999999998</v>
      </c>
      <c r="H138" s="12">
        <v>0.35499999999999998</v>
      </c>
      <c r="I138" s="12">
        <v>1</v>
      </c>
      <c r="J138" s="12"/>
      <c r="K138" s="12">
        <f>ROUND(H138*J138, 2)</f>
        <v>0</v>
      </c>
      <c r="L138" s="18" t="s">
        <v>1</v>
      </c>
      <c r="M138" s="18" t="s">
        <v>1</v>
      </c>
      <c r="N138" s="12" t="str">
        <f>'ZBIORCZE ZESTAWIENIE KOSZTÓW'!B8</f>
        <v xml:space="preserve"> </v>
      </c>
      <c r="O138" s="16" t="s">
        <v>1</v>
      </c>
    </row>
    <row r="139" spans="1:15" ht="43.2" outlineLevel="4" x14ac:dyDescent="0.3">
      <c r="A139" s="16" t="s">
        <v>904</v>
      </c>
      <c r="B139" s="17" t="s">
        <v>1</v>
      </c>
      <c r="C139" s="17" t="s">
        <v>1</v>
      </c>
      <c r="D139" s="16" t="s">
        <v>770</v>
      </c>
      <c r="E139" s="16" t="s">
        <v>768</v>
      </c>
      <c r="F139" s="16" t="s">
        <v>771</v>
      </c>
      <c r="G139" s="19">
        <v>0.05</v>
      </c>
      <c r="H139" s="12">
        <v>0.05</v>
      </c>
      <c r="I139" s="12">
        <v>1</v>
      </c>
      <c r="J139" s="12"/>
      <c r="K139" s="12">
        <f>ROUND(H139*J139, 2)</f>
        <v>0</v>
      </c>
      <c r="L139" s="18" t="s">
        <v>1</v>
      </c>
      <c r="M139" s="18" t="s">
        <v>1</v>
      </c>
      <c r="N139" s="12" t="str">
        <f>'ZBIORCZE ZESTAWIENIE KOSZTÓW'!B8</f>
        <v xml:space="preserve"> </v>
      </c>
      <c r="O139" s="16" t="s">
        <v>1</v>
      </c>
    </row>
    <row r="140" spans="1:15" outlineLevel="3" x14ac:dyDescent="0.3">
      <c r="A140" s="11" t="s">
        <v>905</v>
      </c>
      <c r="B140" s="8" t="s">
        <v>1</v>
      </c>
      <c r="C140" s="8" t="s">
        <v>1</v>
      </c>
      <c r="D140" s="11" t="s">
        <v>736</v>
      </c>
      <c r="E140" s="11" t="s">
        <v>171</v>
      </c>
      <c r="F140" s="8" t="s">
        <v>1</v>
      </c>
      <c r="G140" s="8" t="s">
        <v>1</v>
      </c>
      <c r="H140" s="8" t="s">
        <v>1</v>
      </c>
      <c r="I140" s="8" t="s">
        <v>1</v>
      </c>
      <c r="J140" s="8"/>
      <c r="K140" s="20">
        <f>SUM(K141:K142)</f>
        <v>0</v>
      </c>
      <c r="L140" s="8" t="s">
        <v>1</v>
      </c>
      <c r="M140" s="8" t="s">
        <v>1</v>
      </c>
      <c r="N140" s="12" t="str">
        <f>'ZBIORCZE ZESTAWIENIE KOSZTÓW'!B8</f>
        <v xml:space="preserve"> </v>
      </c>
      <c r="O140" s="16" t="s">
        <v>1</v>
      </c>
    </row>
    <row r="141" spans="1:15" ht="43.2" outlineLevel="4" x14ac:dyDescent="0.3">
      <c r="A141" s="16" t="s">
        <v>906</v>
      </c>
      <c r="B141" s="17" t="s">
        <v>1</v>
      </c>
      <c r="C141" s="17" t="s">
        <v>1</v>
      </c>
      <c r="D141" s="16" t="s">
        <v>900</v>
      </c>
      <c r="E141" s="16" t="s">
        <v>898</v>
      </c>
      <c r="F141" s="16" t="s">
        <v>740</v>
      </c>
      <c r="G141" s="19">
        <v>3.109</v>
      </c>
      <c r="H141" s="12">
        <v>3.109</v>
      </c>
      <c r="I141" s="12">
        <v>1</v>
      </c>
      <c r="J141" s="12"/>
      <c r="K141" s="12">
        <f>ROUND(H141*J141, 2)</f>
        <v>0</v>
      </c>
      <c r="L141" s="18" t="s">
        <v>1</v>
      </c>
      <c r="M141" s="18" t="s">
        <v>1</v>
      </c>
      <c r="N141" s="12" t="str">
        <f>'ZBIORCZE ZESTAWIENIE KOSZTÓW'!B8</f>
        <v xml:space="preserve"> </v>
      </c>
      <c r="O141" s="16" t="s">
        <v>1</v>
      </c>
    </row>
    <row r="142" spans="1:15" ht="43.2" outlineLevel="4" x14ac:dyDescent="0.3">
      <c r="A142" s="16" t="s">
        <v>907</v>
      </c>
      <c r="B142" s="17" t="s">
        <v>1</v>
      </c>
      <c r="C142" s="17" t="s">
        <v>1</v>
      </c>
      <c r="D142" s="16" t="s">
        <v>770</v>
      </c>
      <c r="E142" s="16" t="s">
        <v>768</v>
      </c>
      <c r="F142" s="16" t="s">
        <v>771</v>
      </c>
      <c r="G142" s="19">
        <v>0.57299999999999995</v>
      </c>
      <c r="H142" s="12">
        <v>0.57299999999999995</v>
      </c>
      <c r="I142" s="12">
        <v>1</v>
      </c>
      <c r="J142" s="12"/>
      <c r="K142" s="12">
        <f>ROUND(H142*J142, 2)</f>
        <v>0</v>
      </c>
      <c r="L142" s="18" t="s">
        <v>1</v>
      </c>
      <c r="M142" s="18" t="s">
        <v>1</v>
      </c>
      <c r="N142" s="12" t="str">
        <f>'ZBIORCZE ZESTAWIENIE KOSZTÓW'!B8</f>
        <v xml:space="preserve"> </v>
      </c>
      <c r="O142" s="16" t="s">
        <v>1</v>
      </c>
    </row>
    <row r="143" spans="1:15" outlineLevel="3" x14ac:dyDescent="0.3">
      <c r="A143" s="11" t="s">
        <v>908</v>
      </c>
      <c r="B143" s="8" t="s">
        <v>1</v>
      </c>
      <c r="C143" s="8" t="s">
        <v>1</v>
      </c>
      <c r="D143" s="11" t="s">
        <v>736</v>
      </c>
      <c r="E143" s="11" t="s">
        <v>174</v>
      </c>
      <c r="F143" s="8" t="s">
        <v>1</v>
      </c>
      <c r="G143" s="8" t="s">
        <v>1</v>
      </c>
      <c r="H143" s="8" t="s">
        <v>1</v>
      </c>
      <c r="I143" s="8" t="s">
        <v>1</v>
      </c>
      <c r="J143" s="8"/>
      <c r="K143" s="20">
        <f>SUM(K144:K145)</f>
        <v>0</v>
      </c>
      <c r="L143" s="8" t="s">
        <v>1</v>
      </c>
      <c r="M143" s="8" t="s">
        <v>1</v>
      </c>
      <c r="N143" s="12" t="str">
        <f>'ZBIORCZE ZESTAWIENIE KOSZTÓW'!B8</f>
        <v xml:space="preserve"> </v>
      </c>
      <c r="O143" s="16" t="s">
        <v>1</v>
      </c>
    </row>
    <row r="144" spans="1:15" ht="43.2" outlineLevel="4" x14ac:dyDescent="0.3">
      <c r="A144" s="16" t="s">
        <v>909</v>
      </c>
      <c r="B144" s="17" t="s">
        <v>1</v>
      </c>
      <c r="C144" s="17" t="s">
        <v>1</v>
      </c>
      <c r="D144" s="16" t="s">
        <v>900</v>
      </c>
      <c r="E144" s="16" t="s">
        <v>898</v>
      </c>
      <c r="F144" s="16" t="s">
        <v>740</v>
      </c>
      <c r="G144" s="19">
        <v>0.81</v>
      </c>
      <c r="H144" s="12">
        <v>0.81</v>
      </c>
      <c r="I144" s="12">
        <v>1</v>
      </c>
      <c r="J144" s="12"/>
      <c r="K144" s="12">
        <f>ROUND(H144*J144, 2)</f>
        <v>0</v>
      </c>
      <c r="L144" s="18" t="s">
        <v>1</v>
      </c>
      <c r="M144" s="18" t="s">
        <v>1</v>
      </c>
      <c r="N144" s="12" t="str">
        <f>'ZBIORCZE ZESTAWIENIE KOSZTÓW'!B8</f>
        <v xml:space="preserve"> </v>
      </c>
      <c r="O144" s="16" t="s">
        <v>1</v>
      </c>
    </row>
    <row r="145" spans="1:15" ht="43.2" outlineLevel="4" x14ac:dyDescent="0.3">
      <c r="A145" s="16" t="s">
        <v>910</v>
      </c>
      <c r="B145" s="17" t="s">
        <v>1</v>
      </c>
      <c r="C145" s="17" t="s">
        <v>1</v>
      </c>
      <c r="D145" s="16" t="s">
        <v>770</v>
      </c>
      <c r="E145" s="16" t="s">
        <v>768</v>
      </c>
      <c r="F145" s="16" t="s">
        <v>771</v>
      </c>
      <c r="G145" s="19">
        <v>7.0999999999999994E-2</v>
      </c>
      <c r="H145" s="12">
        <v>7.0999999999999994E-2</v>
      </c>
      <c r="I145" s="12">
        <v>1</v>
      </c>
      <c r="J145" s="12"/>
      <c r="K145" s="12">
        <f>ROUND(H145*J145, 2)</f>
        <v>0</v>
      </c>
      <c r="L145" s="18" t="s">
        <v>1</v>
      </c>
      <c r="M145" s="18" t="s">
        <v>1</v>
      </c>
      <c r="N145" s="12" t="str">
        <f>'ZBIORCZE ZESTAWIENIE KOSZTÓW'!B8</f>
        <v xml:space="preserve"> </v>
      </c>
      <c r="O145" s="16" t="s">
        <v>1</v>
      </c>
    </row>
    <row r="146" spans="1:15" outlineLevel="3" x14ac:dyDescent="0.3">
      <c r="A146" s="11" t="s">
        <v>911</v>
      </c>
      <c r="B146" s="8" t="s">
        <v>1</v>
      </c>
      <c r="C146" s="8" t="s">
        <v>1</v>
      </c>
      <c r="D146" s="11" t="s">
        <v>736</v>
      </c>
      <c r="E146" s="11" t="s">
        <v>177</v>
      </c>
      <c r="F146" s="8" t="s">
        <v>1</v>
      </c>
      <c r="G146" s="8" t="s">
        <v>1</v>
      </c>
      <c r="H146" s="8" t="s">
        <v>1</v>
      </c>
      <c r="I146" s="8" t="s">
        <v>1</v>
      </c>
      <c r="J146" s="8"/>
      <c r="K146" s="20">
        <f>SUM(K147:K148)</f>
        <v>0</v>
      </c>
      <c r="L146" s="8" t="s">
        <v>1</v>
      </c>
      <c r="M146" s="8" t="s">
        <v>1</v>
      </c>
      <c r="N146" s="12" t="str">
        <f>'ZBIORCZE ZESTAWIENIE KOSZTÓW'!B8</f>
        <v xml:space="preserve"> </v>
      </c>
      <c r="O146" s="16" t="s">
        <v>1</v>
      </c>
    </row>
    <row r="147" spans="1:15" ht="43.2" outlineLevel="4" x14ac:dyDescent="0.3">
      <c r="A147" s="16" t="s">
        <v>912</v>
      </c>
      <c r="B147" s="17" t="s">
        <v>1</v>
      </c>
      <c r="C147" s="17" t="s">
        <v>1</v>
      </c>
      <c r="D147" s="16" t="s">
        <v>900</v>
      </c>
      <c r="E147" s="16" t="s">
        <v>898</v>
      </c>
      <c r="F147" s="16" t="s">
        <v>740</v>
      </c>
      <c r="G147" s="19">
        <v>13.808</v>
      </c>
      <c r="H147" s="12">
        <v>13.808</v>
      </c>
      <c r="I147" s="12">
        <v>1</v>
      </c>
      <c r="J147" s="12"/>
      <c r="K147" s="12">
        <f>ROUND(H147*J147, 2)</f>
        <v>0</v>
      </c>
      <c r="L147" s="18" t="s">
        <v>1</v>
      </c>
      <c r="M147" s="18" t="s">
        <v>1</v>
      </c>
      <c r="N147" s="12" t="str">
        <f>'ZBIORCZE ZESTAWIENIE KOSZTÓW'!B8</f>
        <v xml:space="preserve"> </v>
      </c>
      <c r="O147" s="16" t="s">
        <v>1</v>
      </c>
    </row>
    <row r="148" spans="1:15" ht="43.2" outlineLevel="4" x14ac:dyDescent="0.3">
      <c r="A148" s="16" t="s">
        <v>913</v>
      </c>
      <c r="B148" s="17" t="s">
        <v>1</v>
      </c>
      <c r="C148" s="17" t="s">
        <v>1</v>
      </c>
      <c r="D148" s="16" t="s">
        <v>770</v>
      </c>
      <c r="E148" s="16" t="s">
        <v>768</v>
      </c>
      <c r="F148" s="16" t="s">
        <v>771</v>
      </c>
      <c r="G148" s="19">
        <v>1.9119999999999999</v>
      </c>
      <c r="H148" s="12">
        <v>1.9119999999999999</v>
      </c>
      <c r="I148" s="12">
        <v>1</v>
      </c>
      <c r="J148" s="12"/>
      <c r="K148" s="12">
        <f>ROUND(H148*J148, 2)</f>
        <v>0</v>
      </c>
      <c r="L148" s="18" t="s">
        <v>1</v>
      </c>
      <c r="M148" s="18" t="s">
        <v>1</v>
      </c>
      <c r="N148" s="12" t="str">
        <f>'ZBIORCZE ZESTAWIENIE KOSZTÓW'!B8</f>
        <v xml:space="preserve"> </v>
      </c>
      <c r="O148" s="16" t="s">
        <v>1</v>
      </c>
    </row>
    <row r="149" spans="1:15" outlineLevel="3" x14ac:dyDescent="0.3">
      <c r="A149" s="11" t="s">
        <v>914</v>
      </c>
      <c r="B149" s="8" t="s">
        <v>1</v>
      </c>
      <c r="C149" s="8" t="s">
        <v>1</v>
      </c>
      <c r="D149" s="11" t="s">
        <v>736</v>
      </c>
      <c r="E149" s="11" t="s">
        <v>180</v>
      </c>
      <c r="F149" s="8" t="s">
        <v>1</v>
      </c>
      <c r="G149" s="8" t="s">
        <v>1</v>
      </c>
      <c r="H149" s="8" t="s">
        <v>1</v>
      </c>
      <c r="I149" s="8" t="s">
        <v>1</v>
      </c>
      <c r="J149" s="8"/>
      <c r="K149" s="20">
        <f>SUM(K150:K151)</f>
        <v>0</v>
      </c>
      <c r="L149" s="8" t="s">
        <v>1</v>
      </c>
      <c r="M149" s="8" t="s">
        <v>1</v>
      </c>
      <c r="N149" s="12" t="str">
        <f>'ZBIORCZE ZESTAWIENIE KOSZTÓW'!B8</f>
        <v xml:space="preserve"> </v>
      </c>
      <c r="O149" s="16" t="s">
        <v>1</v>
      </c>
    </row>
    <row r="150" spans="1:15" ht="43.2" outlineLevel="4" x14ac:dyDescent="0.3">
      <c r="A150" s="16" t="s">
        <v>915</v>
      </c>
      <c r="B150" s="17" t="s">
        <v>1</v>
      </c>
      <c r="C150" s="17" t="s">
        <v>1</v>
      </c>
      <c r="D150" s="16" t="s">
        <v>900</v>
      </c>
      <c r="E150" s="16" t="s">
        <v>898</v>
      </c>
      <c r="F150" s="16" t="s">
        <v>740</v>
      </c>
      <c r="G150" s="19">
        <v>1.0920000000000001</v>
      </c>
      <c r="H150" s="12">
        <v>1.0920000000000001</v>
      </c>
      <c r="I150" s="12">
        <v>1</v>
      </c>
      <c r="J150" s="12"/>
      <c r="K150" s="12">
        <f>ROUND(H150*J150, 2)</f>
        <v>0</v>
      </c>
      <c r="L150" s="18" t="s">
        <v>1</v>
      </c>
      <c r="M150" s="18" t="s">
        <v>1</v>
      </c>
      <c r="N150" s="12" t="str">
        <f>'ZBIORCZE ZESTAWIENIE KOSZTÓW'!B8</f>
        <v xml:space="preserve"> </v>
      </c>
      <c r="O150" s="16" t="s">
        <v>1</v>
      </c>
    </row>
    <row r="151" spans="1:15" ht="43.2" outlineLevel="4" x14ac:dyDescent="0.3">
      <c r="A151" s="16" t="s">
        <v>916</v>
      </c>
      <c r="B151" s="17" t="s">
        <v>1</v>
      </c>
      <c r="C151" s="17" t="s">
        <v>1</v>
      </c>
      <c r="D151" s="16" t="s">
        <v>770</v>
      </c>
      <c r="E151" s="16" t="s">
        <v>768</v>
      </c>
      <c r="F151" s="16" t="s">
        <v>771</v>
      </c>
      <c r="G151" s="19">
        <v>0.11600000000000001</v>
      </c>
      <c r="H151" s="12">
        <v>0.11600000000000001</v>
      </c>
      <c r="I151" s="12">
        <v>1</v>
      </c>
      <c r="J151" s="12"/>
      <c r="K151" s="12">
        <f>ROUND(H151*J151, 2)</f>
        <v>0</v>
      </c>
      <c r="L151" s="18" t="s">
        <v>1</v>
      </c>
      <c r="M151" s="18" t="s">
        <v>1</v>
      </c>
      <c r="N151" s="12" t="str">
        <f>'ZBIORCZE ZESTAWIENIE KOSZTÓW'!B8</f>
        <v xml:space="preserve"> </v>
      </c>
      <c r="O151" s="16" t="s">
        <v>1</v>
      </c>
    </row>
    <row r="152" spans="1:15" outlineLevel="3" x14ac:dyDescent="0.3">
      <c r="A152" s="11" t="s">
        <v>917</v>
      </c>
      <c r="B152" s="8" t="s">
        <v>1</v>
      </c>
      <c r="C152" s="8" t="s">
        <v>1</v>
      </c>
      <c r="D152" s="11" t="s">
        <v>736</v>
      </c>
      <c r="E152" s="11" t="s">
        <v>183</v>
      </c>
      <c r="F152" s="8" t="s">
        <v>1</v>
      </c>
      <c r="G152" s="8" t="s">
        <v>1</v>
      </c>
      <c r="H152" s="8" t="s">
        <v>1</v>
      </c>
      <c r="I152" s="8" t="s">
        <v>1</v>
      </c>
      <c r="J152" s="8"/>
      <c r="K152" s="20">
        <f>SUM(K153:K154)</f>
        <v>0</v>
      </c>
      <c r="L152" s="8" t="s">
        <v>1</v>
      </c>
      <c r="M152" s="8" t="s">
        <v>1</v>
      </c>
      <c r="N152" s="12" t="str">
        <f>'ZBIORCZE ZESTAWIENIE KOSZTÓW'!B8</f>
        <v xml:space="preserve"> </v>
      </c>
      <c r="O152" s="16" t="s">
        <v>1</v>
      </c>
    </row>
    <row r="153" spans="1:15" ht="43.2" outlineLevel="4" x14ac:dyDescent="0.3">
      <c r="A153" s="16" t="s">
        <v>918</v>
      </c>
      <c r="B153" s="17" t="s">
        <v>1</v>
      </c>
      <c r="C153" s="17" t="s">
        <v>1</v>
      </c>
      <c r="D153" s="16" t="s">
        <v>900</v>
      </c>
      <c r="E153" s="16" t="s">
        <v>898</v>
      </c>
      <c r="F153" s="16" t="s">
        <v>740</v>
      </c>
      <c r="G153" s="19">
        <v>0.435</v>
      </c>
      <c r="H153" s="12">
        <v>0.435</v>
      </c>
      <c r="I153" s="12">
        <v>1</v>
      </c>
      <c r="J153" s="12"/>
      <c r="K153" s="12">
        <f>ROUND(H153*J153, 2)</f>
        <v>0</v>
      </c>
      <c r="L153" s="18" t="s">
        <v>1</v>
      </c>
      <c r="M153" s="18" t="s">
        <v>1</v>
      </c>
      <c r="N153" s="12" t="str">
        <f>'ZBIORCZE ZESTAWIENIE KOSZTÓW'!B8</f>
        <v xml:space="preserve"> </v>
      </c>
      <c r="O153" s="16" t="s">
        <v>1</v>
      </c>
    </row>
    <row r="154" spans="1:15" ht="43.2" outlineLevel="4" x14ac:dyDescent="0.3">
      <c r="A154" s="16" t="s">
        <v>919</v>
      </c>
      <c r="B154" s="17" t="s">
        <v>1</v>
      </c>
      <c r="C154" s="17" t="s">
        <v>1</v>
      </c>
      <c r="D154" s="16" t="s">
        <v>770</v>
      </c>
      <c r="E154" s="16" t="s">
        <v>768</v>
      </c>
      <c r="F154" s="16" t="s">
        <v>771</v>
      </c>
      <c r="G154" s="19">
        <v>4.5999999999999999E-2</v>
      </c>
      <c r="H154" s="12">
        <v>4.5999999999999999E-2</v>
      </c>
      <c r="I154" s="12">
        <v>1</v>
      </c>
      <c r="J154" s="12"/>
      <c r="K154" s="12">
        <f>ROUND(H154*J154, 2)</f>
        <v>0</v>
      </c>
      <c r="L154" s="18" t="s">
        <v>1</v>
      </c>
      <c r="M154" s="18" t="s">
        <v>1</v>
      </c>
      <c r="N154" s="12" t="str">
        <f>'ZBIORCZE ZESTAWIENIE KOSZTÓW'!B8</f>
        <v xml:space="preserve"> </v>
      </c>
      <c r="O154" s="16" t="s">
        <v>1</v>
      </c>
    </row>
    <row r="155" spans="1:15" outlineLevel="3" x14ac:dyDescent="0.3">
      <c r="A155" s="11" t="s">
        <v>920</v>
      </c>
      <c r="B155" s="8" t="s">
        <v>1</v>
      </c>
      <c r="C155" s="8" t="s">
        <v>1</v>
      </c>
      <c r="D155" s="11" t="s">
        <v>736</v>
      </c>
      <c r="E155" s="11" t="s">
        <v>186</v>
      </c>
      <c r="F155" s="8" t="s">
        <v>1</v>
      </c>
      <c r="G155" s="8" t="s">
        <v>1</v>
      </c>
      <c r="H155" s="8" t="s">
        <v>1</v>
      </c>
      <c r="I155" s="8" t="s">
        <v>1</v>
      </c>
      <c r="J155" s="8"/>
      <c r="K155" s="20">
        <f>SUM(K156:K157)</f>
        <v>0</v>
      </c>
      <c r="L155" s="8" t="s">
        <v>1</v>
      </c>
      <c r="M155" s="8" t="s">
        <v>1</v>
      </c>
      <c r="N155" s="12" t="str">
        <f>'ZBIORCZE ZESTAWIENIE KOSZTÓW'!B8</f>
        <v xml:space="preserve"> </v>
      </c>
      <c r="O155" s="16" t="s">
        <v>1</v>
      </c>
    </row>
    <row r="156" spans="1:15" ht="43.2" outlineLevel="4" x14ac:dyDescent="0.3">
      <c r="A156" s="16" t="s">
        <v>921</v>
      </c>
      <c r="B156" s="17" t="s">
        <v>1</v>
      </c>
      <c r="C156" s="17" t="s">
        <v>1</v>
      </c>
      <c r="D156" s="16" t="s">
        <v>900</v>
      </c>
      <c r="E156" s="16" t="s">
        <v>898</v>
      </c>
      <c r="F156" s="16" t="s">
        <v>740</v>
      </c>
      <c r="G156" s="19">
        <v>0.49299999999999999</v>
      </c>
      <c r="H156" s="12">
        <v>0.49299999999999999</v>
      </c>
      <c r="I156" s="12">
        <v>1</v>
      </c>
      <c r="J156" s="12"/>
      <c r="K156" s="12">
        <f>ROUND(H156*J156, 2)</f>
        <v>0</v>
      </c>
      <c r="L156" s="18" t="s">
        <v>1</v>
      </c>
      <c r="M156" s="18" t="s">
        <v>1</v>
      </c>
      <c r="N156" s="12" t="str">
        <f>'ZBIORCZE ZESTAWIENIE KOSZTÓW'!B8</f>
        <v xml:space="preserve"> </v>
      </c>
      <c r="O156" s="16" t="s">
        <v>1</v>
      </c>
    </row>
    <row r="157" spans="1:15" ht="43.2" outlineLevel="4" x14ac:dyDescent="0.3">
      <c r="A157" s="16" t="s">
        <v>922</v>
      </c>
      <c r="B157" s="17" t="s">
        <v>1</v>
      </c>
      <c r="C157" s="17" t="s">
        <v>1</v>
      </c>
      <c r="D157" s="16" t="s">
        <v>770</v>
      </c>
      <c r="E157" s="16" t="s">
        <v>768</v>
      </c>
      <c r="F157" s="16" t="s">
        <v>771</v>
      </c>
      <c r="G157" s="19">
        <v>3.5999999999999997E-2</v>
      </c>
      <c r="H157" s="12">
        <v>3.5999999999999997E-2</v>
      </c>
      <c r="I157" s="12">
        <v>1</v>
      </c>
      <c r="J157" s="12"/>
      <c r="K157" s="12">
        <f>ROUND(H157*J157, 2)</f>
        <v>0</v>
      </c>
      <c r="L157" s="18" t="s">
        <v>1</v>
      </c>
      <c r="M157" s="18" t="s">
        <v>1</v>
      </c>
      <c r="N157" s="12" t="str">
        <f>'ZBIORCZE ZESTAWIENIE KOSZTÓW'!B8</f>
        <v xml:space="preserve"> </v>
      </c>
      <c r="O157" s="16" t="s">
        <v>1</v>
      </c>
    </row>
    <row r="158" spans="1:15" outlineLevel="3" x14ac:dyDescent="0.3">
      <c r="A158" s="11" t="s">
        <v>923</v>
      </c>
      <c r="B158" s="8" t="s">
        <v>1</v>
      </c>
      <c r="C158" s="8" t="s">
        <v>1</v>
      </c>
      <c r="D158" s="11" t="s">
        <v>736</v>
      </c>
      <c r="E158" s="11" t="s">
        <v>189</v>
      </c>
      <c r="F158" s="8" t="s">
        <v>1</v>
      </c>
      <c r="G158" s="8" t="s">
        <v>1</v>
      </c>
      <c r="H158" s="8" t="s">
        <v>1</v>
      </c>
      <c r="I158" s="8" t="s">
        <v>1</v>
      </c>
      <c r="J158" s="8"/>
      <c r="K158" s="20">
        <f>SUM(K159:K160)</f>
        <v>0</v>
      </c>
      <c r="L158" s="8" t="s">
        <v>1</v>
      </c>
      <c r="M158" s="8" t="s">
        <v>1</v>
      </c>
      <c r="N158" s="12" t="str">
        <f>'ZBIORCZE ZESTAWIENIE KOSZTÓW'!B8</f>
        <v xml:space="preserve"> </v>
      </c>
      <c r="O158" s="16" t="s">
        <v>1</v>
      </c>
    </row>
    <row r="159" spans="1:15" ht="43.2" outlineLevel="4" x14ac:dyDescent="0.3">
      <c r="A159" s="16" t="s">
        <v>924</v>
      </c>
      <c r="B159" s="17" t="s">
        <v>1</v>
      </c>
      <c r="C159" s="17" t="s">
        <v>1</v>
      </c>
      <c r="D159" s="16" t="s">
        <v>900</v>
      </c>
      <c r="E159" s="16" t="s">
        <v>898</v>
      </c>
      <c r="F159" s="16" t="s">
        <v>740</v>
      </c>
      <c r="G159" s="19">
        <v>1.5760000000000001</v>
      </c>
      <c r="H159" s="12">
        <v>1.5760000000000001</v>
      </c>
      <c r="I159" s="12">
        <v>1</v>
      </c>
      <c r="J159" s="12"/>
      <c r="K159" s="12">
        <f>ROUND(H159*J159, 2)</f>
        <v>0</v>
      </c>
      <c r="L159" s="18" t="s">
        <v>1</v>
      </c>
      <c r="M159" s="18" t="s">
        <v>1</v>
      </c>
      <c r="N159" s="12" t="str">
        <f>'ZBIORCZE ZESTAWIENIE KOSZTÓW'!B8</f>
        <v xml:space="preserve"> </v>
      </c>
      <c r="O159" s="16" t="s">
        <v>1</v>
      </c>
    </row>
    <row r="160" spans="1:15" ht="43.2" outlineLevel="4" x14ac:dyDescent="0.3">
      <c r="A160" s="16" t="s">
        <v>925</v>
      </c>
      <c r="B160" s="17" t="s">
        <v>1</v>
      </c>
      <c r="C160" s="17" t="s">
        <v>1</v>
      </c>
      <c r="D160" s="16" t="s">
        <v>770</v>
      </c>
      <c r="E160" s="16" t="s">
        <v>768</v>
      </c>
      <c r="F160" s="16" t="s">
        <v>771</v>
      </c>
      <c r="G160" s="19">
        <v>0.13600000000000001</v>
      </c>
      <c r="H160" s="12">
        <v>0.13600000000000001</v>
      </c>
      <c r="I160" s="12">
        <v>1</v>
      </c>
      <c r="J160" s="12"/>
      <c r="K160" s="12">
        <f>ROUND(H160*J160, 2)</f>
        <v>0</v>
      </c>
      <c r="L160" s="18" t="s">
        <v>1</v>
      </c>
      <c r="M160" s="18" t="s">
        <v>1</v>
      </c>
      <c r="N160" s="12" t="str">
        <f>'ZBIORCZE ZESTAWIENIE KOSZTÓW'!B8</f>
        <v xml:space="preserve"> </v>
      </c>
      <c r="O160" s="16" t="s">
        <v>1</v>
      </c>
    </row>
    <row r="161" spans="1:15" outlineLevel="3" x14ac:dyDescent="0.3">
      <c r="A161" s="11" t="s">
        <v>926</v>
      </c>
      <c r="B161" s="8" t="s">
        <v>1</v>
      </c>
      <c r="C161" s="8" t="s">
        <v>1</v>
      </c>
      <c r="D161" s="11" t="s">
        <v>736</v>
      </c>
      <c r="E161" s="11" t="s">
        <v>192</v>
      </c>
      <c r="F161" s="8" t="s">
        <v>1</v>
      </c>
      <c r="G161" s="8" t="s">
        <v>1</v>
      </c>
      <c r="H161" s="8" t="s">
        <v>1</v>
      </c>
      <c r="I161" s="8" t="s">
        <v>1</v>
      </c>
      <c r="J161" s="8"/>
      <c r="K161" s="20">
        <f>SUM(K162:K163)</f>
        <v>0</v>
      </c>
      <c r="L161" s="8" t="s">
        <v>1</v>
      </c>
      <c r="M161" s="8" t="s">
        <v>1</v>
      </c>
      <c r="N161" s="12" t="str">
        <f>'ZBIORCZE ZESTAWIENIE KOSZTÓW'!B8</f>
        <v xml:space="preserve"> </v>
      </c>
      <c r="O161" s="16" t="s">
        <v>1</v>
      </c>
    </row>
    <row r="162" spans="1:15" ht="43.2" outlineLevel="4" x14ac:dyDescent="0.3">
      <c r="A162" s="16" t="s">
        <v>927</v>
      </c>
      <c r="B162" s="17" t="s">
        <v>1</v>
      </c>
      <c r="C162" s="17" t="s">
        <v>1</v>
      </c>
      <c r="D162" s="16" t="s">
        <v>900</v>
      </c>
      <c r="E162" s="16" t="s">
        <v>898</v>
      </c>
      <c r="F162" s="16" t="s">
        <v>740</v>
      </c>
      <c r="G162" s="19">
        <v>2.0859999999999999</v>
      </c>
      <c r="H162" s="12">
        <v>2.0859999999999999</v>
      </c>
      <c r="I162" s="12">
        <v>1</v>
      </c>
      <c r="J162" s="12"/>
      <c r="K162" s="12">
        <f>ROUND(H162*J162, 2)</f>
        <v>0</v>
      </c>
      <c r="L162" s="18" t="s">
        <v>1</v>
      </c>
      <c r="M162" s="18" t="s">
        <v>1</v>
      </c>
      <c r="N162" s="12" t="str">
        <f>'ZBIORCZE ZESTAWIENIE KOSZTÓW'!B8</f>
        <v xml:space="preserve"> </v>
      </c>
      <c r="O162" s="16" t="s">
        <v>1</v>
      </c>
    </row>
    <row r="163" spans="1:15" ht="43.2" outlineLevel="4" x14ac:dyDescent="0.3">
      <c r="A163" s="16" t="s">
        <v>928</v>
      </c>
      <c r="B163" s="17" t="s">
        <v>1</v>
      </c>
      <c r="C163" s="17" t="s">
        <v>1</v>
      </c>
      <c r="D163" s="16" t="s">
        <v>770</v>
      </c>
      <c r="E163" s="16" t="s">
        <v>768</v>
      </c>
      <c r="F163" s="16" t="s">
        <v>771</v>
      </c>
      <c r="G163" s="19">
        <v>0.59</v>
      </c>
      <c r="H163" s="12">
        <v>0.59</v>
      </c>
      <c r="I163" s="12">
        <v>1</v>
      </c>
      <c r="J163" s="12"/>
      <c r="K163" s="12">
        <f>ROUND(H163*J163, 2)</f>
        <v>0</v>
      </c>
      <c r="L163" s="18" t="s">
        <v>1</v>
      </c>
      <c r="M163" s="18" t="s">
        <v>1</v>
      </c>
      <c r="N163" s="12" t="str">
        <f>'ZBIORCZE ZESTAWIENIE KOSZTÓW'!B8</f>
        <v xml:space="preserve"> </v>
      </c>
      <c r="O163" s="16" t="s">
        <v>1</v>
      </c>
    </row>
    <row r="164" spans="1:15" outlineLevel="3" x14ac:dyDescent="0.3">
      <c r="A164" s="11" t="s">
        <v>929</v>
      </c>
      <c r="B164" s="8" t="s">
        <v>1</v>
      </c>
      <c r="C164" s="8" t="s">
        <v>1</v>
      </c>
      <c r="D164" s="11" t="s">
        <v>736</v>
      </c>
      <c r="E164" s="11" t="s">
        <v>195</v>
      </c>
      <c r="F164" s="8" t="s">
        <v>1</v>
      </c>
      <c r="G164" s="8" t="s">
        <v>1</v>
      </c>
      <c r="H164" s="8" t="s">
        <v>1</v>
      </c>
      <c r="I164" s="8" t="s">
        <v>1</v>
      </c>
      <c r="J164" s="8"/>
      <c r="K164" s="20">
        <f>SUM(K165:K166)</f>
        <v>0</v>
      </c>
      <c r="L164" s="8" t="s">
        <v>1</v>
      </c>
      <c r="M164" s="8" t="s">
        <v>1</v>
      </c>
      <c r="N164" s="12" t="str">
        <f>'ZBIORCZE ZESTAWIENIE KOSZTÓW'!B8</f>
        <v xml:space="preserve"> </v>
      </c>
      <c r="O164" s="16" t="s">
        <v>1</v>
      </c>
    </row>
    <row r="165" spans="1:15" ht="43.2" outlineLevel="4" x14ac:dyDescent="0.3">
      <c r="A165" s="16" t="s">
        <v>930</v>
      </c>
      <c r="B165" s="17" t="s">
        <v>1</v>
      </c>
      <c r="C165" s="17" t="s">
        <v>1</v>
      </c>
      <c r="D165" s="16" t="s">
        <v>900</v>
      </c>
      <c r="E165" s="16" t="s">
        <v>898</v>
      </c>
      <c r="F165" s="16" t="s">
        <v>740</v>
      </c>
      <c r="G165" s="19">
        <v>3.9079999999999999</v>
      </c>
      <c r="H165" s="12">
        <v>3.9079999999999999</v>
      </c>
      <c r="I165" s="12">
        <v>1</v>
      </c>
      <c r="J165" s="12"/>
      <c r="K165" s="12">
        <f>ROUND(H165*J165, 2)</f>
        <v>0</v>
      </c>
      <c r="L165" s="18" t="s">
        <v>1</v>
      </c>
      <c r="M165" s="18" t="s">
        <v>1</v>
      </c>
      <c r="N165" s="12" t="str">
        <f>'ZBIORCZE ZESTAWIENIE KOSZTÓW'!B8</f>
        <v xml:space="preserve"> </v>
      </c>
      <c r="O165" s="16" t="s">
        <v>1</v>
      </c>
    </row>
    <row r="166" spans="1:15" ht="43.2" outlineLevel="4" x14ac:dyDescent="0.3">
      <c r="A166" s="16" t="s">
        <v>931</v>
      </c>
      <c r="B166" s="17" t="s">
        <v>1</v>
      </c>
      <c r="C166" s="17" t="s">
        <v>1</v>
      </c>
      <c r="D166" s="16" t="s">
        <v>770</v>
      </c>
      <c r="E166" s="16" t="s">
        <v>768</v>
      </c>
      <c r="F166" s="16" t="s">
        <v>771</v>
      </c>
      <c r="G166" s="19">
        <v>0.61699999999999999</v>
      </c>
      <c r="H166" s="12">
        <v>0.61699999999999999</v>
      </c>
      <c r="I166" s="12">
        <v>1</v>
      </c>
      <c r="J166" s="12"/>
      <c r="K166" s="12">
        <f>ROUND(H166*J166, 2)</f>
        <v>0</v>
      </c>
      <c r="L166" s="18" t="s">
        <v>1</v>
      </c>
      <c r="M166" s="18" t="s">
        <v>1</v>
      </c>
      <c r="N166" s="12" t="str">
        <f>'ZBIORCZE ZESTAWIENIE KOSZTÓW'!B8</f>
        <v xml:space="preserve"> </v>
      </c>
      <c r="O166" s="16" t="s">
        <v>1</v>
      </c>
    </row>
    <row r="167" spans="1:15" outlineLevel="3" x14ac:dyDescent="0.3">
      <c r="A167" s="11" t="s">
        <v>932</v>
      </c>
      <c r="B167" s="8" t="s">
        <v>1</v>
      </c>
      <c r="C167" s="8" t="s">
        <v>1</v>
      </c>
      <c r="D167" s="11" t="s">
        <v>736</v>
      </c>
      <c r="E167" s="11" t="s">
        <v>198</v>
      </c>
      <c r="F167" s="8" t="s">
        <v>1</v>
      </c>
      <c r="G167" s="8" t="s">
        <v>1</v>
      </c>
      <c r="H167" s="8" t="s">
        <v>1</v>
      </c>
      <c r="I167" s="8" t="s">
        <v>1</v>
      </c>
      <c r="J167" s="8"/>
      <c r="K167" s="20">
        <f>SUM(K168:K169)</f>
        <v>0</v>
      </c>
      <c r="L167" s="8" t="s">
        <v>1</v>
      </c>
      <c r="M167" s="8" t="s">
        <v>1</v>
      </c>
      <c r="N167" s="12" t="str">
        <f>'ZBIORCZE ZESTAWIENIE KOSZTÓW'!B8</f>
        <v xml:space="preserve"> </v>
      </c>
      <c r="O167" s="16" t="s">
        <v>1</v>
      </c>
    </row>
    <row r="168" spans="1:15" ht="43.2" outlineLevel="4" x14ac:dyDescent="0.3">
      <c r="A168" s="16" t="s">
        <v>933</v>
      </c>
      <c r="B168" s="17" t="s">
        <v>1</v>
      </c>
      <c r="C168" s="17" t="s">
        <v>1</v>
      </c>
      <c r="D168" s="16" t="s">
        <v>900</v>
      </c>
      <c r="E168" s="16" t="s">
        <v>898</v>
      </c>
      <c r="F168" s="16" t="s">
        <v>740</v>
      </c>
      <c r="G168" s="19">
        <v>5.4960000000000004</v>
      </c>
      <c r="H168" s="12">
        <v>5.4960000000000004</v>
      </c>
      <c r="I168" s="12">
        <v>1</v>
      </c>
      <c r="J168" s="12"/>
      <c r="K168" s="12">
        <f>ROUND(H168*J168, 2)</f>
        <v>0</v>
      </c>
      <c r="L168" s="18" t="s">
        <v>1</v>
      </c>
      <c r="M168" s="18" t="s">
        <v>1</v>
      </c>
      <c r="N168" s="12" t="str">
        <f>'ZBIORCZE ZESTAWIENIE KOSZTÓW'!B8</f>
        <v xml:space="preserve"> </v>
      </c>
      <c r="O168" s="16" t="s">
        <v>1</v>
      </c>
    </row>
    <row r="169" spans="1:15" ht="43.2" outlineLevel="4" x14ac:dyDescent="0.3">
      <c r="A169" s="16" t="s">
        <v>934</v>
      </c>
      <c r="B169" s="17" t="s">
        <v>1</v>
      </c>
      <c r="C169" s="17" t="s">
        <v>1</v>
      </c>
      <c r="D169" s="16" t="s">
        <v>770</v>
      </c>
      <c r="E169" s="16" t="s">
        <v>768</v>
      </c>
      <c r="F169" s="16" t="s">
        <v>771</v>
      </c>
      <c r="G169" s="19">
        <v>1.123</v>
      </c>
      <c r="H169" s="12">
        <v>1.123</v>
      </c>
      <c r="I169" s="12">
        <v>1</v>
      </c>
      <c r="J169" s="12"/>
      <c r="K169" s="12">
        <f>ROUND(H169*J169, 2)</f>
        <v>0</v>
      </c>
      <c r="L169" s="18" t="s">
        <v>1</v>
      </c>
      <c r="M169" s="18" t="s">
        <v>1</v>
      </c>
      <c r="N169" s="12" t="str">
        <f>'ZBIORCZE ZESTAWIENIE KOSZTÓW'!B8</f>
        <v xml:space="preserve"> </v>
      </c>
      <c r="O169" s="16" t="s">
        <v>1</v>
      </c>
    </row>
    <row r="170" spans="1:15" outlineLevel="3" x14ac:dyDescent="0.3">
      <c r="A170" s="11" t="s">
        <v>935</v>
      </c>
      <c r="B170" s="8" t="s">
        <v>1</v>
      </c>
      <c r="C170" s="8" t="s">
        <v>1</v>
      </c>
      <c r="D170" s="11" t="s">
        <v>736</v>
      </c>
      <c r="E170" s="11" t="s">
        <v>201</v>
      </c>
      <c r="F170" s="8" t="s">
        <v>1</v>
      </c>
      <c r="G170" s="8" t="s">
        <v>1</v>
      </c>
      <c r="H170" s="8" t="s">
        <v>1</v>
      </c>
      <c r="I170" s="8" t="s">
        <v>1</v>
      </c>
      <c r="J170" s="8"/>
      <c r="K170" s="20">
        <f>SUM(K171:K172)</f>
        <v>0</v>
      </c>
      <c r="L170" s="8" t="s">
        <v>1</v>
      </c>
      <c r="M170" s="8" t="s">
        <v>1</v>
      </c>
      <c r="N170" s="12" t="str">
        <f>'ZBIORCZE ZESTAWIENIE KOSZTÓW'!B8</f>
        <v xml:space="preserve"> </v>
      </c>
      <c r="O170" s="16" t="s">
        <v>1</v>
      </c>
    </row>
    <row r="171" spans="1:15" ht="43.2" outlineLevel="4" x14ac:dyDescent="0.3">
      <c r="A171" s="16" t="s">
        <v>936</v>
      </c>
      <c r="B171" s="17" t="s">
        <v>1</v>
      </c>
      <c r="C171" s="17" t="s">
        <v>1</v>
      </c>
      <c r="D171" s="16" t="s">
        <v>900</v>
      </c>
      <c r="E171" s="16" t="s">
        <v>898</v>
      </c>
      <c r="F171" s="16" t="s">
        <v>740</v>
      </c>
      <c r="G171" s="19">
        <v>5.3739999999999997</v>
      </c>
      <c r="H171" s="12">
        <v>5.3739999999999997</v>
      </c>
      <c r="I171" s="12">
        <v>1</v>
      </c>
      <c r="J171" s="12"/>
      <c r="K171" s="12">
        <f>ROUND(H171*J171, 2)</f>
        <v>0</v>
      </c>
      <c r="L171" s="18" t="s">
        <v>1</v>
      </c>
      <c r="M171" s="18" t="s">
        <v>1</v>
      </c>
      <c r="N171" s="12" t="str">
        <f>'ZBIORCZE ZESTAWIENIE KOSZTÓW'!B8</f>
        <v xml:space="preserve"> </v>
      </c>
      <c r="O171" s="16" t="s">
        <v>1</v>
      </c>
    </row>
    <row r="172" spans="1:15" ht="43.2" outlineLevel="4" x14ac:dyDescent="0.3">
      <c r="A172" s="16" t="s">
        <v>937</v>
      </c>
      <c r="B172" s="17" t="s">
        <v>1</v>
      </c>
      <c r="C172" s="17" t="s">
        <v>1</v>
      </c>
      <c r="D172" s="16" t="s">
        <v>770</v>
      </c>
      <c r="E172" s="16" t="s">
        <v>768</v>
      </c>
      <c r="F172" s="16" t="s">
        <v>771</v>
      </c>
      <c r="G172" s="19">
        <v>0.70699999999999996</v>
      </c>
      <c r="H172" s="12">
        <v>0.70699999999999996</v>
      </c>
      <c r="I172" s="12">
        <v>1</v>
      </c>
      <c r="J172" s="12"/>
      <c r="K172" s="12">
        <f>ROUND(H172*J172, 2)</f>
        <v>0</v>
      </c>
      <c r="L172" s="18" t="s">
        <v>1</v>
      </c>
      <c r="M172" s="18" t="s">
        <v>1</v>
      </c>
      <c r="N172" s="12" t="str">
        <f>'ZBIORCZE ZESTAWIENIE KOSZTÓW'!B8</f>
        <v xml:space="preserve"> </v>
      </c>
      <c r="O172" s="16" t="s">
        <v>1</v>
      </c>
    </row>
    <row r="173" spans="1:15" outlineLevel="3" x14ac:dyDescent="0.3">
      <c r="A173" s="11" t="s">
        <v>938</v>
      </c>
      <c r="B173" s="8" t="s">
        <v>1</v>
      </c>
      <c r="C173" s="8" t="s">
        <v>1</v>
      </c>
      <c r="D173" s="11" t="s">
        <v>736</v>
      </c>
      <c r="E173" s="11" t="s">
        <v>204</v>
      </c>
      <c r="F173" s="8" t="s">
        <v>1</v>
      </c>
      <c r="G173" s="8" t="s">
        <v>1</v>
      </c>
      <c r="H173" s="8" t="s">
        <v>1</v>
      </c>
      <c r="I173" s="8" t="s">
        <v>1</v>
      </c>
      <c r="J173" s="8"/>
      <c r="K173" s="20">
        <f>SUM(K174:K175)</f>
        <v>0</v>
      </c>
      <c r="L173" s="8" t="s">
        <v>1</v>
      </c>
      <c r="M173" s="8" t="s">
        <v>1</v>
      </c>
      <c r="N173" s="12" t="str">
        <f>'ZBIORCZE ZESTAWIENIE KOSZTÓW'!B8</f>
        <v xml:space="preserve"> </v>
      </c>
      <c r="O173" s="16" t="s">
        <v>1</v>
      </c>
    </row>
    <row r="174" spans="1:15" ht="43.2" outlineLevel="4" x14ac:dyDescent="0.3">
      <c r="A174" s="16" t="s">
        <v>939</v>
      </c>
      <c r="B174" s="17" t="s">
        <v>1</v>
      </c>
      <c r="C174" s="17" t="s">
        <v>1</v>
      </c>
      <c r="D174" s="16" t="s">
        <v>900</v>
      </c>
      <c r="E174" s="16" t="s">
        <v>898</v>
      </c>
      <c r="F174" s="16" t="s">
        <v>740</v>
      </c>
      <c r="G174" s="19">
        <v>0.64500000000000002</v>
      </c>
      <c r="H174" s="12">
        <v>0.64500000000000002</v>
      </c>
      <c r="I174" s="12">
        <v>1</v>
      </c>
      <c r="J174" s="12"/>
      <c r="K174" s="12">
        <f>ROUND(H174*J174, 2)</f>
        <v>0</v>
      </c>
      <c r="L174" s="18" t="s">
        <v>1</v>
      </c>
      <c r="M174" s="18" t="s">
        <v>1</v>
      </c>
      <c r="N174" s="12" t="str">
        <f>'ZBIORCZE ZESTAWIENIE KOSZTÓW'!B8</f>
        <v xml:space="preserve"> </v>
      </c>
      <c r="O174" s="16" t="s">
        <v>1</v>
      </c>
    </row>
    <row r="175" spans="1:15" ht="43.2" outlineLevel="4" x14ac:dyDescent="0.3">
      <c r="A175" s="16" t="s">
        <v>940</v>
      </c>
      <c r="B175" s="17" t="s">
        <v>1</v>
      </c>
      <c r="C175" s="17" t="s">
        <v>1</v>
      </c>
      <c r="D175" s="16" t="s">
        <v>770</v>
      </c>
      <c r="E175" s="16" t="s">
        <v>768</v>
      </c>
      <c r="F175" s="16" t="s">
        <v>771</v>
      </c>
      <c r="G175" s="19">
        <v>0.107</v>
      </c>
      <c r="H175" s="12">
        <v>0.107</v>
      </c>
      <c r="I175" s="12">
        <v>1</v>
      </c>
      <c r="J175" s="12"/>
      <c r="K175" s="12">
        <f>ROUND(H175*J175, 2)</f>
        <v>0</v>
      </c>
      <c r="L175" s="18" t="s">
        <v>1</v>
      </c>
      <c r="M175" s="18" t="s">
        <v>1</v>
      </c>
      <c r="N175" s="12" t="str">
        <f>'ZBIORCZE ZESTAWIENIE KOSZTÓW'!B8</f>
        <v xml:space="preserve"> </v>
      </c>
      <c r="O175" s="16" t="s">
        <v>1</v>
      </c>
    </row>
    <row r="176" spans="1:15" outlineLevel="3" x14ac:dyDescent="0.3">
      <c r="A176" s="11" t="s">
        <v>941</v>
      </c>
      <c r="B176" s="8" t="s">
        <v>1</v>
      </c>
      <c r="C176" s="8" t="s">
        <v>1</v>
      </c>
      <c r="D176" s="11" t="s">
        <v>736</v>
      </c>
      <c r="E176" s="11" t="s">
        <v>207</v>
      </c>
      <c r="F176" s="8" t="s">
        <v>1</v>
      </c>
      <c r="G176" s="8" t="s">
        <v>1</v>
      </c>
      <c r="H176" s="8" t="s">
        <v>1</v>
      </c>
      <c r="I176" s="8" t="s">
        <v>1</v>
      </c>
      <c r="J176" s="8"/>
      <c r="K176" s="20">
        <f>SUM(K177:K178)</f>
        <v>0</v>
      </c>
      <c r="L176" s="8" t="s">
        <v>1</v>
      </c>
      <c r="M176" s="8" t="s">
        <v>1</v>
      </c>
      <c r="N176" s="12" t="str">
        <f>'ZBIORCZE ZESTAWIENIE KOSZTÓW'!B8</f>
        <v xml:space="preserve"> </v>
      </c>
      <c r="O176" s="16" t="s">
        <v>1</v>
      </c>
    </row>
    <row r="177" spans="1:15" ht="43.2" outlineLevel="4" x14ac:dyDescent="0.3">
      <c r="A177" s="16" t="s">
        <v>942</v>
      </c>
      <c r="B177" s="17" t="s">
        <v>1</v>
      </c>
      <c r="C177" s="17" t="s">
        <v>1</v>
      </c>
      <c r="D177" s="16" t="s">
        <v>900</v>
      </c>
      <c r="E177" s="16" t="s">
        <v>898</v>
      </c>
      <c r="F177" s="16" t="s">
        <v>740</v>
      </c>
      <c r="G177" s="19">
        <v>7.6260000000000003</v>
      </c>
      <c r="H177" s="12">
        <v>7.6260000000000003</v>
      </c>
      <c r="I177" s="12">
        <v>1</v>
      </c>
      <c r="J177" s="12"/>
      <c r="K177" s="12">
        <f>ROUND(H177*J177, 2)</f>
        <v>0</v>
      </c>
      <c r="L177" s="18" t="s">
        <v>1</v>
      </c>
      <c r="M177" s="18" t="s">
        <v>1</v>
      </c>
      <c r="N177" s="12" t="str">
        <f>'ZBIORCZE ZESTAWIENIE KOSZTÓW'!B8</f>
        <v xml:space="preserve"> </v>
      </c>
      <c r="O177" s="16" t="s">
        <v>1</v>
      </c>
    </row>
    <row r="178" spans="1:15" ht="43.2" outlineLevel="4" x14ac:dyDescent="0.3">
      <c r="A178" s="16" t="s">
        <v>943</v>
      </c>
      <c r="B178" s="17" t="s">
        <v>1</v>
      </c>
      <c r="C178" s="17" t="s">
        <v>1</v>
      </c>
      <c r="D178" s="16" t="s">
        <v>770</v>
      </c>
      <c r="E178" s="16" t="s">
        <v>768</v>
      </c>
      <c r="F178" s="16" t="s">
        <v>771</v>
      </c>
      <c r="G178" s="19">
        <v>1.0640000000000001</v>
      </c>
      <c r="H178" s="12">
        <v>1.0640000000000001</v>
      </c>
      <c r="I178" s="12">
        <v>1</v>
      </c>
      <c r="J178" s="12"/>
      <c r="K178" s="12">
        <f>ROUND(H178*J178, 2)</f>
        <v>0</v>
      </c>
      <c r="L178" s="18" t="s">
        <v>1</v>
      </c>
      <c r="M178" s="18" t="s">
        <v>1</v>
      </c>
      <c r="N178" s="12" t="str">
        <f>'ZBIORCZE ZESTAWIENIE KOSZTÓW'!B8</f>
        <v xml:space="preserve"> </v>
      </c>
      <c r="O178" s="16" t="s">
        <v>1</v>
      </c>
    </row>
    <row r="179" spans="1:15" outlineLevel="3" x14ac:dyDescent="0.3">
      <c r="A179" s="11" t="s">
        <v>944</v>
      </c>
      <c r="B179" s="8" t="s">
        <v>1</v>
      </c>
      <c r="C179" s="8" t="s">
        <v>1</v>
      </c>
      <c r="D179" s="11" t="s">
        <v>736</v>
      </c>
      <c r="E179" s="11" t="s">
        <v>210</v>
      </c>
      <c r="F179" s="8" t="s">
        <v>1</v>
      </c>
      <c r="G179" s="8" t="s">
        <v>1</v>
      </c>
      <c r="H179" s="8" t="s">
        <v>1</v>
      </c>
      <c r="I179" s="8" t="s">
        <v>1</v>
      </c>
      <c r="J179" s="8"/>
      <c r="K179" s="20">
        <f>SUM(K180:K181)</f>
        <v>0</v>
      </c>
      <c r="L179" s="8" t="s">
        <v>1</v>
      </c>
      <c r="M179" s="8" t="s">
        <v>1</v>
      </c>
      <c r="N179" s="12" t="str">
        <f>'ZBIORCZE ZESTAWIENIE KOSZTÓW'!B8</f>
        <v xml:space="preserve"> </v>
      </c>
      <c r="O179" s="16" t="s">
        <v>1</v>
      </c>
    </row>
    <row r="180" spans="1:15" ht="43.2" outlineLevel="4" x14ac:dyDescent="0.3">
      <c r="A180" s="16" t="s">
        <v>945</v>
      </c>
      <c r="B180" s="17" t="s">
        <v>1</v>
      </c>
      <c r="C180" s="17" t="s">
        <v>1</v>
      </c>
      <c r="D180" s="16" t="s">
        <v>900</v>
      </c>
      <c r="E180" s="16" t="s">
        <v>898</v>
      </c>
      <c r="F180" s="16" t="s">
        <v>740</v>
      </c>
      <c r="G180" s="19">
        <v>3.278</v>
      </c>
      <c r="H180" s="12">
        <v>3.278</v>
      </c>
      <c r="I180" s="12">
        <v>1</v>
      </c>
      <c r="J180" s="12"/>
      <c r="K180" s="12">
        <f>ROUND(H180*J180, 2)</f>
        <v>0</v>
      </c>
      <c r="L180" s="18" t="s">
        <v>1</v>
      </c>
      <c r="M180" s="18" t="s">
        <v>1</v>
      </c>
      <c r="N180" s="12" t="str">
        <f>'ZBIORCZE ZESTAWIENIE KOSZTÓW'!B8</f>
        <v xml:space="preserve"> </v>
      </c>
      <c r="O180" s="16" t="s">
        <v>1</v>
      </c>
    </row>
    <row r="181" spans="1:15" ht="43.2" outlineLevel="4" x14ac:dyDescent="0.3">
      <c r="A181" s="16" t="s">
        <v>946</v>
      </c>
      <c r="B181" s="17" t="s">
        <v>1</v>
      </c>
      <c r="C181" s="17" t="s">
        <v>1</v>
      </c>
      <c r="D181" s="16" t="s">
        <v>770</v>
      </c>
      <c r="E181" s="16" t="s">
        <v>768</v>
      </c>
      <c r="F181" s="16" t="s">
        <v>771</v>
      </c>
      <c r="G181" s="19">
        <v>0.41199999999999998</v>
      </c>
      <c r="H181" s="12">
        <v>0.41199999999999998</v>
      </c>
      <c r="I181" s="12">
        <v>1</v>
      </c>
      <c r="J181" s="12"/>
      <c r="K181" s="12">
        <f>ROUND(H181*J181, 2)</f>
        <v>0</v>
      </c>
      <c r="L181" s="18" t="s">
        <v>1</v>
      </c>
      <c r="M181" s="18" t="s">
        <v>1</v>
      </c>
      <c r="N181" s="12" t="str">
        <f>'ZBIORCZE ZESTAWIENIE KOSZTÓW'!B8</f>
        <v xml:space="preserve"> </v>
      </c>
      <c r="O181" s="16" t="s">
        <v>1</v>
      </c>
    </row>
    <row r="182" spans="1:15" outlineLevel="3" x14ac:dyDescent="0.3">
      <c r="A182" s="11" t="s">
        <v>947</v>
      </c>
      <c r="B182" s="8" t="s">
        <v>1</v>
      </c>
      <c r="C182" s="8" t="s">
        <v>1</v>
      </c>
      <c r="D182" s="11" t="s">
        <v>736</v>
      </c>
      <c r="E182" s="11" t="s">
        <v>213</v>
      </c>
      <c r="F182" s="8" t="s">
        <v>1</v>
      </c>
      <c r="G182" s="8" t="s">
        <v>1</v>
      </c>
      <c r="H182" s="8" t="s">
        <v>1</v>
      </c>
      <c r="I182" s="8" t="s">
        <v>1</v>
      </c>
      <c r="J182" s="8"/>
      <c r="K182" s="20">
        <f>SUM(K183:K184)</f>
        <v>0</v>
      </c>
      <c r="L182" s="8" t="s">
        <v>1</v>
      </c>
      <c r="M182" s="8" t="s">
        <v>1</v>
      </c>
      <c r="N182" s="12" t="str">
        <f>'ZBIORCZE ZESTAWIENIE KOSZTÓW'!B8</f>
        <v xml:space="preserve"> </v>
      </c>
      <c r="O182" s="16" t="s">
        <v>1</v>
      </c>
    </row>
    <row r="183" spans="1:15" ht="43.2" outlineLevel="4" x14ac:dyDescent="0.3">
      <c r="A183" s="16" t="s">
        <v>948</v>
      </c>
      <c r="B183" s="17" t="s">
        <v>1</v>
      </c>
      <c r="C183" s="17" t="s">
        <v>1</v>
      </c>
      <c r="D183" s="16" t="s">
        <v>949</v>
      </c>
      <c r="E183" s="16" t="s">
        <v>898</v>
      </c>
      <c r="F183" s="16" t="s">
        <v>740</v>
      </c>
      <c r="G183" s="19">
        <v>0.71299999999999997</v>
      </c>
      <c r="H183" s="12">
        <v>0.71299999999999997</v>
      </c>
      <c r="I183" s="12">
        <v>1</v>
      </c>
      <c r="J183" s="12"/>
      <c r="K183" s="12">
        <f>ROUND(H183*J183, 2)</f>
        <v>0</v>
      </c>
      <c r="L183" s="18" t="s">
        <v>1</v>
      </c>
      <c r="M183" s="18" t="s">
        <v>1</v>
      </c>
      <c r="N183" s="12" t="str">
        <f>'ZBIORCZE ZESTAWIENIE KOSZTÓW'!B8</f>
        <v xml:space="preserve"> </v>
      </c>
      <c r="O183" s="16" t="s">
        <v>1</v>
      </c>
    </row>
    <row r="184" spans="1:15" ht="43.2" outlineLevel="4" x14ac:dyDescent="0.3">
      <c r="A184" s="16" t="s">
        <v>950</v>
      </c>
      <c r="B184" s="17" t="s">
        <v>1</v>
      </c>
      <c r="C184" s="17" t="s">
        <v>1</v>
      </c>
      <c r="D184" s="16" t="s">
        <v>770</v>
      </c>
      <c r="E184" s="16" t="s">
        <v>768</v>
      </c>
      <c r="F184" s="16" t="s">
        <v>771</v>
      </c>
      <c r="G184" s="19">
        <v>7.3999999999999996E-2</v>
      </c>
      <c r="H184" s="12">
        <v>7.3999999999999996E-2</v>
      </c>
      <c r="I184" s="12">
        <v>1</v>
      </c>
      <c r="J184" s="12"/>
      <c r="K184" s="12">
        <f>ROUND(H184*J184, 2)</f>
        <v>0</v>
      </c>
      <c r="L184" s="18" t="s">
        <v>1</v>
      </c>
      <c r="M184" s="18" t="s">
        <v>1</v>
      </c>
      <c r="N184" s="12" t="str">
        <f>'ZBIORCZE ZESTAWIENIE KOSZTÓW'!B8</f>
        <v xml:space="preserve"> </v>
      </c>
      <c r="O184" s="16" t="s">
        <v>1</v>
      </c>
    </row>
    <row r="185" spans="1:15" outlineLevel="3" x14ac:dyDescent="0.3">
      <c r="A185" s="11" t="s">
        <v>951</v>
      </c>
      <c r="B185" s="8" t="s">
        <v>1</v>
      </c>
      <c r="C185" s="8" t="s">
        <v>1</v>
      </c>
      <c r="D185" s="11" t="s">
        <v>736</v>
      </c>
      <c r="E185" s="11" t="s">
        <v>216</v>
      </c>
      <c r="F185" s="8" t="s">
        <v>1</v>
      </c>
      <c r="G185" s="8" t="s">
        <v>1</v>
      </c>
      <c r="H185" s="8" t="s">
        <v>1</v>
      </c>
      <c r="I185" s="8" t="s">
        <v>1</v>
      </c>
      <c r="J185" s="8"/>
      <c r="K185" s="20">
        <f>SUM(K186:K187)</f>
        <v>0</v>
      </c>
      <c r="L185" s="8" t="s">
        <v>1</v>
      </c>
      <c r="M185" s="8" t="s">
        <v>1</v>
      </c>
      <c r="N185" s="12" t="str">
        <f>'ZBIORCZE ZESTAWIENIE KOSZTÓW'!B8</f>
        <v xml:space="preserve"> </v>
      </c>
      <c r="O185" s="16" t="s">
        <v>1</v>
      </c>
    </row>
    <row r="186" spans="1:15" ht="43.2" outlineLevel="4" x14ac:dyDescent="0.3">
      <c r="A186" s="16" t="s">
        <v>952</v>
      </c>
      <c r="B186" s="17" t="s">
        <v>1</v>
      </c>
      <c r="C186" s="17" t="s">
        <v>1</v>
      </c>
      <c r="D186" s="16" t="s">
        <v>949</v>
      </c>
      <c r="E186" s="16" t="s">
        <v>898</v>
      </c>
      <c r="F186" s="16" t="s">
        <v>740</v>
      </c>
      <c r="G186" s="19">
        <v>1.4630000000000001</v>
      </c>
      <c r="H186" s="12">
        <v>1.4630000000000001</v>
      </c>
      <c r="I186" s="12">
        <v>1</v>
      </c>
      <c r="J186" s="12"/>
      <c r="K186" s="12">
        <f>ROUND(H186*J186, 2)</f>
        <v>0</v>
      </c>
      <c r="L186" s="18" t="s">
        <v>1</v>
      </c>
      <c r="M186" s="18" t="s">
        <v>1</v>
      </c>
      <c r="N186" s="12" t="str">
        <f>'ZBIORCZE ZESTAWIENIE KOSZTÓW'!B8</f>
        <v xml:space="preserve"> </v>
      </c>
      <c r="O186" s="16" t="s">
        <v>1</v>
      </c>
    </row>
    <row r="187" spans="1:15" ht="43.2" outlineLevel="4" x14ac:dyDescent="0.3">
      <c r="A187" s="16" t="s">
        <v>953</v>
      </c>
      <c r="B187" s="17" t="s">
        <v>1</v>
      </c>
      <c r="C187" s="17" t="s">
        <v>1</v>
      </c>
      <c r="D187" s="16" t="s">
        <v>770</v>
      </c>
      <c r="E187" s="16" t="s">
        <v>768</v>
      </c>
      <c r="F187" s="16" t="s">
        <v>771</v>
      </c>
      <c r="G187" s="19">
        <v>0.14099999999999999</v>
      </c>
      <c r="H187" s="12">
        <v>0.14099999999999999</v>
      </c>
      <c r="I187" s="12">
        <v>1</v>
      </c>
      <c r="J187" s="12"/>
      <c r="K187" s="12">
        <f>ROUND(H187*J187, 2)</f>
        <v>0</v>
      </c>
      <c r="L187" s="18" t="s">
        <v>1</v>
      </c>
      <c r="M187" s="18" t="s">
        <v>1</v>
      </c>
      <c r="N187" s="12" t="str">
        <f>'ZBIORCZE ZESTAWIENIE KOSZTÓW'!B8</f>
        <v xml:space="preserve"> </v>
      </c>
      <c r="O187" s="16" t="s">
        <v>1</v>
      </c>
    </row>
    <row r="188" spans="1:15" outlineLevel="3" x14ac:dyDescent="0.3">
      <c r="A188" s="11" t="s">
        <v>954</v>
      </c>
      <c r="B188" s="8" t="s">
        <v>1</v>
      </c>
      <c r="C188" s="8" t="s">
        <v>1</v>
      </c>
      <c r="D188" s="11" t="s">
        <v>736</v>
      </c>
      <c r="E188" s="11" t="s">
        <v>219</v>
      </c>
      <c r="F188" s="8" t="s">
        <v>1</v>
      </c>
      <c r="G188" s="8" t="s">
        <v>1</v>
      </c>
      <c r="H188" s="8" t="s">
        <v>1</v>
      </c>
      <c r="I188" s="8" t="s">
        <v>1</v>
      </c>
      <c r="J188" s="8"/>
      <c r="K188" s="20">
        <f>SUM(K189:K190)</f>
        <v>0</v>
      </c>
      <c r="L188" s="8" t="s">
        <v>1</v>
      </c>
      <c r="M188" s="8" t="s">
        <v>1</v>
      </c>
      <c r="N188" s="12" t="str">
        <f>'ZBIORCZE ZESTAWIENIE KOSZTÓW'!B8</f>
        <v xml:space="preserve"> </v>
      </c>
      <c r="O188" s="16" t="s">
        <v>1</v>
      </c>
    </row>
    <row r="189" spans="1:15" ht="43.2" outlineLevel="4" x14ac:dyDescent="0.3">
      <c r="A189" s="16" t="s">
        <v>955</v>
      </c>
      <c r="B189" s="17" t="s">
        <v>1</v>
      </c>
      <c r="C189" s="17" t="s">
        <v>1</v>
      </c>
      <c r="D189" s="16" t="s">
        <v>949</v>
      </c>
      <c r="E189" s="16" t="s">
        <v>898</v>
      </c>
      <c r="F189" s="16" t="s">
        <v>740</v>
      </c>
      <c r="G189" s="19">
        <v>1.085</v>
      </c>
      <c r="H189" s="12">
        <v>1.085</v>
      </c>
      <c r="I189" s="12">
        <v>1</v>
      </c>
      <c r="J189" s="12"/>
      <c r="K189" s="12">
        <f>ROUND(H189*J189, 2)</f>
        <v>0</v>
      </c>
      <c r="L189" s="18" t="s">
        <v>1</v>
      </c>
      <c r="M189" s="18" t="s">
        <v>1</v>
      </c>
      <c r="N189" s="12" t="str">
        <f>'ZBIORCZE ZESTAWIENIE KOSZTÓW'!B8</f>
        <v xml:space="preserve"> </v>
      </c>
      <c r="O189" s="16" t="s">
        <v>1</v>
      </c>
    </row>
    <row r="190" spans="1:15" ht="43.2" outlineLevel="4" x14ac:dyDescent="0.3">
      <c r="A190" s="16" t="s">
        <v>956</v>
      </c>
      <c r="B190" s="17" t="s">
        <v>1</v>
      </c>
      <c r="C190" s="17" t="s">
        <v>1</v>
      </c>
      <c r="D190" s="16" t="s">
        <v>770</v>
      </c>
      <c r="E190" s="16" t="s">
        <v>768</v>
      </c>
      <c r="F190" s="16" t="s">
        <v>771</v>
      </c>
      <c r="G190" s="19">
        <v>2.1000000000000001E-2</v>
      </c>
      <c r="H190" s="12">
        <v>2.1000000000000001E-2</v>
      </c>
      <c r="I190" s="12">
        <v>1</v>
      </c>
      <c r="J190" s="12"/>
      <c r="K190" s="12">
        <f>ROUND(H190*J190, 2)</f>
        <v>0</v>
      </c>
      <c r="L190" s="18" t="s">
        <v>1</v>
      </c>
      <c r="M190" s="18" t="s">
        <v>1</v>
      </c>
      <c r="N190" s="12" t="str">
        <f>'ZBIORCZE ZESTAWIENIE KOSZTÓW'!B8</f>
        <v xml:space="preserve"> </v>
      </c>
      <c r="O190" s="16" t="s">
        <v>1</v>
      </c>
    </row>
    <row r="191" spans="1:15" outlineLevel="3" x14ac:dyDescent="0.3">
      <c r="A191" s="11" t="s">
        <v>957</v>
      </c>
      <c r="B191" s="8" t="s">
        <v>1</v>
      </c>
      <c r="C191" s="8" t="s">
        <v>1</v>
      </c>
      <c r="D191" s="11" t="s">
        <v>736</v>
      </c>
      <c r="E191" s="11" t="s">
        <v>222</v>
      </c>
      <c r="F191" s="8" t="s">
        <v>1</v>
      </c>
      <c r="G191" s="8" t="s">
        <v>1</v>
      </c>
      <c r="H191" s="8" t="s">
        <v>1</v>
      </c>
      <c r="I191" s="8" t="s">
        <v>1</v>
      </c>
      <c r="J191" s="8"/>
      <c r="K191" s="20">
        <f>SUM(K192:K193)</f>
        <v>0</v>
      </c>
      <c r="L191" s="8" t="s">
        <v>1</v>
      </c>
      <c r="M191" s="8" t="s">
        <v>1</v>
      </c>
      <c r="N191" s="12" t="str">
        <f>'ZBIORCZE ZESTAWIENIE KOSZTÓW'!B8</f>
        <v xml:space="preserve"> </v>
      </c>
      <c r="O191" s="16" t="s">
        <v>1</v>
      </c>
    </row>
    <row r="192" spans="1:15" ht="43.2" outlineLevel="4" x14ac:dyDescent="0.3">
      <c r="A192" s="16" t="s">
        <v>958</v>
      </c>
      <c r="B192" s="17" t="s">
        <v>1</v>
      </c>
      <c r="C192" s="17" t="s">
        <v>1</v>
      </c>
      <c r="D192" s="16" t="s">
        <v>949</v>
      </c>
      <c r="E192" s="16" t="s">
        <v>898</v>
      </c>
      <c r="F192" s="16" t="s">
        <v>740</v>
      </c>
      <c r="G192" s="19">
        <v>0.28699999999999998</v>
      </c>
      <c r="H192" s="12">
        <v>0.28699999999999998</v>
      </c>
      <c r="I192" s="12">
        <v>1</v>
      </c>
      <c r="J192" s="12"/>
      <c r="K192" s="12">
        <f>ROUND(H192*J192, 2)</f>
        <v>0</v>
      </c>
      <c r="L192" s="18" t="s">
        <v>1</v>
      </c>
      <c r="M192" s="18" t="s">
        <v>1</v>
      </c>
      <c r="N192" s="12" t="str">
        <f>'ZBIORCZE ZESTAWIENIE KOSZTÓW'!B8</f>
        <v xml:space="preserve"> </v>
      </c>
      <c r="O192" s="16" t="s">
        <v>1</v>
      </c>
    </row>
    <row r="193" spans="1:15" ht="43.2" outlineLevel="4" x14ac:dyDescent="0.3">
      <c r="A193" s="16" t="s">
        <v>959</v>
      </c>
      <c r="B193" s="17" t="s">
        <v>1</v>
      </c>
      <c r="C193" s="17" t="s">
        <v>1</v>
      </c>
      <c r="D193" s="16" t="s">
        <v>770</v>
      </c>
      <c r="E193" s="16" t="s">
        <v>768</v>
      </c>
      <c r="F193" s="16" t="s">
        <v>771</v>
      </c>
      <c r="G193" s="19">
        <v>2.8000000000000001E-2</v>
      </c>
      <c r="H193" s="12">
        <v>2.8000000000000001E-2</v>
      </c>
      <c r="I193" s="12">
        <v>1</v>
      </c>
      <c r="J193" s="12"/>
      <c r="K193" s="12">
        <f>ROUND(H193*J193, 2)</f>
        <v>0</v>
      </c>
      <c r="L193" s="18" t="s">
        <v>1</v>
      </c>
      <c r="M193" s="18" t="s">
        <v>1</v>
      </c>
      <c r="N193" s="12" t="str">
        <f>'ZBIORCZE ZESTAWIENIE KOSZTÓW'!B8</f>
        <v xml:space="preserve"> </v>
      </c>
      <c r="O193" s="16" t="s">
        <v>1</v>
      </c>
    </row>
    <row r="194" spans="1:15" outlineLevel="3" x14ac:dyDescent="0.3">
      <c r="A194" s="11" t="s">
        <v>960</v>
      </c>
      <c r="B194" s="8" t="s">
        <v>1</v>
      </c>
      <c r="C194" s="8" t="s">
        <v>1</v>
      </c>
      <c r="D194" s="11" t="s">
        <v>736</v>
      </c>
      <c r="E194" s="11" t="s">
        <v>225</v>
      </c>
      <c r="F194" s="8" t="s">
        <v>1</v>
      </c>
      <c r="G194" s="8" t="s">
        <v>1</v>
      </c>
      <c r="H194" s="8" t="s">
        <v>1</v>
      </c>
      <c r="I194" s="8" t="s">
        <v>1</v>
      </c>
      <c r="J194" s="8"/>
      <c r="K194" s="20">
        <f>SUM(K195:K196)</f>
        <v>0</v>
      </c>
      <c r="L194" s="8" t="s">
        <v>1</v>
      </c>
      <c r="M194" s="8" t="s">
        <v>1</v>
      </c>
      <c r="N194" s="12" t="str">
        <f>'ZBIORCZE ZESTAWIENIE KOSZTÓW'!B8</f>
        <v xml:space="preserve"> </v>
      </c>
      <c r="O194" s="16" t="s">
        <v>1</v>
      </c>
    </row>
    <row r="195" spans="1:15" ht="43.2" outlineLevel="4" x14ac:dyDescent="0.3">
      <c r="A195" s="16" t="s">
        <v>961</v>
      </c>
      <c r="B195" s="17" t="s">
        <v>1</v>
      </c>
      <c r="C195" s="17" t="s">
        <v>1</v>
      </c>
      <c r="D195" s="16" t="s">
        <v>949</v>
      </c>
      <c r="E195" s="16" t="s">
        <v>898</v>
      </c>
      <c r="F195" s="16" t="s">
        <v>740</v>
      </c>
      <c r="G195" s="19">
        <v>2.11</v>
      </c>
      <c r="H195" s="12">
        <v>2.11</v>
      </c>
      <c r="I195" s="12">
        <v>1</v>
      </c>
      <c r="J195" s="12"/>
      <c r="K195" s="12">
        <f>ROUND(H195*J195, 2)</f>
        <v>0</v>
      </c>
      <c r="L195" s="18" t="s">
        <v>1</v>
      </c>
      <c r="M195" s="18" t="s">
        <v>1</v>
      </c>
      <c r="N195" s="12" t="str">
        <f>'ZBIORCZE ZESTAWIENIE KOSZTÓW'!B8</f>
        <v xml:space="preserve"> </v>
      </c>
      <c r="O195" s="16" t="s">
        <v>1</v>
      </c>
    </row>
    <row r="196" spans="1:15" ht="43.2" outlineLevel="4" x14ac:dyDescent="0.3">
      <c r="A196" s="16" t="s">
        <v>962</v>
      </c>
      <c r="B196" s="17" t="s">
        <v>1</v>
      </c>
      <c r="C196" s="17" t="s">
        <v>1</v>
      </c>
      <c r="D196" s="16" t="s">
        <v>770</v>
      </c>
      <c r="E196" s="16" t="s">
        <v>768</v>
      </c>
      <c r="F196" s="16" t="s">
        <v>771</v>
      </c>
      <c r="G196" s="19">
        <v>0.20699999999999999</v>
      </c>
      <c r="H196" s="12">
        <v>0.20699999999999999</v>
      </c>
      <c r="I196" s="12">
        <v>1</v>
      </c>
      <c r="J196" s="12"/>
      <c r="K196" s="12">
        <f>ROUND(H196*J196, 2)</f>
        <v>0</v>
      </c>
      <c r="L196" s="18" t="s">
        <v>1</v>
      </c>
      <c r="M196" s="18" t="s">
        <v>1</v>
      </c>
      <c r="N196" s="12" t="str">
        <f>'ZBIORCZE ZESTAWIENIE KOSZTÓW'!B8</f>
        <v xml:space="preserve"> </v>
      </c>
      <c r="O196" s="16" t="s">
        <v>1</v>
      </c>
    </row>
    <row r="197" spans="1:15" outlineLevel="3" x14ac:dyDescent="0.3">
      <c r="A197" s="11" t="s">
        <v>963</v>
      </c>
      <c r="B197" s="8" t="s">
        <v>1</v>
      </c>
      <c r="C197" s="8" t="s">
        <v>1</v>
      </c>
      <c r="D197" s="11" t="s">
        <v>736</v>
      </c>
      <c r="E197" s="11" t="s">
        <v>228</v>
      </c>
      <c r="F197" s="8" t="s">
        <v>1</v>
      </c>
      <c r="G197" s="8" t="s">
        <v>1</v>
      </c>
      <c r="H197" s="8" t="s">
        <v>1</v>
      </c>
      <c r="I197" s="8" t="s">
        <v>1</v>
      </c>
      <c r="J197" s="8"/>
      <c r="K197" s="20">
        <f>SUM(K198:K199)</f>
        <v>0</v>
      </c>
      <c r="L197" s="8" t="s">
        <v>1</v>
      </c>
      <c r="M197" s="8" t="s">
        <v>1</v>
      </c>
      <c r="N197" s="12" t="str">
        <f>'ZBIORCZE ZESTAWIENIE KOSZTÓW'!B8</f>
        <v xml:space="preserve"> </v>
      </c>
      <c r="O197" s="16" t="s">
        <v>1</v>
      </c>
    </row>
    <row r="198" spans="1:15" ht="43.2" outlineLevel="4" x14ac:dyDescent="0.3">
      <c r="A198" s="16" t="s">
        <v>964</v>
      </c>
      <c r="B198" s="17" t="s">
        <v>1</v>
      </c>
      <c r="C198" s="17" t="s">
        <v>1</v>
      </c>
      <c r="D198" s="16" t="s">
        <v>949</v>
      </c>
      <c r="E198" s="16" t="s">
        <v>898</v>
      </c>
      <c r="F198" s="16" t="s">
        <v>740</v>
      </c>
      <c r="G198" s="19">
        <v>1.6479999999999999</v>
      </c>
      <c r="H198" s="12">
        <v>1.6479999999999999</v>
      </c>
      <c r="I198" s="12">
        <v>1</v>
      </c>
      <c r="J198" s="12"/>
      <c r="K198" s="12">
        <f>ROUND(H198*J198, 2)</f>
        <v>0</v>
      </c>
      <c r="L198" s="18" t="s">
        <v>1</v>
      </c>
      <c r="M198" s="18" t="s">
        <v>1</v>
      </c>
      <c r="N198" s="12" t="str">
        <f>'ZBIORCZE ZESTAWIENIE KOSZTÓW'!B8</f>
        <v xml:space="preserve"> </v>
      </c>
      <c r="O198" s="16" t="s">
        <v>1</v>
      </c>
    </row>
    <row r="199" spans="1:15" ht="43.2" outlineLevel="4" x14ac:dyDescent="0.3">
      <c r="A199" s="16" t="s">
        <v>965</v>
      </c>
      <c r="B199" s="17" t="s">
        <v>1</v>
      </c>
      <c r="C199" s="17" t="s">
        <v>1</v>
      </c>
      <c r="D199" s="16" t="s">
        <v>770</v>
      </c>
      <c r="E199" s="16" t="s">
        <v>768</v>
      </c>
      <c r="F199" s="16" t="s">
        <v>771</v>
      </c>
      <c r="G199" s="19">
        <v>0.14899999999999999</v>
      </c>
      <c r="H199" s="12">
        <v>0.14899999999999999</v>
      </c>
      <c r="I199" s="12">
        <v>1</v>
      </c>
      <c r="J199" s="12"/>
      <c r="K199" s="12">
        <f>ROUND(H199*J199, 2)</f>
        <v>0</v>
      </c>
      <c r="L199" s="18" t="s">
        <v>1</v>
      </c>
      <c r="M199" s="18" t="s">
        <v>1</v>
      </c>
      <c r="N199" s="12" t="str">
        <f>'ZBIORCZE ZESTAWIENIE KOSZTÓW'!B8</f>
        <v xml:space="preserve"> </v>
      </c>
      <c r="O199" s="16" t="s">
        <v>1</v>
      </c>
    </row>
    <row r="200" spans="1:15" outlineLevel="3" x14ac:dyDescent="0.3">
      <c r="A200" s="11" t="s">
        <v>966</v>
      </c>
      <c r="B200" s="8" t="s">
        <v>1</v>
      </c>
      <c r="C200" s="8" t="s">
        <v>1</v>
      </c>
      <c r="D200" s="11" t="s">
        <v>736</v>
      </c>
      <c r="E200" s="11" t="s">
        <v>231</v>
      </c>
      <c r="F200" s="8" t="s">
        <v>1</v>
      </c>
      <c r="G200" s="8" t="s">
        <v>1</v>
      </c>
      <c r="H200" s="8" t="s">
        <v>1</v>
      </c>
      <c r="I200" s="8" t="s">
        <v>1</v>
      </c>
      <c r="J200" s="8"/>
      <c r="K200" s="20">
        <f>SUM(K201:K202)</f>
        <v>0</v>
      </c>
      <c r="L200" s="8" t="s">
        <v>1</v>
      </c>
      <c r="M200" s="8" t="s">
        <v>1</v>
      </c>
      <c r="N200" s="12" t="str">
        <f>'ZBIORCZE ZESTAWIENIE KOSZTÓW'!B8</f>
        <v xml:space="preserve"> </v>
      </c>
      <c r="O200" s="16" t="s">
        <v>1</v>
      </c>
    </row>
    <row r="201" spans="1:15" ht="43.2" outlineLevel="4" x14ac:dyDescent="0.3">
      <c r="A201" s="16" t="s">
        <v>967</v>
      </c>
      <c r="B201" s="17" t="s">
        <v>1</v>
      </c>
      <c r="C201" s="17" t="s">
        <v>1</v>
      </c>
      <c r="D201" s="16" t="s">
        <v>949</v>
      </c>
      <c r="E201" s="16" t="s">
        <v>898</v>
      </c>
      <c r="F201" s="16" t="s">
        <v>740</v>
      </c>
      <c r="G201" s="19">
        <v>0.29399999999999998</v>
      </c>
      <c r="H201" s="12">
        <v>0.29399999999999998</v>
      </c>
      <c r="I201" s="12">
        <v>1</v>
      </c>
      <c r="J201" s="12"/>
      <c r="K201" s="12">
        <f>ROUND(H201*J201, 2)</f>
        <v>0</v>
      </c>
      <c r="L201" s="18" t="s">
        <v>1</v>
      </c>
      <c r="M201" s="18" t="s">
        <v>1</v>
      </c>
      <c r="N201" s="12" t="str">
        <f>'ZBIORCZE ZESTAWIENIE KOSZTÓW'!B8</f>
        <v xml:space="preserve"> </v>
      </c>
      <c r="O201" s="16" t="s">
        <v>1</v>
      </c>
    </row>
    <row r="202" spans="1:15" ht="43.2" outlineLevel="4" x14ac:dyDescent="0.3">
      <c r="A202" s="16" t="s">
        <v>968</v>
      </c>
      <c r="B202" s="17" t="s">
        <v>1</v>
      </c>
      <c r="C202" s="17" t="s">
        <v>1</v>
      </c>
      <c r="D202" s="16" t="s">
        <v>770</v>
      </c>
      <c r="E202" s="16" t="s">
        <v>768</v>
      </c>
      <c r="F202" s="16" t="s">
        <v>771</v>
      </c>
      <c r="G202" s="19">
        <v>2.9000000000000001E-2</v>
      </c>
      <c r="H202" s="12">
        <v>2.9000000000000001E-2</v>
      </c>
      <c r="I202" s="12">
        <v>1</v>
      </c>
      <c r="J202" s="12"/>
      <c r="K202" s="12">
        <f>ROUND(H202*J202, 2)</f>
        <v>0</v>
      </c>
      <c r="L202" s="18" t="s">
        <v>1</v>
      </c>
      <c r="M202" s="18" t="s">
        <v>1</v>
      </c>
      <c r="N202" s="12" t="str">
        <f>'ZBIORCZE ZESTAWIENIE KOSZTÓW'!B8</f>
        <v xml:space="preserve"> </v>
      </c>
      <c r="O202" s="16" t="s">
        <v>1</v>
      </c>
    </row>
    <row r="203" spans="1:15" outlineLevel="3" x14ac:dyDescent="0.3">
      <c r="A203" s="11" t="s">
        <v>969</v>
      </c>
      <c r="B203" s="8" t="s">
        <v>1</v>
      </c>
      <c r="C203" s="8" t="s">
        <v>1</v>
      </c>
      <c r="D203" s="11" t="s">
        <v>736</v>
      </c>
      <c r="E203" s="11" t="s">
        <v>234</v>
      </c>
      <c r="F203" s="8" t="s">
        <v>1</v>
      </c>
      <c r="G203" s="8" t="s">
        <v>1</v>
      </c>
      <c r="H203" s="8" t="s">
        <v>1</v>
      </c>
      <c r="I203" s="8" t="s">
        <v>1</v>
      </c>
      <c r="J203" s="8"/>
      <c r="K203" s="20">
        <f>SUM(K204:K205)</f>
        <v>0</v>
      </c>
      <c r="L203" s="8" t="s">
        <v>1</v>
      </c>
      <c r="M203" s="8" t="s">
        <v>1</v>
      </c>
      <c r="N203" s="12" t="str">
        <f>'ZBIORCZE ZESTAWIENIE KOSZTÓW'!B8</f>
        <v xml:space="preserve"> </v>
      </c>
      <c r="O203" s="16" t="s">
        <v>1</v>
      </c>
    </row>
    <row r="204" spans="1:15" ht="43.2" outlineLevel="4" x14ac:dyDescent="0.3">
      <c r="A204" s="16" t="s">
        <v>970</v>
      </c>
      <c r="B204" s="17" t="s">
        <v>1</v>
      </c>
      <c r="C204" s="17" t="s">
        <v>1</v>
      </c>
      <c r="D204" s="16" t="s">
        <v>949</v>
      </c>
      <c r="E204" s="16" t="s">
        <v>898</v>
      </c>
      <c r="F204" s="16" t="s">
        <v>740</v>
      </c>
      <c r="G204" s="19">
        <v>0.14699999999999999</v>
      </c>
      <c r="H204" s="12">
        <v>0.14699999999999999</v>
      </c>
      <c r="I204" s="12">
        <v>1</v>
      </c>
      <c r="J204" s="12"/>
      <c r="K204" s="12">
        <f>ROUND(H204*J204, 2)</f>
        <v>0</v>
      </c>
      <c r="L204" s="18" t="s">
        <v>1</v>
      </c>
      <c r="M204" s="18" t="s">
        <v>1</v>
      </c>
      <c r="N204" s="12" t="str">
        <f>'ZBIORCZE ZESTAWIENIE KOSZTÓW'!B8</f>
        <v xml:space="preserve"> </v>
      </c>
      <c r="O204" s="16" t="s">
        <v>1</v>
      </c>
    </row>
    <row r="205" spans="1:15" ht="43.2" outlineLevel="4" x14ac:dyDescent="0.3">
      <c r="A205" s="16" t="s">
        <v>971</v>
      </c>
      <c r="B205" s="17" t="s">
        <v>1</v>
      </c>
      <c r="C205" s="17" t="s">
        <v>1</v>
      </c>
      <c r="D205" s="16" t="s">
        <v>770</v>
      </c>
      <c r="E205" s="16" t="s">
        <v>768</v>
      </c>
      <c r="F205" s="16" t="s">
        <v>771</v>
      </c>
      <c r="G205" s="19">
        <v>1.7000000000000001E-2</v>
      </c>
      <c r="H205" s="12">
        <v>1.7000000000000001E-2</v>
      </c>
      <c r="I205" s="12">
        <v>1</v>
      </c>
      <c r="J205" s="12"/>
      <c r="K205" s="12">
        <f>ROUND(H205*J205, 2)</f>
        <v>0</v>
      </c>
      <c r="L205" s="18" t="s">
        <v>1</v>
      </c>
      <c r="M205" s="18" t="s">
        <v>1</v>
      </c>
      <c r="N205" s="12" t="str">
        <f>'ZBIORCZE ZESTAWIENIE KOSZTÓW'!B8</f>
        <v xml:space="preserve"> </v>
      </c>
      <c r="O205" s="16" t="s">
        <v>1</v>
      </c>
    </row>
    <row r="206" spans="1:15" outlineLevel="3" x14ac:dyDescent="0.3">
      <c r="A206" s="11" t="s">
        <v>972</v>
      </c>
      <c r="B206" s="8" t="s">
        <v>1</v>
      </c>
      <c r="C206" s="8" t="s">
        <v>1</v>
      </c>
      <c r="D206" s="11" t="s">
        <v>736</v>
      </c>
      <c r="E206" s="11" t="s">
        <v>237</v>
      </c>
      <c r="F206" s="8" t="s">
        <v>1</v>
      </c>
      <c r="G206" s="8" t="s">
        <v>1</v>
      </c>
      <c r="H206" s="8" t="s">
        <v>1</v>
      </c>
      <c r="I206" s="8" t="s">
        <v>1</v>
      </c>
      <c r="J206" s="8"/>
      <c r="K206" s="20">
        <f>SUM(K207:K208)</f>
        <v>0</v>
      </c>
      <c r="L206" s="8" t="s">
        <v>1</v>
      </c>
      <c r="M206" s="8" t="s">
        <v>1</v>
      </c>
      <c r="N206" s="12" t="str">
        <f>'ZBIORCZE ZESTAWIENIE KOSZTÓW'!B8</f>
        <v xml:space="preserve"> </v>
      </c>
      <c r="O206" s="16" t="s">
        <v>1</v>
      </c>
    </row>
    <row r="207" spans="1:15" ht="43.2" outlineLevel="4" x14ac:dyDescent="0.3">
      <c r="A207" s="16" t="s">
        <v>973</v>
      </c>
      <c r="B207" s="17" t="s">
        <v>1</v>
      </c>
      <c r="C207" s="17" t="s">
        <v>1</v>
      </c>
      <c r="D207" s="16" t="s">
        <v>949</v>
      </c>
      <c r="E207" s="16" t="s">
        <v>898</v>
      </c>
      <c r="F207" s="16" t="s">
        <v>740</v>
      </c>
      <c r="G207" s="19">
        <v>33.75</v>
      </c>
      <c r="H207" s="12">
        <v>33.75</v>
      </c>
      <c r="I207" s="12">
        <v>1</v>
      </c>
      <c r="J207" s="12"/>
      <c r="K207" s="12">
        <f>ROUND(H207*J207, 2)</f>
        <v>0</v>
      </c>
      <c r="L207" s="18" t="s">
        <v>1</v>
      </c>
      <c r="M207" s="18" t="s">
        <v>1</v>
      </c>
      <c r="N207" s="12" t="str">
        <f>'ZBIORCZE ZESTAWIENIE KOSZTÓW'!B8</f>
        <v xml:space="preserve"> </v>
      </c>
      <c r="O207" s="16" t="s">
        <v>1</v>
      </c>
    </row>
    <row r="208" spans="1:15" ht="43.2" outlineLevel="4" x14ac:dyDescent="0.3">
      <c r="A208" s="16" t="s">
        <v>974</v>
      </c>
      <c r="B208" s="17" t="s">
        <v>1</v>
      </c>
      <c r="C208" s="17" t="s">
        <v>1</v>
      </c>
      <c r="D208" s="16" t="s">
        <v>770</v>
      </c>
      <c r="E208" s="16" t="s">
        <v>768</v>
      </c>
      <c r="F208" s="16" t="s">
        <v>771</v>
      </c>
      <c r="G208" s="19">
        <v>2.2999999999999998</v>
      </c>
      <c r="H208" s="12">
        <v>2.2999999999999998</v>
      </c>
      <c r="I208" s="12">
        <v>1</v>
      </c>
      <c r="J208" s="12"/>
      <c r="K208" s="12">
        <f>ROUND(H208*J208, 2)</f>
        <v>0</v>
      </c>
      <c r="L208" s="18" t="s">
        <v>1</v>
      </c>
      <c r="M208" s="18" t="s">
        <v>1</v>
      </c>
      <c r="N208" s="12" t="str">
        <f>'ZBIORCZE ZESTAWIENIE KOSZTÓW'!B8</f>
        <v xml:space="preserve"> </v>
      </c>
      <c r="O208" s="16" t="s">
        <v>1</v>
      </c>
    </row>
    <row r="209" spans="1:15" outlineLevel="3" x14ac:dyDescent="0.3">
      <c r="A209" s="11" t="s">
        <v>975</v>
      </c>
      <c r="B209" s="8" t="s">
        <v>1</v>
      </c>
      <c r="C209" s="8" t="s">
        <v>1</v>
      </c>
      <c r="D209" s="11" t="s">
        <v>736</v>
      </c>
      <c r="E209" s="11" t="s">
        <v>240</v>
      </c>
      <c r="F209" s="8" t="s">
        <v>1</v>
      </c>
      <c r="G209" s="8" t="s">
        <v>1</v>
      </c>
      <c r="H209" s="8" t="s">
        <v>1</v>
      </c>
      <c r="I209" s="8" t="s">
        <v>1</v>
      </c>
      <c r="J209" s="8"/>
      <c r="K209" s="20">
        <f>SUM(K210:K211)</f>
        <v>0</v>
      </c>
      <c r="L209" s="8" t="s">
        <v>1</v>
      </c>
      <c r="M209" s="8" t="s">
        <v>1</v>
      </c>
      <c r="N209" s="12" t="str">
        <f>'ZBIORCZE ZESTAWIENIE KOSZTÓW'!B8</f>
        <v xml:space="preserve"> </v>
      </c>
      <c r="O209" s="16" t="s">
        <v>1</v>
      </c>
    </row>
    <row r="210" spans="1:15" ht="43.2" outlineLevel="4" x14ac:dyDescent="0.3">
      <c r="A210" s="16" t="s">
        <v>976</v>
      </c>
      <c r="B210" s="17" t="s">
        <v>1</v>
      </c>
      <c r="C210" s="17" t="s">
        <v>1</v>
      </c>
      <c r="D210" s="16" t="s">
        <v>949</v>
      </c>
      <c r="E210" s="16" t="s">
        <v>898</v>
      </c>
      <c r="F210" s="16" t="s">
        <v>740</v>
      </c>
      <c r="G210" s="19">
        <v>1.35</v>
      </c>
      <c r="H210" s="12">
        <v>1.35</v>
      </c>
      <c r="I210" s="12">
        <v>1</v>
      </c>
      <c r="J210" s="12"/>
      <c r="K210" s="12">
        <f>ROUND(H210*J210, 2)</f>
        <v>0</v>
      </c>
      <c r="L210" s="18" t="s">
        <v>1</v>
      </c>
      <c r="M210" s="18" t="s">
        <v>1</v>
      </c>
      <c r="N210" s="12" t="str">
        <f>'ZBIORCZE ZESTAWIENIE KOSZTÓW'!B8</f>
        <v xml:space="preserve"> </v>
      </c>
      <c r="O210" s="16" t="s">
        <v>1</v>
      </c>
    </row>
    <row r="211" spans="1:15" ht="43.2" outlineLevel="4" x14ac:dyDescent="0.3">
      <c r="A211" s="16" t="s">
        <v>977</v>
      </c>
      <c r="B211" s="17" t="s">
        <v>1</v>
      </c>
      <c r="C211" s="17" t="s">
        <v>1</v>
      </c>
      <c r="D211" s="16" t="s">
        <v>770</v>
      </c>
      <c r="E211" s="16" t="s">
        <v>768</v>
      </c>
      <c r="F211" s="16" t="s">
        <v>771</v>
      </c>
      <c r="G211" s="19">
        <v>0.125</v>
      </c>
      <c r="H211" s="12">
        <v>0.125</v>
      </c>
      <c r="I211" s="12">
        <v>1</v>
      </c>
      <c r="J211" s="12"/>
      <c r="K211" s="12">
        <f>ROUND(H211*J211, 2)</f>
        <v>0</v>
      </c>
      <c r="L211" s="18" t="s">
        <v>1</v>
      </c>
      <c r="M211" s="18" t="s">
        <v>1</v>
      </c>
      <c r="N211" s="12" t="str">
        <f>'ZBIORCZE ZESTAWIENIE KOSZTÓW'!B8</f>
        <v xml:space="preserve"> </v>
      </c>
      <c r="O211" s="16" t="s">
        <v>1</v>
      </c>
    </row>
    <row r="212" spans="1:15" outlineLevel="3" x14ac:dyDescent="0.3">
      <c r="A212" s="11" t="s">
        <v>978</v>
      </c>
      <c r="B212" s="8" t="s">
        <v>1</v>
      </c>
      <c r="C212" s="8" t="s">
        <v>1</v>
      </c>
      <c r="D212" s="11" t="s">
        <v>736</v>
      </c>
      <c r="E212" s="11" t="s">
        <v>243</v>
      </c>
      <c r="F212" s="8" t="s">
        <v>1</v>
      </c>
      <c r="G212" s="8" t="s">
        <v>1</v>
      </c>
      <c r="H212" s="8" t="s">
        <v>1</v>
      </c>
      <c r="I212" s="8" t="s">
        <v>1</v>
      </c>
      <c r="J212" s="8"/>
      <c r="K212" s="20">
        <f>SUM(K213:K214)</f>
        <v>0</v>
      </c>
      <c r="L212" s="8" t="s">
        <v>1</v>
      </c>
      <c r="M212" s="8" t="s">
        <v>1</v>
      </c>
      <c r="N212" s="12" t="str">
        <f>'ZBIORCZE ZESTAWIENIE KOSZTÓW'!B8</f>
        <v xml:space="preserve"> </v>
      </c>
      <c r="O212" s="16" t="s">
        <v>1</v>
      </c>
    </row>
    <row r="213" spans="1:15" ht="43.2" outlineLevel="4" x14ac:dyDescent="0.3">
      <c r="A213" s="16" t="s">
        <v>979</v>
      </c>
      <c r="B213" s="17" t="s">
        <v>1</v>
      </c>
      <c r="C213" s="17" t="s">
        <v>1</v>
      </c>
      <c r="D213" s="16" t="s">
        <v>949</v>
      </c>
      <c r="E213" s="16" t="s">
        <v>898</v>
      </c>
      <c r="F213" s="16" t="s">
        <v>740</v>
      </c>
      <c r="G213" s="19">
        <v>19.113</v>
      </c>
      <c r="H213" s="12">
        <v>19.113</v>
      </c>
      <c r="I213" s="12">
        <v>1</v>
      </c>
      <c r="J213" s="12"/>
      <c r="K213" s="12">
        <f>ROUND(H213*J213, 2)</f>
        <v>0</v>
      </c>
      <c r="L213" s="18" t="s">
        <v>1</v>
      </c>
      <c r="M213" s="18" t="s">
        <v>1</v>
      </c>
      <c r="N213" s="12" t="str">
        <f>'ZBIORCZE ZESTAWIENIE KOSZTÓW'!B8</f>
        <v xml:space="preserve"> </v>
      </c>
      <c r="O213" s="16" t="s">
        <v>1</v>
      </c>
    </row>
    <row r="214" spans="1:15" ht="43.2" outlineLevel="4" x14ac:dyDescent="0.3">
      <c r="A214" s="16" t="s">
        <v>980</v>
      </c>
      <c r="B214" s="17" t="s">
        <v>1</v>
      </c>
      <c r="C214" s="17" t="s">
        <v>1</v>
      </c>
      <c r="D214" s="16" t="s">
        <v>770</v>
      </c>
      <c r="E214" s="16" t="s">
        <v>768</v>
      </c>
      <c r="F214" s="16" t="s">
        <v>771</v>
      </c>
      <c r="G214" s="19">
        <v>2.2999999999999998</v>
      </c>
      <c r="H214" s="12">
        <v>2.2999999999999998</v>
      </c>
      <c r="I214" s="12">
        <v>1</v>
      </c>
      <c r="J214" s="12"/>
      <c r="K214" s="12">
        <f>ROUND(H214*J214, 2)</f>
        <v>0</v>
      </c>
      <c r="L214" s="18" t="s">
        <v>1</v>
      </c>
      <c r="M214" s="18" t="s">
        <v>1</v>
      </c>
      <c r="N214" s="12" t="str">
        <f>'ZBIORCZE ZESTAWIENIE KOSZTÓW'!B8</f>
        <v xml:space="preserve"> </v>
      </c>
      <c r="O214" s="16" t="s">
        <v>1</v>
      </c>
    </row>
    <row r="215" spans="1:15" outlineLevel="1" x14ac:dyDescent="0.3">
      <c r="A215" s="7" t="s">
        <v>981</v>
      </c>
      <c r="B215" s="4" t="s">
        <v>1</v>
      </c>
      <c r="C215" s="4" t="s">
        <v>1</v>
      </c>
      <c r="D215" s="7" t="s">
        <v>733</v>
      </c>
      <c r="E215" s="7" t="s">
        <v>246</v>
      </c>
      <c r="F215" s="4" t="s">
        <v>1</v>
      </c>
      <c r="G215" s="4" t="s">
        <v>1</v>
      </c>
      <c r="H215" s="4" t="s">
        <v>1</v>
      </c>
      <c r="I215" s="4" t="s">
        <v>1</v>
      </c>
      <c r="J215" s="4"/>
      <c r="K215" s="22">
        <f>'1 KONSTRUKCJA'!K216+'1 KONSTRUKCJA'!K220+'1 KONSTRUKCJA'!K227</f>
        <v>0</v>
      </c>
      <c r="L215" s="4" t="s">
        <v>1</v>
      </c>
      <c r="M215" s="4" t="s">
        <v>1</v>
      </c>
      <c r="N215" s="12" t="str">
        <f>'ZBIORCZE ZESTAWIENIE KOSZTÓW'!B8</f>
        <v xml:space="preserve"> </v>
      </c>
      <c r="O215" s="16" t="s">
        <v>1</v>
      </c>
    </row>
    <row r="216" spans="1:15" outlineLevel="2" x14ac:dyDescent="0.3">
      <c r="A216" s="9" t="s">
        <v>982</v>
      </c>
      <c r="B216" s="6" t="s">
        <v>1</v>
      </c>
      <c r="C216" s="6" t="s">
        <v>1</v>
      </c>
      <c r="D216" s="9" t="s">
        <v>733</v>
      </c>
      <c r="E216" s="9" t="s">
        <v>78</v>
      </c>
      <c r="F216" s="6" t="s">
        <v>1</v>
      </c>
      <c r="G216" s="6" t="s">
        <v>1</v>
      </c>
      <c r="H216" s="6" t="s">
        <v>1</v>
      </c>
      <c r="I216" s="6" t="s">
        <v>1</v>
      </c>
      <c r="J216" s="6"/>
      <c r="K216" s="21">
        <f>'1 KONSTRUKCJA'!K217</f>
        <v>0</v>
      </c>
      <c r="L216" s="6" t="s">
        <v>1</v>
      </c>
      <c r="M216" s="6" t="s">
        <v>1</v>
      </c>
      <c r="N216" s="12" t="str">
        <f>'ZBIORCZE ZESTAWIENIE KOSZTÓW'!B8</f>
        <v xml:space="preserve"> </v>
      </c>
      <c r="O216" s="16" t="s">
        <v>1</v>
      </c>
    </row>
    <row r="217" spans="1:15" outlineLevel="3" x14ac:dyDescent="0.3">
      <c r="A217" s="11" t="s">
        <v>983</v>
      </c>
      <c r="B217" s="8" t="s">
        <v>1</v>
      </c>
      <c r="C217" s="8" t="s">
        <v>1</v>
      </c>
      <c r="D217" s="11" t="s">
        <v>736</v>
      </c>
      <c r="E217" s="11" t="s">
        <v>81</v>
      </c>
      <c r="F217" s="8" t="s">
        <v>1</v>
      </c>
      <c r="G217" s="8" t="s">
        <v>1</v>
      </c>
      <c r="H217" s="8" t="s">
        <v>1</v>
      </c>
      <c r="I217" s="8" t="s">
        <v>1</v>
      </c>
      <c r="J217" s="8"/>
      <c r="K217" s="20">
        <f>SUM(K218:K219)</f>
        <v>0</v>
      </c>
      <c r="L217" s="8" t="s">
        <v>1</v>
      </c>
      <c r="M217" s="8" t="s">
        <v>1</v>
      </c>
      <c r="N217" s="12" t="str">
        <f>'ZBIORCZE ZESTAWIENIE KOSZTÓW'!B8</f>
        <v xml:space="preserve"> </v>
      </c>
      <c r="O217" s="16" t="s">
        <v>1</v>
      </c>
    </row>
    <row r="218" spans="1:15" ht="72" outlineLevel="4" x14ac:dyDescent="0.3">
      <c r="A218" s="16" t="s">
        <v>984</v>
      </c>
      <c r="B218" s="17" t="s">
        <v>1</v>
      </c>
      <c r="C218" s="17" t="s">
        <v>1</v>
      </c>
      <c r="D218" s="16" t="s">
        <v>766</v>
      </c>
      <c r="E218" s="16" t="s">
        <v>814</v>
      </c>
      <c r="F218" s="16" t="s">
        <v>767</v>
      </c>
      <c r="G218" s="19">
        <v>38.625</v>
      </c>
      <c r="H218" s="12">
        <v>38.625</v>
      </c>
      <c r="I218" s="12">
        <v>1</v>
      </c>
      <c r="J218" s="12"/>
      <c r="K218" s="12">
        <f>ROUND(H218*J218, 2)</f>
        <v>0</v>
      </c>
      <c r="L218" s="18" t="s">
        <v>1</v>
      </c>
      <c r="M218" s="18" t="s">
        <v>1</v>
      </c>
      <c r="N218" s="12" t="str">
        <f>'ZBIORCZE ZESTAWIENIE KOSZTÓW'!B8</f>
        <v xml:space="preserve"> </v>
      </c>
      <c r="O218" s="16" t="s">
        <v>1</v>
      </c>
    </row>
    <row r="219" spans="1:15" ht="43.2" outlineLevel="4" x14ac:dyDescent="0.3">
      <c r="A219" s="16" t="s">
        <v>985</v>
      </c>
      <c r="B219" s="17" t="s">
        <v>1</v>
      </c>
      <c r="C219" s="17" t="s">
        <v>1</v>
      </c>
      <c r="D219" s="16" t="s">
        <v>770</v>
      </c>
      <c r="E219" s="16" t="s">
        <v>768</v>
      </c>
      <c r="F219" s="16" t="s">
        <v>771</v>
      </c>
      <c r="G219" s="19">
        <v>1.0680000000000001</v>
      </c>
      <c r="H219" s="12">
        <v>1.0680000000000001</v>
      </c>
      <c r="I219" s="12">
        <v>1</v>
      </c>
      <c r="J219" s="12"/>
      <c r="K219" s="12">
        <f>ROUND(H219*J219, 2)</f>
        <v>0</v>
      </c>
      <c r="L219" s="18" t="s">
        <v>1</v>
      </c>
      <c r="M219" s="18" t="s">
        <v>1</v>
      </c>
      <c r="N219" s="12" t="str">
        <f>'ZBIORCZE ZESTAWIENIE KOSZTÓW'!B8</f>
        <v xml:space="preserve"> </v>
      </c>
      <c r="O219" s="16" t="s">
        <v>1</v>
      </c>
    </row>
    <row r="220" spans="1:15" outlineLevel="2" x14ac:dyDescent="0.3">
      <c r="A220" s="9" t="s">
        <v>986</v>
      </c>
      <c r="B220" s="6" t="s">
        <v>1</v>
      </c>
      <c r="C220" s="6" t="s">
        <v>1</v>
      </c>
      <c r="D220" s="9" t="s">
        <v>733</v>
      </c>
      <c r="E220" s="9" t="s">
        <v>84</v>
      </c>
      <c r="F220" s="6" t="s">
        <v>1</v>
      </c>
      <c r="G220" s="6" t="s">
        <v>1</v>
      </c>
      <c r="H220" s="6" t="s">
        <v>1</v>
      </c>
      <c r="I220" s="6" t="s">
        <v>1</v>
      </c>
      <c r="J220" s="6"/>
      <c r="K220" s="21">
        <f>'1 KONSTRUKCJA'!K221+'1 KONSTRUKCJA'!K224</f>
        <v>0</v>
      </c>
      <c r="L220" s="6" t="s">
        <v>1</v>
      </c>
      <c r="M220" s="6" t="s">
        <v>1</v>
      </c>
      <c r="N220" s="12" t="str">
        <f>'ZBIORCZE ZESTAWIENIE KOSZTÓW'!B8</f>
        <v xml:space="preserve"> </v>
      </c>
      <c r="O220" s="16" t="s">
        <v>1</v>
      </c>
    </row>
    <row r="221" spans="1:15" outlineLevel="3" x14ac:dyDescent="0.3">
      <c r="A221" s="11" t="s">
        <v>987</v>
      </c>
      <c r="B221" s="8" t="s">
        <v>1</v>
      </c>
      <c r="C221" s="8" t="s">
        <v>1</v>
      </c>
      <c r="D221" s="11" t="s">
        <v>736</v>
      </c>
      <c r="E221" s="11" t="s">
        <v>87</v>
      </c>
      <c r="F221" s="8" t="s">
        <v>1</v>
      </c>
      <c r="G221" s="8" t="s">
        <v>1</v>
      </c>
      <c r="H221" s="8" t="s">
        <v>1</v>
      </c>
      <c r="I221" s="8" t="s">
        <v>1</v>
      </c>
      <c r="J221" s="8"/>
      <c r="K221" s="20">
        <f>SUM(K222:K223)</f>
        <v>0</v>
      </c>
      <c r="L221" s="8" t="s">
        <v>1</v>
      </c>
      <c r="M221" s="8" t="s">
        <v>1</v>
      </c>
      <c r="N221" s="12" t="str">
        <f>'ZBIORCZE ZESTAWIENIE KOSZTÓW'!B8</f>
        <v xml:space="preserve"> </v>
      </c>
      <c r="O221" s="16" t="s">
        <v>1</v>
      </c>
    </row>
    <row r="222" spans="1:15" ht="72" outlineLevel="4" x14ac:dyDescent="0.3">
      <c r="A222" s="16" t="s">
        <v>988</v>
      </c>
      <c r="B222" s="17" t="s">
        <v>1</v>
      </c>
      <c r="C222" s="17" t="s">
        <v>1</v>
      </c>
      <c r="D222" s="16" t="s">
        <v>821</v>
      </c>
      <c r="E222" s="16" t="s">
        <v>819</v>
      </c>
      <c r="F222" s="16" t="s">
        <v>767</v>
      </c>
      <c r="G222" s="19">
        <v>931.447</v>
      </c>
      <c r="H222" s="12">
        <v>931.447</v>
      </c>
      <c r="I222" s="12">
        <v>1</v>
      </c>
      <c r="J222" s="12"/>
      <c r="K222" s="12">
        <f>ROUND(H222*J222, 2)</f>
        <v>0</v>
      </c>
      <c r="L222" s="18" t="s">
        <v>1</v>
      </c>
      <c r="M222" s="18" t="s">
        <v>1</v>
      </c>
      <c r="N222" s="12" t="str">
        <f>'ZBIORCZE ZESTAWIENIE KOSZTÓW'!B8</f>
        <v xml:space="preserve"> </v>
      </c>
      <c r="O222" s="16" t="s">
        <v>1</v>
      </c>
    </row>
    <row r="223" spans="1:15" ht="43.2" outlineLevel="4" x14ac:dyDescent="0.3">
      <c r="A223" s="16" t="s">
        <v>989</v>
      </c>
      <c r="B223" s="17" t="s">
        <v>1</v>
      </c>
      <c r="C223" s="17" t="s">
        <v>1</v>
      </c>
      <c r="D223" s="16" t="s">
        <v>770</v>
      </c>
      <c r="E223" s="16" t="s">
        <v>768</v>
      </c>
      <c r="F223" s="16" t="s">
        <v>771</v>
      </c>
      <c r="G223" s="19">
        <v>21.562999999999999</v>
      </c>
      <c r="H223" s="12">
        <v>21.562999999999999</v>
      </c>
      <c r="I223" s="12">
        <v>1</v>
      </c>
      <c r="J223" s="12"/>
      <c r="K223" s="12">
        <f>ROUND(H223*J223, 2)</f>
        <v>0</v>
      </c>
      <c r="L223" s="18" t="s">
        <v>1</v>
      </c>
      <c r="M223" s="18" t="s">
        <v>1</v>
      </c>
      <c r="N223" s="12" t="str">
        <f>'ZBIORCZE ZESTAWIENIE KOSZTÓW'!B8</f>
        <v xml:space="preserve"> </v>
      </c>
      <c r="O223" s="16" t="s">
        <v>1</v>
      </c>
    </row>
    <row r="224" spans="1:15" outlineLevel="3" x14ac:dyDescent="0.3">
      <c r="A224" s="11" t="s">
        <v>990</v>
      </c>
      <c r="B224" s="8" t="s">
        <v>1</v>
      </c>
      <c r="C224" s="8" t="s">
        <v>1</v>
      </c>
      <c r="D224" s="11" t="s">
        <v>736</v>
      </c>
      <c r="E224" s="11" t="s">
        <v>257</v>
      </c>
      <c r="F224" s="8" t="s">
        <v>1</v>
      </c>
      <c r="G224" s="8" t="s">
        <v>1</v>
      </c>
      <c r="H224" s="8" t="s">
        <v>1</v>
      </c>
      <c r="I224" s="8" t="s">
        <v>1</v>
      </c>
      <c r="J224" s="8"/>
      <c r="K224" s="20">
        <f>SUM(K225:K226)</f>
        <v>0</v>
      </c>
      <c r="L224" s="8" t="s">
        <v>1</v>
      </c>
      <c r="M224" s="8" t="s">
        <v>1</v>
      </c>
      <c r="N224" s="12" t="str">
        <f>'ZBIORCZE ZESTAWIENIE KOSZTÓW'!B8</f>
        <v xml:space="preserve"> </v>
      </c>
      <c r="O224" s="16" t="s">
        <v>1</v>
      </c>
    </row>
    <row r="225" spans="1:15" ht="72" outlineLevel="4" x14ac:dyDescent="0.3">
      <c r="A225" s="16" t="s">
        <v>991</v>
      </c>
      <c r="B225" s="17" t="s">
        <v>1</v>
      </c>
      <c r="C225" s="17" t="s">
        <v>1</v>
      </c>
      <c r="D225" s="16" t="s">
        <v>821</v>
      </c>
      <c r="E225" s="16" t="s">
        <v>819</v>
      </c>
      <c r="F225" s="16" t="s">
        <v>767</v>
      </c>
      <c r="G225" s="19">
        <v>11.25</v>
      </c>
      <c r="H225" s="12">
        <v>11.25</v>
      </c>
      <c r="I225" s="12">
        <v>1</v>
      </c>
      <c r="J225" s="12"/>
      <c r="K225" s="12">
        <f>ROUND(H225*J225, 2)</f>
        <v>0</v>
      </c>
      <c r="L225" s="18" t="s">
        <v>1</v>
      </c>
      <c r="M225" s="18" t="s">
        <v>1</v>
      </c>
      <c r="N225" s="12" t="str">
        <f>'ZBIORCZE ZESTAWIENIE KOSZTÓW'!B8</f>
        <v xml:space="preserve"> </v>
      </c>
      <c r="O225" s="16" t="s">
        <v>1</v>
      </c>
    </row>
    <row r="226" spans="1:15" outlineLevel="4" x14ac:dyDescent="0.3">
      <c r="A226" s="16" t="s">
        <v>993</v>
      </c>
      <c r="B226" s="17" t="s">
        <v>1</v>
      </c>
      <c r="C226" s="17" t="s">
        <v>1</v>
      </c>
      <c r="D226" s="16" t="s">
        <v>11</v>
      </c>
      <c r="E226" s="16" t="s">
        <v>992</v>
      </c>
      <c r="F226" s="17" t="s">
        <v>1</v>
      </c>
      <c r="G226" s="17" t="s">
        <v>1</v>
      </c>
      <c r="H226" s="17" t="s">
        <v>1</v>
      </c>
      <c r="I226" s="17" t="s">
        <v>1</v>
      </c>
      <c r="J226" s="17"/>
      <c r="K226" s="17" t="s">
        <v>1</v>
      </c>
      <c r="L226" s="17" t="s">
        <v>1</v>
      </c>
      <c r="M226" s="17" t="s">
        <v>1</v>
      </c>
      <c r="N226" s="12" t="str">
        <f>'ZBIORCZE ZESTAWIENIE KOSZTÓW'!B8</f>
        <v xml:space="preserve"> </v>
      </c>
      <c r="O226" s="23"/>
    </row>
    <row r="227" spans="1:15" outlineLevel="2" x14ac:dyDescent="0.3">
      <c r="A227" s="9" t="s">
        <v>994</v>
      </c>
      <c r="B227" s="6" t="s">
        <v>1</v>
      </c>
      <c r="C227" s="6" t="s">
        <v>1</v>
      </c>
      <c r="D227" s="9" t="s">
        <v>733</v>
      </c>
      <c r="E227" s="9" t="s">
        <v>105</v>
      </c>
      <c r="F227" s="6" t="s">
        <v>1</v>
      </c>
      <c r="G227" s="6" t="s">
        <v>1</v>
      </c>
      <c r="H227" s="6" t="s">
        <v>1</v>
      </c>
      <c r="I227" s="6" t="s">
        <v>1</v>
      </c>
      <c r="J227" s="6"/>
      <c r="K227" s="21">
        <f>'1 KONSTRUKCJA'!K228+'1 KONSTRUKCJA'!K231+'1 KONSTRUKCJA'!K234+'1 KONSTRUKCJA'!K237+'1 KONSTRUKCJA'!K240+'1 KONSTRUKCJA'!K243+'1 KONSTRUKCJA'!K246+'1 KONSTRUKCJA'!K249+'1 KONSTRUKCJA'!K252+'1 KONSTRUKCJA'!K255+'1 KONSTRUKCJA'!K258+'1 KONSTRUKCJA'!K261</f>
        <v>0</v>
      </c>
      <c r="L227" s="6" t="s">
        <v>1</v>
      </c>
      <c r="M227" s="6" t="s">
        <v>1</v>
      </c>
      <c r="N227" s="12" t="str">
        <f>'ZBIORCZE ZESTAWIENIE KOSZTÓW'!B8</f>
        <v xml:space="preserve"> </v>
      </c>
      <c r="O227" s="16" t="s">
        <v>1</v>
      </c>
    </row>
    <row r="228" spans="1:15" outlineLevel="3" x14ac:dyDescent="0.3">
      <c r="A228" s="11" t="s">
        <v>995</v>
      </c>
      <c r="B228" s="8" t="s">
        <v>1</v>
      </c>
      <c r="C228" s="8" t="s">
        <v>1</v>
      </c>
      <c r="D228" s="11" t="s">
        <v>736</v>
      </c>
      <c r="E228" s="11" t="s">
        <v>262</v>
      </c>
      <c r="F228" s="8" t="s">
        <v>1</v>
      </c>
      <c r="G228" s="8" t="s">
        <v>1</v>
      </c>
      <c r="H228" s="8" t="s">
        <v>1</v>
      </c>
      <c r="I228" s="8" t="s">
        <v>1</v>
      </c>
      <c r="J228" s="8"/>
      <c r="K228" s="20">
        <f>SUM(K229:K230)</f>
        <v>0</v>
      </c>
      <c r="L228" s="8" t="s">
        <v>1</v>
      </c>
      <c r="M228" s="8" t="s">
        <v>1</v>
      </c>
      <c r="N228" s="12" t="str">
        <f>'ZBIORCZE ZESTAWIENIE KOSZTÓW'!B8</f>
        <v xml:space="preserve"> </v>
      </c>
      <c r="O228" s="16" t="s">
        <v>1</v>
      </c>
    </row>
    <row r="229" spans="1:15" ht="43.2" outlineLevel="4" x14ac:dyDescent="0.3">
      <c r="A229" s="16" t="s">
        <v>996</v>
      </c>
      <c r="B229" s="17" t="s">
        <v>1</v>
      </c>
      <c r="C229" s="17" t="s">
        <v>1</v>
      </c>
      <c r="D229" s="16" t="s">
        <v>843</v>
      </c>
      <c r="E229" s="16" t="s">
        <v>841</v>
      </c>
      <c r="F229" s="16" t="s">
        <v>740</v>
      </c>
      <c r="G229" s="19">
        <v>5.8650000000000002</v>
      </c>
      <c r="H229" s="12">
        <v>5.8650000000000002</v>
      </c>
      <c r="I229" s="12">
        <v>1</v>
      </c>
      <c r="J229" s="12"/>
      <c r="K229" s="12">
        <f>ROUND(H229*J229, 2)</f>
        <v>0</v>
      </c>
      <c r="L229" s="18" t="s">
        <v>1</v>
      </c>
      <c r="M229" s="18" t="s">
        <v>1</v>
      </c>
      <c r="N229" s="12" t="str">
        <f>'ZBIORCZE ZESTAWIENIE KOSZTÓW'!B8</f>
        <v xml:space="preserve"> </v>
      </c>
      <c r="O229" s="16" t="s">
        <v>1</v>
      </c>
    </row>
    <row r="230" spans="1:15" ht="43.2" outlineLevel="4" x14ac:dyDescent="0.3">
      <c r="A230" s="16" t="s">
        <v>997</v>
      </c>
      <c r="B230" s="17" t="s">
        <v>1</v>
      </c>
      <c r="C230" s="17" t="s">
        <v>1</v>
      </c>
      <c r="D230" s="16" t="s">
        <v>770</v>
      </c>
      <c r="E230" s="16" t="s">
        <v>768</v>
      </c>
      <c r="F230" s="16" t="s">
        <v>771</v>
      </c>
      <c r="G230" s="19">
        <v>0.20200000000000001</v>
      </c>
      <c r="H230" s="12">
        <v>0.20200000000000001</v>
      </c>
      <c r="I230" s="12">
        <v>1</v>
      </c>
      <c r="J230" s="12"/>
      <c r="K230" s="12">
        <f>ROUND(H230*J230, 2)</f>
        <v>0</v>
      </c>
      <c r="L230" s="18" t="s">
        <v>1</v>
      </c>
      <c r="M230" s="18" t="s">
        <v>1</v>
      </c>
      <c r="N230" s="12" t="str">
        <f>'ZBIORCZE ZESTAWIENIE KOSZTÓW'!B8</f>
        <v xml:space="preserve"> </v>
      </c>
      <c r="O230" s="16" t="s">
        <v>1</v>
      </c>
    </row>
    <row r="231" spans="1:15" outlineLevel="3" x14ac:dyDescent="0.3">
      <c r="A231" s="11" t="s">
        <v>998</v>
      </c>
      <c r="B231" s="8" t="s">
        <v>1</v>
      </c>
      <c r="C231" s="8" t="s">
        <v>1</v>
      </c>
      <c r="D231" s="11" t="s">
        <v>736</v>
      </c>
      <c r="E231" s="11" t="s">
        <v>265</v>
      </c>
      <c r="F231" s="8" t="s">
        <v>1</v>
      </c>
      <c r="G231" s="8" t="s">
        <v>1</v>
      </c>
      <c r="H231" s="8" t="s">
        <v>1</v>
      </c>
      <c r="I231" s="8" t="s">
        <v>1</v>
      </c>
      <c r="J231" s="8"/>
      <c r="K231" s="20">
        <f>SUM(K232:K233)</f>
        <v>0</v>
      </c>
      <c r="L231" s="8" t="s">
        <v>1</v>
      </c>
      <c r="M231" s="8" t="s">
        <v>1</v>
      </c>
      <c r="N231" s="12" t="str">
        <f>'ZBIORCZE ZESTAWIENIE KOSZTÓW'!B8</f>
        <v xml:space="preserve"> </v>
      </c>
      <c r="O231" s="16" t="s">
        <v>1</v>
      </c>
    </row>
    <row r="232" spans="1:15" ht="43.2" outlineLevel="4" x14ac:dyDescent="0.3">
      <c r="A232" s="16" t="s">
        <v>999</v>
      </c>
      <c r="B232" s="17" t="s">
        <v>1</v>
      </c>
      <c r="C232" s="17" t="s">
        <v>1</v>
      </c>
      <c r="D232" s="16" t="s">
        <v>843</v>
      </c>
      <c r="E232" s="16" t="s">
        <v>841</v>
      </c>
      <c r="F232" s="16" t="s">
        <v>740</v>
      </c>
      <c r="G232" s="19">
        <v>5.7149999999999999</v>
      </c>
      <c r="H232" s="12">
        <v>5.7149999999999999</v>
      </c>
      <c r="I232" s="12">
        <v>1</v>
      </c>
      <c r="J232" s="12"/>
      <c r="K232" s="12">
        <f>ROUND(H232*J232, 2)</f>
        <v>0</v>
      </c>
      <c r="L232" s="18" t="s">
        <v>1</v>
      </c>
      <c r="M232" s="18" t="s">
        <v>1</v>
      </c>
      <c r="N232" s="12" t="str">
        <f>'ZBIORCZE ZESTAWIENIE KOSZTÓW'!B8</f>
        <v xml:space="preserve"> </v>
      </c>
      <c r="O232" s="16" t="s">
        <v>1</v>
      </c>
    </row>
    <row r="233" spans="1:15" ht="43.2" outlineLevel="4" x14ac:dyDescent="0.3">
      <c r="A233" s="16" t="s">
        <v>1000</v>
      </c>
      <c r="B233" s="17" t="s">
        <v>1</v>
      </c>
      <c r="C233" s="17" t="s">
        <v>1</v>
      </c>
      <c r="D233" s="16" t="s">
        <v>770</v>
      </c>
      <c r="E233" s="16" t="s">
        <v>768</v>
      </c>
      <c r="F233" s="16" t="s">
        <v>771</v>
      </c>
      <c r="G233" s="19">
        <v>0.193</v>
      </c>
      <c r="H233" s="12">
        <v>0.193</v>
      </c>
      <c r="I233" s="12">
        <v>1</v>
      </c>
      <c r="J233" s="12"/>
      <c r="K233" s="12">
        <f>ROUND(H233*J233, 2)</f>
        <v>0</v>
      </c>
      <c r="L233" s="18" t="s">
        <v>1</v>
      </c>
      <c r="M233" s="18" t="s">
        <v>1</v>
      </c>
      <c r="N233" s="12" t="str">
        <f>'ZBIORCZE ZESTAWIENIE KOSZTÓW'!B8</f>
        <v xml:space="preserve"> </v>
      </c>
      <c r="O233" s="16" t="s">
        <v>1</v>
      </c>
    </row>
    <row r="234" spans="1:15" outlineLevel="3" x14ac:dyDescent="0.3">
      <c r="A234" s="11" t="s">
        <v>1001</v>
      </c>
      <c r="B234" s="8" t="s">
        <v>1</v>
      </c>
      <c r="C234" s="8" t="s">
        <v>1</v>
      </c>
      <c r="D234" s="11" t="s">
        <v>736</v>
      </c>
      <c r="E234" s="11" t="s">
        <v>268</v>
      </c>
      <c r="F234" s="8" t="s">
        <v>1</v>
      </c>
      <c r="G234" s="8" t="s">
        <v>1</v>
      </c>
      <c r="H234" s="8" t="s">
        <v>1</v>
      </c>
      <c r="I234" s="8" t="s">
        <v>1</v>
      </c>
      <c r="J234" s="8"/>
      <c r="K234" s="20">
        <f>SUM(K235:K236)</f>
        <v>0</v>
      </c>
      <c r="L234" s="8" t="s">
        <v>1</v>
      </c>
      <c r="M234" s="8" t="s">
        <v>1</v>
      </c>
      <c r="N234" s="12" t="str">
        <f>'ZBIORCZE ZESTAWIENIE KOSZTÓW'!B8</f>
        <v xml:space="preserve"> </v>
      </c>
      <c r="O234" s="16" t="s">
        <v>1</v>
      </c>
    </row>
    <row r="235" spans="1:15" ht="43.2" outlineLevel="4" x14ac:dyDescent="0.3">
      <c r="A235" s="16" t="s">
        <v>1002</v>
      </c>
      <c r="B235" s="17" t="s">
        <v>1</v>
      </c>
      <c r="C235" s="17" t="s">
        <v>1</v>
      </c>
      <c r="D235" s="16" t="s">
        <v>843</v>
      </c>
      <c r="E235" s="16" t="s">
        <v>841</v>
      </c>
      <c r="F235" s="16" t="s">
        <v>740</v>
      </c>
      <c r="G235" s="19">
        <v>3.5720000000000001</v>
      </c>
      <c r="H235" s="12">
        <v>3.5720000000000001</v>
      </c>
      <c r="I235" s="12">
        <v>1</v>
      </c>
      <c r="J235" s="12"/>
      <c r="K235" s="12">
        <f>ROUND(H235*J235, 2)</f>
        <v>0</v>
      </c>
      <c r="L235" s="18" t="s">
        <v>1</v>
      </c>
      <c r="M235" s="18" t="s">
        <v>1</v>
      </c>
      <c r="N235" s="12" t="str">
        <f>'ZBIORCZE ZESTAWIENIE KOSZTÓW'!B8</f>
        <v xml:space="preserve"> </v>
      </c>
      <c r="O235" s="16" t="s">
        <v>1</v>
      </c>
    </row>
    <row r="236" spans="1:15" ht="43.2" outlineLevel="4" x14ac:dyDescent="0.3">
      <c r="A236" s="16" t="s">
        <v>1003</v>
      </c>
      <c r="B236" s="17" t="s">
        <v>1</v>
      </c>
      <c r="C236" s="17" t="s">
        <v>1</v>
      </c>
      <c r="D236" s="16" t="s">
        <v>770</v>
      </c>
      <c r="E236" s="16" t="s">
        <v>768</v>
      </c>
      <c r="F236" s="16" t="s">
        <v>771</v>
      </c>
      <c r="G236" s="19">
        <v>0.21</v>
      </c>
      <c r="H236" s="12">
        <v>0.21</v>
      </c>
      <c r="I236" s="12">
        <v>1</v>
      </c>
      <c r="J236" s="12"/>
      <c r="K236" s="12">
        <f>ROUND(H236*J236, 2)</f>
        <v>0</v>
      </c>
      <c r="L236" s="18" t="s">
        <v>1</v>
      </c>
      <c r="M236" s="18" t="s">
        <v>1</v>
      </c>
      <c r="N236" s="12" t="str">
        <f>'ZBIORCZE ZESTAWIENIE KOSZTÓW'!B8</f>
        <v xml:space="preserve"> </v>
      </c>
      <c r="O236" s="16" t="s">
        <v>1</v>
      </c>
    </row>
    <row r="237" spans="1:15" outlineLevel="3" x14ac:dyDescent="0.3">
      <c r="A237" s="11" t="s">
        <v>1004</v>
      </c>
      <c r="B237" s="8" t="s">
        <v>1</v>
      </c>
      <c r="C237" s="8" t="s">
        <v>1</v>
      </c>
      <c r="D237" s="11" t="s">
        <v>736</v>
      </c>
      <c r="E237" s="11" t="s">
        <v>271</v>
      </c>
      <c r="F237" s="8" t="s">
        <v>1</v>
      </c>
      <c r="G237" s="8" t="s">
        <v>1</v>
      </c>
      <c r="H237" s="8" t="s">
        <v>1</v>
      </c>
      <c r="I237" s="8" t="s">
        <v>1</v>
      </c>
      <c r="J237" s="8"/>
      <c r="K237" s="20">
        <f>SUM(K238:K239)</f>
        <v>0</v>
      </c>
      <c r="L237" s="8" t="s">
        <v>1</v>
      </c>
      <c r="M237" s="8" t="s">
        <v>1</v>
      </c>
      <c r="N237" s="12" t="str">
        <f>'ZBIORCZE ZESTAWIENIE KOSZTÓW'!B8</f>
        <v xml:space="preserve"> </v>
      </c>
      <c r="O237" s="16" t="s">
        <v>1</v>
      </c>
    </row>
    <row r="238" spans="1:15" ht="43.2" outlineLevel="4" x14ac:dyDescent="0.3">
      <c r="A238" s="16" t="s">
        <v>1005</v>
      </c>
      <c r="B238" s="17" t="s">
        <v>1</v>
      </c>
      <c r="C238" s="17" t="s">
        <v>1</v>
      </c>
      <c r="D238" s="16" t="s">
        <v>843</v>
      </c>
      <c r="E238" s="16" t="s">
        <v>841</v>
      </c>
      <c r="F238" s="16" t="s">
        <v>740</v>
      </c>
      <c r="G238" s="19">
        <v>0.45900000000000002</v>
      </c>
      <c r="H238" s="12">
        <v>0.45900000000000002</v>
      </c>
      <c r="I238" s="12">
        <v>1</v>
      </c>
      <c r="J238" s="12"/>
      <c r="K238" s="12">
        <f>ROUND(H238*J238, 2)</f>
        <v>0</v>
      </c>
      <c r="L238" s="18" t="s">
        <v>1</v>
      </c>
      <c r="M238" s="18" t="s">
        <v>1</v>
      </c>
      <c r="N238" s="12" t="str">
        <f>'ZBIORCZE ZESTAWIENIE KOSZTÓW'!B8</f>
        <v xml:space="preserve"> </v>
      </c>
      <c r="O238" s="16" t="s">
        <v>1</v>
      </c>
    </row>
    <row r="239" spans="1:15" ht="43.2" outlineLevel="4" x14ac:dyDescent="0.3">
      <c r="A239" s="16" t="s">
        <v>1006</v>
      </c>
      <c r="B239" s="17" t="s">
        <v>1</v>
      </c>
      <c r="C239" s="17" t="s">
        <v>1</v>
      </c>
      <c r="D239" s="16" t="s">
        <v>770</v>
      </c>
      <c r="E239" s="16" t="s">
        <v>768</v>
      </c>
      <c r="F239" s="16" t="s">
        <v>771</v>
      </c>
      <c r="G239" s="19">
        <v>0.20200000000000001</v>
      </c>
      <c r="H239" s="12">
        <v>0.20200000000000001</v>
      </c>
      <c r="I239" s="12">
        <v>1</v>
      </c>
      <c r="J239" s="12"/>
      <c r="K239" s="12">
        <f>ROUND(H239*J239, 2)</f>
        <v>0</v>
      </c>
      <c r="L239" s="18" t="s">
        <v>1</v>
      </c>
      <c r="M239" s="18" t="s">
        <v>1</v>
      </c>
      <c r="N239" s="12" t="str">
        <f>'ZBIORCZE ZESTAWIENIE KOSZTÓW'!B8</f>
        <v xml:space="preserve"> </v>
      </c>
      <c r="O239" s="16" t="s">
        <v>1</v>
      </c>
    </row>
    <row r="240" spans="1:15" outlineLevel="3" x14ac:dyDescent="0.3">
      <c r="A240" s="11" t="s">
        <v>1007</v>
      </c>
      <c r="B240" s="8" t="s">
        <v>1</v>
      </c>
      <c r="C240" s="8" t="s">
        <v>1</v>
      </c>
      <c r="D240" s="11" t="s">
        <v>736</v>
      </c>
      <c r="E240" s="11" t="s">
        <v>274</v>
      </c>
      <c r="F240" s="8" t="s">
        <v>1</v>
      </c>
      <c r="G240" s="8" t="s">
        <v>1</v>
      </c>
      <c r="H240" s="8" t="s">
        <v>1</v>
      </c>
      <c r="I240" s="8" t="s">
        <v>1</v>
      </c>
      <c r="J240" s="8"/>
      <c r="K240" s="20">
        <f>SUM(K241:K242)</f>
        <v>0</v>
      </c>
      <c r="L240" s="8" t="s">
        <v>1</v>
      </c>
      <c r="M240" s="8" t="s">
        <v>1</v>
      </c>
      <c r="N240" s="12" t="str">
        <f>'ZBIORCZE ZESTAWIENIE KOSZTÓW'!B8</f>
        <v xml:space="preserve"> </v>
      </c>
      <c r="O240" s="16" t="s">
        <v>1</v>
      </c>
    </row>
    <row r="241" spans="1:15" ht="43.2" outlineLevel="4" x14ac:dyDescent="0.3">
      <c r="A241" s="16" t="s">
        <v>1008</v>
      </c>
      <c r="B241" s="17" t="s">
        <v>1</v>
      </c>
      <c r="C241" s="17" t="s">
        <v>1</v>
      </c>
      <c r="D241" s="16" t="s">
        <v>843</v>
      </c>
      <c r="E241" s="16" t="s">
        <v>841</v>
      </c>
      <c r="F241" s="16" t="s">
        <v>740</v>
      </c>
      <c r="G241" s="19">
        <v>3.2810000000000001</v>
      </c>
      <c r="H241" s="12">
        <v>3.2810000000000001</v>
      </c>
      <c r="I241" s="12">
        <v>1</v>
      </c>
      <c r="J241" s="12"/>
      <c r="K241" s="12">
        <f>ROUND(H241*J241, 2)</f>
        <v>0</v>
      </c>
      <c r="L241" s="18" t="s">
        <v>1</v>
      </c>
      <c r="M241" s="18" t="s">
        <v>1</v>
      </c>
      <c r="N241" s="12" t="str">
        <f>'ZBIORCZE ZESTAWIENIE KOSZTÓW'!B8</f>
        <v xml:space="preserve"> </v>
      </c>
      <c r="O241" s="16" t="s">
        <v>1</v>
      </c>
    </row>
    <row r="242" spans="1:15" ht="43.2" outlineLevel="4" x14ac:dyDescent="0.3">
      <c r="A242" s="16" t="s">
        <v>1009</v>
      </c>
      <c r="B242" s="17" t="s">
        <v>1</v>
      </c>
      <c r="C242" s="17" t="s">
        <v>1</v>
      </c>
      <c r="D242" s="16" t="s">
        <v>770</v>
      </c>
      <c r="E242" s="16" t="s">
        <v>768</v>
      </c>
      <c r="F242" s="16" t="s">
        <v>771</v>
      </c>
      <c r="G242" s="19">
        <v>0.32300000000000001</v>
      </c>
      <c r="H242" s="12">
        <v>0.32300000000000001</v>
      </c>
      <c r="I242" s="12">
        <v>1</v>
      </c>
      <c r="J242" s="12"/>
      <c r="K242" s="12">
        <f>ROUND(H242*J242, 2)</f>
        <v>0</v>
      </c>
      <c r="L242" s="18" t="s">
        <v>1</v>
      </c>
      <c r="M242" s="18" t="s">
        <v>1</v>
      </c>
      <c r="N242" s="12" t="str">
        <f>'ZBIORCZE ZESTAWIENIE KOSZTÓW'!B8</f>
        <v xml:space="preserve"> </v>
      </c>
      <c r="O242" s="16" t="s">
        <v>1</v>
      </c>
    </row>
    <row r="243" spans="1:15" outlineLevel="3" x14ac:dyDescent="0.3">
      <c r="A243" s="11" t="s">
        <v>1010</v>
      </c>
      <c r="B243" s="8" t="s">
        <v>1</v>
      </c>
      <c r="C243" s="8" t="s">
        <v>1</v>
      </c>
      <c r="D243" s="11" t="s">
        <v>736</v>
      </c>
      <c r="E243" s="11" t="s">
        <v>277</v>
      </c>
      <c r="F243" s="8" t="s">
        <v>1</v>
      </c>
      <c r="G243" s="8" t="s">
        <v>1</v>
      </c>
      <c r="H243" s="8" t="s">
        <v>1</v>
      </c>
      <c r="I243" s="8" t="s">
        <v>1</v>
      </c>
      <c r="J243" s="8"/>
      <c r="K243" s="20">
        <f>SUM(K244:K245)</f>
        <v>0</v>
      </c>
      <c r="L243" s="8" t="s">
        <v>1</v>
      </c>
      <c r="M243" s="8" t="s">
        <v>1</v>
      </c>
      <c r="N243" s="12" t="str">
        <f>'ZBIORCZE ZESTAWIENIE KOSZTÓW'!B8</f>
        <v xml:space="preserve"> </v>
      </c>
      <c r="O243" s="16" t="s">
        <v>1</v>
      </c>
    </row>
    <row r="244" spans="1:15" ht="43.2" outlineLevel="4" x14ac:dyDescent="0.3">
      <c r="A244" s="16" t="s">
        <v>1011</v>
      </c>
      <c r="B244" s="17" t="s">
        <v>1</v>
      </c>
      <c r="C244" s="17" t="s">
        <v>1</v>
      </c>
      <c r="D244" s="16" t="s">
        <v>843</v>
      </c>
      <c r="E244" s="16" t="s">
        <v>841</v>
      </c>
      <c r="F244" s="16" t="s">
        <v>740</v>
      </c>
      <c r="G244" s="19">
        <v>2.8130000000000002</v>
      </c>
      <c r="H244" s="12">
        <v>2.8130000000000002</v>
      </c>
      <c r="I244" s="12">
        <v>1</v>
      </c>
      <c r="J244" s="12"/>
      <c r="K244" s="12">
        <f>ROUND(H244*J244, 2)</f>
        <v>0</v>
      </c>
      <c r="L244" s="18" t="s">
        <v>1</v>
      </c>
      <c r="M244" s="18" t="s">
        <v>1</v>
      </c>
      <c r="N244" s="12" t="str">
        <f>'ZBIORCZE ZESTAWIENIE KOSZTÓW'!B8</f>
        <v xml:space="preserve"> </v>
      </c>
      <c r="O244" s="16" t="s">
        <v>1</v>
      </c>
    </row>
    <row r="245" spans="1:15" ht="43.2" outlineLevel="4" x14ac:dyDescent="0.3">
      <c r="A245" s="16" t="s">
        <v>1012</v>
      </c>
      <c r="B245" s="17" t="s">
        <v>1</v>
      </c>
      <c r="C245" s="17" t="s">
        <v>1</v>
      </c>
      <c r="D245" s="16" t="s">
        <v>770</v>
      </c>
      <c r="E245" s="16" t="s">
        <v>768</v>
      </c>
      <c r="F245" s="16" t="s">
        <v>771</v>
      </c>
      <c r="G245" s="19">
        <v>0.74299999999999999</v>
      </c>
      <c r="H245" s="12">
        <v>0.74299999999999999</v>
      </c>
      <c r="I245" s="12">
        <v>1</v>
      </c>
      <c r="J245" s="12"/>
      <c r="K245" s="12">
        <f>ROUND(H245*J245, 2)</f>
        <v>0</v>
      </c>
      <c r="L245" s="18" t="s">
        <v>1</v>
      </c>
      <c r="M245" s="18" t="s">
        <v>1</v>
      </c>
      <c r="N245" s="12" t="str">
        <f>'ZBIORCZE ZESTAWIENIE KOSZTÓW'!B8</f>
        <v xml:space="preserve"> </v>
      </c>
      <c r="O245" s="16" t="s">
        <v>1</v>
      </c>
    </row>
    <row r="246" spans="1:15" outlineLevel="3" x14ac:dyDescent="0.3">
      <c r="A246" s="11" t="s">
        <v>1013</v>
      </c>
      <c r="B246" s="8" t="s">
        <v>1</v>
      </c>
      <c r="C246" s="8" t="s">
        <v>1</v>
      </c>
      <c r="D246" s="11" t="s">
        <v>736</v>
      </c>
      <c r="E246" s="11" t="s">
        <v>280</v>
      </c>
      <c r="F246" s="8" t="s">
        <v>1</v>
      </c>
      <c r="G246" s="8" t="s">
        <v>1</v>
      </c>
      <c r="H246" s="8" t="s">
        <v>1</v>
      </c>
      <c r="I246" s="8" t="s">
        <v>1</v>
      </c>
      <c r="J246" s="8"/>
      <c r="K246" s="20">
        <f>SUM(K247:K248)</f>
        <v>0</v>
      </c>
      <c r="L246" s="8" t="s">
        <v>1</v>
      </c>
      <c r="M246" s="8" t="s">
        <v>1</v>
      </c>
      <c r="N246" s="12" t="str">
        <f>'ZBIORCZE ZESTAWIENIE KOSZTÓW'!B8</f>
        <v xml:space="preserve"> </v>
      </c>
      <c r="O246" s="16" t="s">
        <v>1</v>
      </c>
    </row>
    <row r="247" spans="1:15" ht="43.2" outlineLevel="4" x14ac:dyDescent="0.3">
      <c r="A247" s="16" t="s">
        <v>1014</v>
      </c>
      <c r="B247" s="17" t="s">
        <v>1</v>
      </c>
      <c r="C247" s="17" t="s">
        <v>1</v>
      </c>
      <c r="D247" s="16" t="s">
        <v>843</v>
      </c>
      <c r="E247" s="16" t="s">
        <v>841</v>
      </c>
      <c r="F247" s="16" t="s">
        <v>740</v>
      </c>
      <c r="G247" s="19">
        <v>1.9690000000000001</v>
      </c>
      <c r="H247" s="12">
        <v>1.9690000000000001</v>
      </c>
      <c r="I247" s="12">
        <v>1</v>
      </c>
      <c r="J247" s="12"/>
      <c r="K247" s="12">
        <f>ROUND(H247*J247, 2)</f>
        <v>0</v>
      </c>
      <c r="L247" s="18" t="s">
        <v>1</v>
      </c>
      <c r="M247" s="18" t="s">
        <v>1</v>
      </c>
      <c r="N247" s="12" t="str">
        <f>'ZBIORCZE ZESTAWIENIE KOSZTÓW'!B8</f>
        <v xml:space="preserve"> </v>
      </c>
      <c r="O247" s="16" t="s">
        <v>1</v>
      </c>
    </row>
    <row r="248" spans="1:15" ht="43.2" outlineLevel="4" x14ac:dyDescent="0.3">
      <c r="A248" s="16" t="s">
        <v>1015</v>
      </c>
      <c r="B248" s="17" t="s">
        <v>1</v>
      </c>
      <c r="C248" s="17" t="s">
        <v>1</v>
      </c>
      <c r="D248" s="16" t="s">
        <v>770</v>
      </c>
      <c r="E248" s="16" t="s">
        <v>768</v>
      </c>
      <c r="F248" s="16" t="s">
        <v>771</v>
      </c>
      <c r="G248" s="19">
        <v>0.32700000000000001</v>
      </c>
      <c r="H248" s="12">
        <v>0.32700000000000001</v>
      </c>
      <c r="I248" s="12">
        <v>1</v>
      </c>
      <c r="J248" s="12"/>
      <c r="K248" s="12">
        <f>ROUND(H248*J248, 2)</f>
        <v>0</v>
      </c>
      <c r="L248" s="18" t="s">
        <v>1</v>
      </c>
      <c r="M248" s="18" t="s">
        <v>1</v>
      </c>
      <c r="N248" s="12" t="str">
        <f>'ZBIORCZE ZESTAWIENIE KOSZTÓW'!B8</f>
        <v xml:space="preserve"> </v>
      </c>
      <c r="O248" s="16" t="s">
        <v>1</v>
      </c>
    </row>
    <row r="249" spans="1:15" outlineLevel="3" x14ac:dyDescent="0.3">
      <c r="A249" s="11" t="s">
        <v>1016</v>
      </c>
      <c r="B249" s="8" t="s">
        <v>1</v>
      </c>
      <c r="C249" s="8" t="s">
        <v>1</v>
      </c>
      <c r="D249" s="11" t="s">
        <v>736</v>
      </c>
      <c r="E249" s="11" t="s">
        <v>283</v>
      </c>
      <c r="F249" s="8" t="s">
        <v>1</v>
      </c>
      <c r="G249" s="8" t="s">
        <v>1</v>
      </c>
      <c r="H249" s="8" t="s">
        <v>1</v>
      </c>
      <c r="I249" s="8" t="s">
        <v>1</v>
      </c>
      <c r="J249" s="8"/>
      <c r="K249" s="20">
        <f>SUM(K250:K251)</f>
        <v>0</v>
      </c>
      <c r="L249" s="8" t="s">
        <v>1</v>
      </c>
      <c r="M249" s="8" t="s">
        <v>1</v>
      </c>
      <c r="N249" s="12" t="str">
        <f>'ZBIORCZE ZESTAWIENIE KOSZTÓW'!B8</f>
        <v xml:space="preserve"> </v>
      </c>
      <c r="O249" s="16" t="s">
        <v>1</v>
      </c>
    </row>
    <row r="250" spans="1:15" ht="43.2" outlineLevel="4" x14ac:dyDescent="0.3">
      <c r="A250" s="16" t="s">
        <v>1017</v>
      </c>
      <c r="B250" s="17" t="s">
        <v>1</v>
      </c>
      <c r="C250" s="17" t="s">
        <v>1</v>
      </c>
      <c r="D250" s="16" t="s">
        <v>843</v>
      </c>
      <c r="E250" s="16" t="s">
        <v>841</v>
      </c>
      <c r="F250" s="16" t="s">
        <v>740</v>
      </c>
      <c r="G250" s="19">
        <v>0.42199999999999999</v>
      </c>
      <c r="H250" s="12">
        <v>0.42199999999999999</v>
      </c>
      <c r="I250" s="12">
        <v>1</v>
      </c>
      <c r="J250" s="12"/>
      <c r="K250" s="12">
        <f>ROUND(H250*J250, 2)</f>
        <v>0</v>
      </c>
      <c r="L250" s="18" t="s">
        <v>1</v>
      </c>
      <c r="M250" s="18" t="s">
        <v>1</v>
      </c>
      <c r="N250" s="12" t="str">
        <f>'ZBIORCZE ZESTAWIENIE KOSZTÓW'!B8</f>
        <v xml:space="preserve"> </v>
      </c>
      <c r="O250" s="16" t="s">
        <v>1</v>
      </c>
    </row>
    <row r="251" spans="1:15" ht="43.2" outlineLevel="4" x14ac:dyDescent="0.3">
      <c r="A251" s="16" t="s">
        <v>1018</v>
      </c>
      <c r="B251" s="17" t="s">
        <v>1</v>
      </c>
      <c r="C251" s="17" t="s">
        <v>1</v>
      </c>
      <c r="D251" s="16" t="s">
        <v>770</v>
      </c>
      <c r="E251" s="16" t="s">
        <v>768</v>
      </c>
      <c r="F251" s="16" t="s">
        <v>771</v>
      </c>
      <c r="G251" s="19">
        <v>5.6000000000000001E-2</v>
      </c>
      <c r="H251" s="12">
        <v>5.6000000000000001E-2</v>
      </c>
      <c r="I251" s="12">
        <v>1</v>
      </c>
      <c r="J251" s="12"/>
      <c r="K251" s="12">
        <f>ROUND(H251*J251, 2)</f>
        <v>0</v>
      </c>
      <c r="L251" s="18" t="s">
        <v>1</v>
      </c>
      <c r="M251" s="18" t="s">
        <v>1</v>
      </c>
      <c r="N251" s="12" t="str">
        <f>'ZBIORCZE ZESTAWIENIE KOSZTÓW'!B8</f>
        <v xml:space="preserve"> </v>
      </c>
      <c r="O251" s="16" t="s">
        <v>1</v>
      </c>
    </row>
    <row r="252" spans="1:15" outlineLevel="3" x14ac:dyDescent="0.3">
      <c r="A252" s="11" t="s">
        <v>1019</v>
      </c>
      <c r="B252" s="8" t="s">
        <v>1</v>
      </c>
      <c r="C252" s="8" t="s">
        <v>1</v>
      </c>
      <c r="D252" s="11" t="s">
        <v>736</v>
      </c>
      <c r="E252" s="11" t="s">
        <v>286</v>
      </c>
      <c r="F252" s="8" t="s">
        <v>1</v>
      </c>
      <c r="G252" s="8" t="s">
        <v>1</v>
      </c>
      <c r="H252" s="8" t="s">
        <v>1</v>
      </c>
      <c r="I252" s="8" t="s">
        <v>1</v>
      </c>
      <c r="J252" s="8"/>
      <c r="K252" s="20">
        <f>SUM(K253:K254)</f>
        <v>0</v>
      </c>
      <c r="L252" s="8" t="s">
        <v>1</v>
      </c>
      <c r="M252" s="8" t="s">
        <v>1</v>
      </c>
      <c r="N252" s="12" t="str">
        <f>'ZBIORCZE ZESTAWIENIE KOSZTÓW'!B8</f>
        <v xml:space="preserve"> </v>
      </c>
      <c r="O252" s="16" t="s">
        <v>1</v>
      </c>
    </row>
    <row r="253" spans="1:15" ht="43.2" outlineLevel="4" x14ac:dyDescent="0.3">
      <c r="A253" s="16" t="s">
        <v>1020</v>
      </c>
      <c r="B253" s="17" t="s">
        <v>1</v>
      </c>
      <c r="C253" s="17" t="s">
        <v>1</v>
      </c>
      <c r="D253" s="16" t="s">
        <v>843</v>
      </c>
      <c r="E253" s="16" t="s">
        <v>841</v>
      </c>
      <c r="F253" s="16" t="s">
        <v>740</v>
      </c>
      <c r="G253" s="19">
        <v>3.8250000000000002</v>
      </c>
      <c r="H253" s="12">
        <v>3.8250000000000002</v>
      </c>
      <c r="I253" s="12">
        <v>1</v>
      </c>
      <c r="J253" s="12"/>
      <c r="K253" s="12">
        <f>ROUND(H253*J253, 2)</f>
        <v>0</v>
      </c>
      <c r="L253" s="18" t="s">
        <v>1</v>
      </c>
      <c r="M253" s="18" t="s">
        <v>1</v>
      </c>
      <c r="N253" s="12" t="str">
        <f>'ZBIORCZE ZESTAWIENIE KOSZTÓW'!B8</f>
        <v xml:space="preserve"> </v>
      </c>
      <c r="O253" s="16" t="s">
        <v>1</v>
      </c>
    </row>
    <row r="254" spans="1:15" ht="43.2" outlineLevel="4" x14ac:dyDescent="0.3">
      <c r="A254" s="16" t="s">
        <v>1021</v>
      </c>
      <c r="B254" s="17" t="s">
        <v>1</v>
      </c>
      <c r="C254" s="17" t="s">
        <v>1</v>
      </c>
      <c r="D254" s="16" t="s">
        <v>770</v>
      </c>
      <c r="E254" s="16" t="s">
        <v>768</v>
      </c>
      <c r="F254" s="16" t="s">
        <v>771</v>
      </c>
      <c r="G254" s="19">
        <v>0.19500000000000001</v>
      </c>
      <c r="H254" s="12">
        <v>0.19500000000000001</v>
      </c>
      <c r="I254" s="12">
        <v>1</v>
      </c>
      <c r="J254" s="12"/>
      <c r="K254" s="12">
        <f>ROUND(H254*J254, 2)</f>
        <v>0</v>
      </c>
      <c r="L254" s="18" t="s">
        <v>1</v>
      </c>
      <c r="M254" s="18" t="s">
        <v>1</v>
      </c>
      <c r="N254" s="12" t="str">
        <f>'ZBIORCZE ZESTAWIENIE KOSZTÓW'!B8</f>
        <v xml:space="preserve"> </v>
      </c>
      <c r="O254" s="16" t="s">
        <v>1</v>
      </c>
    </row>
    <row r="255" spans="1:15" outlineLevel="3" x14ac:dyDescent="0.3">
      <c r="A255" s="11" t="s">
        <v>1022</v>
      </c>
      <c r="B255" s="8" t="s">
        <v>1</v>
      </c>
      <c r="C255" s="8" t="s">
        <v>1</v>
      </c>
      <c r="D255" s="11" t="s">
        <v>736</v>
      </c>
      <c r="E255" s="11" t="s">
        <v>289</v>
      </c>
      <c r="F255" s="8" t="s">
        <v>1</v>
      </c>
      <c r="G255" s="8" t="s">
        <v>1</v>
      </c>
      <c r="H255" s="8" t="s">
        <v>1</v>
      </c>
      <c r="I255" s="8" t="s">
        <v>1</v>
      </c>
      <c r="J255" s="8"/>
      <c r="K255" s="20">
        <f>SUM(K256:K257)</f>
        <v>0</v>
      </c>
      <c r="L255" s="8" t="s">
        <v>1</v>
      </c>
      <c r="M255" s="8" t="s">
        <v>1</v>
      </c>
      <c r="N255" s="12" t="str">
        <f>'ZBIORCZE ZESTAWIENIE KOSZTÓW'!B8</f>
        <v xml:space="preserve"> </v>
      </c>
      <c r="O255" s="16" t="s">
        <v>1</v>
      </c>
    </row>
    <row r="256" spans="1:15" ht="43.2" outlineLevel="4" x14ac:dyDescent="0.3">
      <c r="A256" s="16" t="s">
        <v>1023</v>
      </c>
      <c r="B256" s="17" t="s">
        <v>1</v>
      </c>
      <c r="C256" s="17" t="s">
        <v>1</v>
      </c>
      <c r="D256" s="16" t="s">
        <v>843</v>
      </c>
      <c r="E256" s="16" t="s">
        <v>841</v>
      </c>
      <c r="F256" s="16" t="s">
        <v>740</v>
      </c>
      <c r="G256" s="19">
        <v>2.6629999999999998</v>
      </c>
      <c r="H256" s="12">
        <v>2.6629999999999998</v>
      </c>
      <c r="I256" s="12">
        <v>1</v>
      </c>
      <c r="J256" s="12"/>
      <c r="K256" s="12">
        <f>ROUND(H256*J256, 2)</f>
        <v>0</v>
      </c>
      <c r="L256" s="18" t="s">
        <v>1</v>
      </c>
      <c r="M256" s="18" t="s">
        <v>1</v>
      </c>
      <c r="N256" s="12" t="str">
        <f>'ZBIORCZE ZESTAWIENIE KOSZTÓW'!B8</f>
        <v xml:space="preserve"> </v>
      </c>
      <c r="O256" s="16" t="s">
        <v>1</v>
      </c>
    </row>
    <row r="257" spans="1:15" ht="43.2" outlineLevel="4" x14ac:dyDescent="0.3">
      <c r="A257" s="16" t="s">
        <v>1024</v>
      </c>
      <c r="B257" s="17" t="s">
        <v>1</v>
      </c>
      <c r="C257" s="17" t="s">
        <v>1</v>
      </c>
      <c r="D257" s="16" t="s">
        <v>770</v>
      </c>
      <c r="E257" s="16" t="s">
        <v>768</v>
      </c>
      <c r="F257" s="16" t="s">
        <v>771</v>
      </c>
      <c r="G257" s="19">
        <v>0.18</v>
      </c>
      <c r="H257" s="12">
        <v>0.18</v>
      </c>
      <c r="I257" s="12">
        <v>1</v>
      </c>
      <c r="J257" s="12"/>
      <c r="K257" s="12">
        <f>ROUND(H257*J257, 2)</f>
        <v>0</v>
      </c>
      <c r="L257" s="18" t="s">
        <v>1</v>
      </c>
      <c r="M257" s="18" t="s">
        <v>1</v>
      </c>
      <c r="N257" s="12" t="str">
        <f>'ZBIORCZE ZESTAWIENIE KOSZTÓW'!B8</f>
        <v xml:space="preserve"> </v>
      </c>
      <c r="O257" s="16" t="s">
        <v>1</v>
      </c>
    </row>
    <row r="258" spans="1:15" outlineLevel="3" x14ac:dyDescent="0.3">
      <c r="A258" s="11" t="s">
        <v>1025</v>
      </c>
      <c r="B258" s="8" t="s">
        <v>1</v>
      </c>
      <c r="C258" s="8" t="s">
        <v>1</v>
      </c>
      <c r="D258" s="11" t="s">
        <v>736</v>
      </c>
      <c r="E258" s="11" t="s">
        <v>292</v>
      </c>
      <c r="F258" s="8" t="s">
        <v>1</v>
      </c>
      <c r="G258" s="8" t="s">
        <v>1</v>
      </c>
      <c r="H258" s="8" t="s">
        <v>1</v>
      </c>
      <c r="I258" s="8" t="s">
        <v>1</v>
      </c>
      <c r="J258" s="8"/>
      <c r="K258" s="20">
        <f>SUM(K259:K260)</f>
        <v>0</v>
      </c>
      <c r="L258" s="8" t="s">
        <v>1</v>
      </c>
      <c r="M258" s="8" t="s">
        <v>1</v>
      </c>
      <c r="N258" s="12" t="str">
        <f>'ZBIORCZE ZESTAWIENIE KOSZTÓW'!B8</f>
        <v xml:space="preserve"> </v>
      </c>
      <c r="O258" s="16" t="s">
        <v>1</v>
      </c>
    </row>
    <row r="259" spans="1:15" ht="43.2" outlineLevel="4" x14ac:dyDescent="0.3">
      <c r="A259" s="16" t="s">
        <v>1026</v>
      </c>
      <c r="B259" s="17" t="s">
        <v>1</v>
      </c>
      <c r="C259" s="17" t="s">
        <v>1</v>
      </c>
      <c r="D259" s="16" t="s">
        <v>843</v>
      </c>
      <c r="E259" s="16" t="s">
        <v>841</v>
      </c>
      <c r="F259" s="16" t="s">
        <v>740</v>
      </c>
      <c r="G259" s="19">
        <v>1.6879999999999999</v>
      </c>
      <c r="H259" s="12">
        <v>1.6879999999999999</v>
      </c>
      <c r="I259" s="12">
        <v>1</v>
      </c>
      <c r="J259" s="12"/>
      <c r="K259" s="12">
        <f>ROUND(H259*J259, 2)</f>
        <v>0</v>
      </c>
      <c r="L259" s="18" t="s">
        <v>1</v>
      </c>
      <c r="M259" s="18" t="s">
        <v>1</v>
      </c>
      <c r="N259" s="12" t="str">
        <f>'ZBIORCZE ZESTAWIENIE KOSZTÓW'!B8</f>
        <v xml:space="preserve"> </v>
      </c>
      <c r="O259" s="16" t="s">
        <v>1</v>
      </c>
    </row>
    <row r="260" spans="1:15" ht="43.2" outlineLevel="4" x14ac:dyDescent="0.3">
      <c r="A260" s="16" t="s">
        <v>1027</v>
      </c>
      <c r="B260" s="17" t="s">
        <v>1</v>
      </c>
      <c r="C260" s="17" t="s">
        <v>1</v>
      </c>
      <c r="D260" s="16" t="s">
        <v>770</v>
      </c>
      <c r="E260" s="16" t="s">
        <v>768</v>
      </c>
      <c r="F260" s="16" t="s">
        <v>771</v>
      </c>
      <c r="G260" s="19">
        <v>0.11600000000000001</v>
      </c>
      <c r="H260" s="12">
        <v>0.11600000000000001</v>
      </c>
      <c r="I260" s="12">
        <v>1</v>
      </c>
      <c r="J260" s="12"/>
      <c r="K260" s="12">
        <f>ROUND(H260*J260, 2)</f>
        <v>0</v>
      </c>
      <c r="L260" s="18" t="s">
        <v>1</v>
      </c>
      <c r="M260" s="18" t="s">
        <v>1</v>
      </c>
      <c r="N260" s="12" t="str">
        <f>'ZBIORCZE ZESTAWIENIE KOSZTÓW'!B8</f>
        <v xml:space="preserve"> </v>
      </c>
      <c r="O260" s="16" t="s">
        <v>1</v>
      </c>
    </row>
    <row r="261" spans="1:15" outlineLevel="3" x14ac:dyDescent="0.3">
      <c r="A261" s="11" t="s">
        <v>1028</v>
      </c>
      <c r="B261" s="8" t="s">
        <v>1</v>
      </c>
      <c r="C261" s="8" t="s">
        <v>1</v>
      </c>
      <c r="D261" s="11" t="s">
        <v>736</v>
      </c>
      <c r="E261" s="11" t="s">
        <v>295</v>
      </c>
      <c r="F261" s="8" t="s">
        <v>1</v>
      </c>
      <c r="G261" s="8" t="s">
        <v>1</v>
      </c>
      <c r="H261" s="8" t="s">
        <v>1</v>
      </c>
      <c r="I261" s="8" t="s">
        <v>1</v>
      </c>
      <c r="J261" s="8"/>
      <c r="K261" s="20">
        <f>SUM(K262:K263)</f>
        <v>0</v>
      </c>
      <c r="L261" s="8" t="s">
        <v>1</v>
      </c>
      <c r="M261" s="8" t="s">
        <v>1</v>
      </c>
      <c r="N261" s="12" t="str">
        <f>'ZBIORCZE ZESTAWIENIE KOSZTÓW'!B8</f>
        <v xml:space="preserve"> </v>
      </c>
      <c r="O261" s="16" t="s">
        <v>1</v>
      </c>
    </row>
    <row r="262" spans="1:15" ht="43.2" outlineLevel="4" x14ac:dyDescent="0.3">
      <c r="A262" s="16" t="s">
        <v>1029</v>
      </c>
      <c r="B262" s="17" t="s">
        <v>1</v>
      </c>
      <c r="C262" s="17" t="s">
        <v>1</v>
      </c>
      <c r="D262" s="16" t="s">
        <v>843</v>
      </c>
      <c r="E262" s="16" t="s">
        <v>841</v>
      </c>
      <c r="F262" s="16" t="s">
        <v>740</v>
      </c>
      <c r="G262" s="19">
        <v>0.70299999999999996</v>
      </c>
      <c r="H262" s="12">
        <v>0.70299999999999996</v>
      </c>
      <c r="I262" s="12">
        <v>1</v>
      </c>
      <c r="J262" s="12"/>
      <c r="K262" s="12">
        <f>ROUND(H262*J262, 2)</f>
        <v>0</v>
      </c>
      <c r="L262" s="18" t="s">
        <v>1</v>
      </c>
      <c r="M262" s="18" t="s">
        <v>1</v>
      </c>
      <c r="N262" s="12" t="str">
        <f>'ZBIORCZE ZESTAWIENIE KOSZTÓW'!B8</f>
        <v xml:space="preserve"> </v>
      </c>
      <c r="O262" s="16" t="s">
        <v>1</v>
      </c>
    </row>
    <row r="263" spans="1:15" ht="43.2" outlineLevel="4" x14ac:dyDescent="0.3">
      <c r="A263" s="16" t="s">
        <v>1030</v>
      </c>
      <c r="B263" s="17" t="s">
        <v>1</v>
      </c>
      <c r="C263" s="17" t="s">
        <v>1</v>
      </c>
      <c r="D263" s="16" t="s">
        <v>770</v>
      </c>
      <c r="E263" s="16" t="s">
        <v>768</v>
      </c>
      <c r="F263" s="16" t="s">
        <v>771</v>
      </c>
      <c r="G263" s="19">
        <v>0.22800000000000001</v>
      </c>
      <c r="H263" s="12">
        <v>0.22800000000000001</v>
      </c>
      <c r="I263" s="12">
        <v>1</v>
      </c>
      <c r="J263" s="12"/>
      <c r="K263" s="12">
        <f>ROUND(H263*J263, 2)</f>
        <v>0</v>
      </c>
      <c r="L263" s="18" t="s">
        <v>1</v>
      </c>
      <c r="M263" s="18" t="s">
        <v>1</v>
      </c>
      <c r="N263" s="12" t="str">
        <f>'ZBIORCZE ZESTAWIENIE KOSZTÓW'!B8</f>
        <v xml:space="preserve"> </v>
      </c>
      <c r="O263" s="16" t="s">
        <v>1</v>
      </c>
    </row>
    <row r="264" spans="1:15" outlineLevel="1" x14ac:dyDescent="0.3">
      <c r="A264" s="7" t="s">
        <v>1031</v>
      </c>
      <c r="B264" s="4" t="s">
        <v>1</v>
      </c>
      <c r="C264" s="4" t="s">
        <v>1</v>
      </c>
      <c r="D264" s="7" t="s">
        <v>733</v>
      </c>
      <c r="E264" s="7" t="s">
        <v>298</v>
      </c>
      <c r="F264" s="4" t="s">
        <v>1</v>
      </c>
      <c r="G264" s="4" t="s">
        <v>1</v>
      </c>
      <c r="H264" s="4" t="s">
        <v>1</v>
      </c>
      <c r="I264" s="4" t="s">
        <v>1</v>
      </c>
      <c r="J264" s="4"/>
      <c r="K264" s="22">
        <f>'1 KONSTRUKCJA'!K265</f>
        <v>0</v>
      </c>
      <c r="L264" s="4" t="s">
        <v>1</v>
      </c>
      <c r="M264" s="4" t="s">
        <v>1</v>
      </c>
      <c r="N264" s="12" t="str">
        <f>'ZBIORCZE ZESTAWIENIE KOSZTÓW'!B8</f>
        <v xml:space="preserve"> </v>
      </c>
      <c r="O264" s="16" t="s">
        <v>1</v>
      </c>
    </row>
    <row r="265" spans="1:15" outlineLevel="2" x14ac:dyDescent="0.3">
      <c r="A265" s="9" t="s">
        <v>1032</v>
      </c>
      <c r="B265" s="6" t="s">
        <v>1</v>
      </c>
      <c r="C265" s="6" t="s">
        <v>1</v>
      </c>
      <c r="D265" s="9" t="s">
        <v>733</v>
      </c>
      <c r="E265" s="9" t="s">
        <v>301</v>
      </c>
      <c r="F265" s="6" t="s">
        <v>1</v>
      </c>
      <c r="G265" s="6" t="s">
        <v>1</v>
      </c>
      <c r="H265" s="6" t="s">
        <v>1</v>
      </c>
      <c r="I265" s="6" t="s">
        <v>1</v>
      </c>
      <c r="J265" s="6"/>
      <c r="K265" s="21">
        <f>'1 KONSTRUKCJA'!K266</f>
        <v>0</v>
      </c>
      <c r="L265" s="6" t="s">
        <v>1</v>
      </c>
      <c r="M265" s="6" t="s">
        <v>1</v>
      </c>
      <c r="N265" s="12" t="str">
        <f>'ZBIORCZE ZESTAWIENIE KOSZTÓW'!B8</f>
        <v xml:space="preserve"> </v>
      </c>
      <c r="O265" s="16" t="s">
        <v>1</v>
      </c>
    </row>
    <row r="266" spans="1:15" outlineLevel="3" x14ac:dyDescent="0.3">
      <c r="A266" s="11" t="s">
        <v>1033</v>
      </c>
      <c r="B266" s="8" t="s">
        <v>1</v>
      </c>
      <c r="C266" s="8" t="s">
        <v>1</v>
      </c>
      <c r="D266" s="11" t="s">
        <v>736</v>
      </c>
      <c r="E266" s="11" t="s">
        <v>304</v>
      </c>
      <c r="F266" s="8" t="s">
        <v>1</v>
      </c>
      <c r="G266" s="8" t="s">
        <v>1</v>
      </c>
      <c r="H266" s="8" t="s">
        <v>1</v>
      </c>
      <c r="I266" s="8" t="s">
        <v>1</v>
      </c>
      <c r="J266" s="8"/>
      <c r="K266" s="20">
        <f>SUM(K267:K267)</f>
        <v>0</v>
      </c>
      <c r="L266" s="8" t="s">
        <v>1</v>
      </c>
      <c r="M266" s="8" t="s">
        <v>1</v>
      </c>
      <c r="N266" s="12" t="str">
        <f>'ZBIORCZE ZESTAWIENIE KOSZTÓW'!B8</f>
        <v xml:space="preserve"> </v>
      </c>
      <c r="O266" s="16" t="s">
        <v>1</v>
      </c>
    </row>
    <row r="267" spans="1:15" ht="43.2" outlineLevel="4" x14ac:dyDescent="0.3">
      <c r="A267" s="16" t="s">
        <v>1035</v>
      </c>
      <c r="B267" s="17" t="s">
        <v>1</v>
      </c>
      <c r="C267" s="17" t="s">
        <v>1</v>
      </c>
      <c r="D267" s="16" t="s">
        <v>743</v>
      </c>
      <c r="E267" s="16" t="s">
        <v>1034</v>
      </c>
      <c r="F267" s="16" t="s">
        <v>767</v>
      </c>
      <c r="G267" s="19">
        <v>1089.4380000000001</v>
      </c>
      <c r="H267" s="12">
        <v>1089.4380000000001</v>
      </c>
      <c r="I267" s="12">
        <v>1</v>
      </c>
      <c r="J267" s="12"/>
      <c r="K267" s="12">
        <f>ROUND(H267*J267, 2)</f>
        <v>0</v>
      </c>
      <c r="L267" s="18" t="s">
        <v>1</v>
      </c>
      <c r="M267" s="18" t="s">
        <v>1</v>
      </c>
      <c r="N267" s="12" t="str">
        <f>'ZBIORCZE ZESTAWIENIE KOSZTÓW'!B8</f>
        <v xml:space="preserve"> </v>
      </c>
      <c r="O267" s="16" t="s">
        <v>1</v>
      </c>
    </row>
  </sheetData>
  <mergeCells count="5">
    <mergeCell ref="A1:O1"/>
    <mergeCell ref="A2:B2"/>
    <mergeCell ref="C2:O2"/>
    <mergeCell ref="A3:B3"/>
    <mergeCell ref="C3:O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O417"/>
  <sheetViews>
    <sheetView workbookViewId="0">
      <selection activeCell="G421" sqref="G421"/>
    </sheetView>
  </sheetViews>
  <sheetFormatPr defaultRowHeight="14.4" outlineLevelRow="4" outlineLevelCol="1" x14ac:dyDescent="0.3"/>
  <cols>
    <col min="1" max="1" width="11" customWidth="1"/>
    <col min="2" max="3" width="11" hidden="1" customWidth="1" outlineLevel="1" collapsed="1"/>
    <col min="4" max="4" width="11" customWidth="1" outlineLevel="1" collapsed="1"/>
    <col min="5" max="5" width="45" customWidth="1"/>
    <col min="6" max="11" width="14" customWidth="1"/>
    <col min="12" max="13" width="14" customWidth="1" outlineLevel="1" collapsed="1"/>
    <col min="14" max="14" width="9" customWidth="1" outlineLevel="1" collapsed="1"/>
    <col min="15" max="15" width="42" customWidth="1"/>
  </cols>
  <sheetData>
    <row r="1" spans="1:15" x14ac:dyDescent="0.3">
      <c r="A1" s="29" t="s">
        <v>307</v>
      </c>
      <c r="B1" s="29" t="s">
        <v>1</v>
      </c>
      <c r="C1" s="29" t="s">
        <v>1</v>
      </c>
      <c r="D1" s="29" t="s">
        <v>1</v>
      </c>
      <c r="E1" s="29" t="s">
        <v>1</v>
      </c>
      <c r="F1" s="29" t="s">
        <v>1</v>
      </c>
      <c r="G1" s="29" t="s">
        <v>1</v>
      </c>
      <c r="H1" s="29" t="s">
        <v>1</v>
      </c>
      <c r="I1" s="29" t="s">
        <v>1</v>
      </c>
      <c r="J1" s="29" t="s">
        <v>1</v>
      </c>
      <c r="K1" s="29" t="s">
        <v>1</v>
      </c>
      <c r="L1" s="29" t="s">
        <v>1</v>
      </c>
      <c r="M1" s="29" t="s">
        <v>1</v>
      </c>
      <c r="N1" s="29" t="s">
        <v>1</v>
      </c>
      <c r="O1" s="29" t="s">
        <v>1</v>
      </c>
    </row>
    <row r="2" spans="1:15" x14ac:dyDescent="0.3">
      <c r="A2" s="30" t="s">
        <v>2</v>
      </c>
      <c r="B2" s="30" t="s">
        <v>1</v>
      </c>
      <c r="C2" s="30" t="s">
        <v>1</v>
      </c>
      <c r="D2" s="30" t="s">
        <v>1</v>
      </c>
      <c r="E2" s="30" t="s">
        <v>1</v>
      </c>
      <c r="F2" s="30" t="s">
        <v>1</v>
      </c>
      <c r="G2" s="30" t="s">
        <v>1</v>
      </c>
      <c r="H2" s="30" t="s">
        <v>1</v>
      </c>
      <c r="I2" s="30" t="s">
        <v>1</v>
      </c>
      <c r="J2" s="30" t="s">
        <v>1</v>
      </c>
      <c r="K2" s="30" t="s">
        <v>1</v>
      </c>
      <c r="L2" s="30" t="s">
        <v>1</v>
      </c>
      <c r="M2" s="30" t="s">
        <v>1</v>
      </c>
      <c r="N2" s="30" t="s">
        <v>1</v>
      </c>
      <c r="O2" s="30" t="s">
        <v>1</v>
      </c>
    </row>
    <row r="3" spans="1:15" x14ac:dyDescent="0.3">
      <c r="A3" s="30" t="s">
        <v>3</v>
      </c>
      <c r="B3" s="30" t="s">
        <v>1</v>
      </c>
      <c r="C3" s="30" t="s">
        <v>719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</row>
    <row r="5" spans="1:15" ht="86.4" x14ac:dyDescent="0.3">
      <c r="A5" s="1" t="s">
        <v>5</v>
      </c>
      <c r="B5" s="1" t="s">
        <v>720</v>
      </c>
      <c r="C5" s="1" t="s">
        <v>721</v>
      </c>
      <c r="D5" s="1" t="s">
        <v>722</v>
      </c>
      <c r="E5" s="1" t="s">
        <v>723</v>
      </c>
      <c r="F5" s="1" t="s">
        <v>14</v>
      </c>
      <c r="G5" s="1" t="s">
        <v>724</v>
      </c>
      <c r="H5" s="1" t="s">
        <v>725</v>
      </c>
      <c r="I5" s="1" t="s">
        <v>726</v>
      </c>
      <c r="J5" s="1" t="s">
        <v>727</v>
      </c>
      <c r="K5" s="1" t="s">
        <v>9</v>
      </c>
      <c r="L5" s="1" t="s">
        <v>728</v>
      </c>
      <c r="M5" s="1" t="s">
        <v>729</v>
      </c>
      <c r="N5" s="1" t="s">
        <v>6</v>
      </c>
      <c r="O5" s="1" t="s">
        <v>730</v>
      </c>
    </row>
    <row r="6" spans="1:15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22</v>
      </c>
      <c r="H6" s="1" t="s">
        <v>23</v>
      </c>
      <c r="I6" s="1" t="s">
        <v>24</v>
      </c>
      <c r="J6" s="1" t="s">
        <v>25</v>
      </c>
      <c r="K6" s="1" t="s">
        <v>26</v>
      </c>
      <c r="L6" s="1" t="s">
        <v>27</v>
      </c>
      <c r="M6" s="1" t="s">
        <v>52</v>
      </c>
      <c r="N6" s="1" t="s">
        <v>55</v>
      </c>
      <c r="O6" s="1" t="s">
        <v>58</v>
      </c>
    </row>
    <row r="7" spans="1:15" x14ac:dyDescent="0.3">
      <c r="A7" s="5" t="s">
        <v>17</v>
      </c>
      <c r="B7" s="3" t="s">
        <v>1</v>
      </c>
      <c r="C7" s="3" t="s">
        <v>1</v>
      </c>
      <c r="D7" s="5" t="s">
        <v>731</v>
      </c>
      <c r="E7" s="5" t="s">
        <v>307</v>
      </c>
      <c r="F7" s="3" t="s">
        <v>1</v>
      </c>
      <c r="G7" s="3" t="s">
        <v>1</v>
      </c>
      <c r="H7" s="3" t="s">
        <v>1</v>
      </c>
      <c r="I7" s="3" t="s">
        <v>1</v>
      </c>
      <c r="J7" s="3"/>
      <c r="K7" s="15">
        <f>'2 ARCHITEKTURA'!K8+'2 ARCHITEKTURA'!K17+'2 ARCHITEKTURA'!K80+'2 ARCHITEKTURA'!K135+'2 ARCHITEKTURA'!K148+'2 ARCHITEKTURA'!K183+'2 ARCHITEKTURA'!K190+'2 ARCHITEKTURA'!K264</f>
        <v>0</v>
      </c>
      <c r="L7" s="3" t="s">
        <v>1</v>
      </c>
      <c r="M7" s="3" t="s">
        <v>1</v>
      </c>
      <c r="N7" s="12" t="str">
        <f>'ZBIORCZE ZESTAWIENIE KOSZTÓW'!B105</f>
        <v xml:space="preserve"> </v>
      </c>
      <c r="O7" s="16" t="s">
        <v>1</v>
      </c>
    </row>
    <row r="8" spans="1:15" outlineLevel="1" x14ac:dyDescent="0.3">
      <c r="A8" s="7" t="s">
        <v>1036</v>
      </c>
      <c r="B8" s="4" t="s">
        <v>1</v>
      </c>
      <c r="C8" s="4" t="s">
        <v>1</v>
      </c>
      <c r="D8" s="7" t="s">
        <v>733</v>
      </c>
      <c r="E8" s="7" t="s">
        <v>43</v>
      </c>
      <c r="F8" s="4" t="s">
        <v>1</v>
      </c>
      <c r="G8" s="4" t="s">
        <v>1</v>
      </c>
      <c r="H8" s="4" t="s">
        <v>1</v>
      </c>
      <c r="I8" s="4" t="s">
        <v>1</v>
      </c>
      <c r="J8" s="4"/>
      <c r="K8" s="22">
        <f>'2 ARCHITEKTURA'!K9</f>
        <v>0</v>
      </c>
      <c r="L8" s="4" t="s">
        <v>1</v>
      </c>
      <c r="M8" s="4" t="s">
        <v>1</v>
      </c>
      <c r="N8" s="12" t="str">
        <f>'ZBIORCZE ZESTAWIENIE KOSZTÓW'!B105</f>
        <v xml:space="preserve"> </v>
      </c>
      <c r="O8" s="16" t="s">
        <v>1</v>
      </c>
    </row>
    <row r="9" spans="1:15" outlineLevel="2" x14ac:dyDescent="0.3">
      <c r="A9" s="9" t="s">
        <v>1037</v>
      </c>
      <c r="B9" s="6" t="s">
        <v>1</v>
      </c>
      <c r="C9" s="6" t="s">
        <v>1</v>
      </c>
      <c r="D9" s="9" t="s">
        <v>733</v>
      </c>
      <c r="E9" s="9" t="s">
        <v>312</v>
      </c>
      <c r="F9" s="6" t="s">
        <v>1</v>
      </c>
      <c r="G9" s="6" t="s">
        <v>1</v>
      </c>
      <c r="H9" s="6" t="s">
        <v>1</v>
      </c>
      <c r="I9" s="6" t="s">
        <v>1</v>
      </c>
      <c r="J9" s="6"/>
      <c r="K9" s="21">
        <f>'2 ARCHITEKTURA'!K10+'2 ARCHITEKTURA'!K12+'2 ARCHITEKTURA'!K15</f>
        <v>0</v>
      </c>
      <c r="L9" s="6" t="s">
        <v>1</v>
      </c>
      <c r="M9" s="6" t="s">
        <v>1</v>
      </c>
      <c r="N9" s="12" t="str">
        <f>'ZBIORCZE ZESTAWIENIE KOSZTÓW'!B105</f>
        <v xml:space="preserve"> </v>
      </c>
      <c r="O9" s="16" t="s">
        <v>1</v>
      </c>
    </row>
    <row r="10" spans="1:15" outlineLevel="3" x14ac:dyDescent="0.3">
      <c r="A10" s="11" t="s">
        <v>1038</v>
      </c>
      <c r="B10" s="8" t="s">
        <v>1</v>
      </c>
      <c r="C10" s="8" t="s">
        <v>1</v>
      </c>
      <c r="D10" s="11" t="s">
        <v>736</v>
      </c>
      <c r="E10" s="11" t="s">
        <v>315</v>
      </c>
      <c r="F10" s="8" t="s">
        <v>1</v>
      </c>
      <c r="G10" s="8" t="s">
        <v>1</v>
      </c>
      <c r="H10" s="8" t="s">
        <v>1</v>
      </c>
      <c r="I10" s="8" t="s">
        <v>1</v>
      </c>
      <c r="J10" s="8"/>
      <c r="K10" s="20">
        <f>SUM(K11:K11)</f>
        <v>0</v>
      </c>
      <c r="L10" s="8" t="s">
        <v>1</v>
      </c>
      <c r="M10" s="8" t="s">
        <v>1</v>
      </c>
      <c r="N10" s="12" t="str">
        <f>'ZBIORCZE ZESTAWIENIE KOSZTÓW'!B105</f>
        <v xml:space="preserve"> </v>
      </c>
      <c r="O10" s="16" t="s">
        <v>1</v>
      </c>
    </row>
    <row r="11" spans="1:15" ht="100.8" outlineLevel="4" x14ac:dyDescent="0.3">
      <c r="A11" s="16" t="s">
        <v>1040</v>
      </c>
      <c r="B11" s="17" t="s">
        <v>1</v>
      </c>
      <c r="C11" s="17" t="s">
        <v>1</v>
      </c>
      <c r="D11" s="16" t="s">
        <v>1041</v>
      </c>
      <c r="E11" s="16" t="s">
        <v>1039</v>
      </c>
      <c r="F11" s="16" t="s">
        <v>767</v>
      </c>
      <c r="G11" s="19">
        <v>1630.2070000000001</v>
      </c>
      <c r="H11" s="12">
        <v>1630.2070000000001</v>
      </c>
      <c r="I11" s="12">
        <v>1</v>
      </c>
      <c r="J11" s="12"/>
      <c r="K11" s="12">
        <f>ROUND(H11*J11, 2)</f>
        <v>0</v>
      </c>
      <c r="L11" s="18" t="s">
        <v>1</v>
      </c>
      <c r="M11" s="18" t="s">
        <v>1</v>
      </c>
      <c r="N11" s="12" t="str">
        <f>'ZBIORCZE ZESTAWIENIE KOSZTÓW'!B105</f>
        <v xml:space="preserve"> </v>
      </c>
      <c r="O11" s="16" t="s">
        <v>1</v>
      </c>
    </row>
    <row r="12" spans="1:15" outlineLevel="3" x14ac:dyDescent="0.3">
      <c r="A12" s="11" t="s">
        <v>1042</v>
      </c>
      <c r="B12" s="8" t="s">
        <v>1</v>
      </c>
      <c r="C12" s="8" t="s">
        <v>1</v>
      </c>
      <c r="D12" s="11" t="s">
        <v>736</v>
      </c>
      <c r="E12" s="11" t="s">
        <v>318</v>
      </c>
      <c r="F12" s="8" t="s">
        <v>1</v>
      </c>
      <c r="G12" s="8" t="s">
        <v>1</v>
      </c>
      <c r="H12" s="8" t="s">
        <v>1</v>
      </c>
      <c r="I12" s="8" t="s">
        <v>1</v>
      </c>
      <c r="J12" s="8"/>
      <c r="K12" s="20">
        <f>SUM(K13:K14)</f>
        <v>0</v>
      </c>
      <c r="L12" s="8" t="s">
        <v>1</v>
      </c>
      <c r="M12" s="8" t="s">
        <v>1</v>
      </c>
      <c r="N12" s="12" t="str">
        <f>'ZBIORCZE ZESTAWIENIE KOSZTÓW'!B105</f>
        <v xml:space="preserve"> </v>
      </c>
      <c r="O12" s="16" t="s">
        <v>1</v>
      </c>
    </row>
    <row r="13" spans="1:15" ht="28.8" outlineLevel="4" x14ac:dyDescent="0.3">
      <c r="A13" s="16" t="s">
        <v>1044</v>
      </c>
      <c r="B13" s="17" t="s">
        <v>1</v>
      </c>
      <c r="C13" s="17" t="s">
        <v>1</v>
      </c>
      <c r="D13" s="16" t="s">
        <v>1045</v>
      </c>
      <c r="E13" s="16" t="s">
        <v>1043</v>
      </c>
      <c r="F13" s="16" t="s">
        <v>767</v>
      </c>
      <c r="G13" s="19">
        <v>164.52600000000001</v>
      </c>
      <c r="H13" s="12">
        <v>164.52600000000001</v>
      </c>
      <c r="I13" s="12">
        <v>1</v>
      </c>
      <c r="J13" s="12"/>
      <c r="K13" s="12">
        <f>ROUND(H13*J13, 2)</f>
        <v>0</v>
      </c>
      <c r="L13" s="18" t="s">
        <v>1</v>
      </c>
      <c r="M13" s="18" t="s">
        <v>1</v>
      </c>
      <c r="N13" s="12" t="str">
        <f>'ZBIORCZE ZESTAWIENIE KOSZTÓW'!B105</f>
        <v xml:space="preserve"> </v>
      </c>
      <c r="O13" s="16" t="s">
        <v>1</v>
      </c>
    </row>
    <row r="14" spans="1:15" ht="43.2" outlineLevel="4" x14ac:dyDescent="0.3">
      <c r="A14" s="16" t="s">
        <v>1047</v>
      </c>
      <c r="B14" s="17" t="s">
        <v>1</v>
      </c>
      <c r="C14" s="17" t="s">
        <v>1</v>
      </c>
      <c r="D14" s="16" t="s">
        <v>1048</v>
      </c>
      <c r="E14" s="16" t="s">
        <v>1046</v>
      </c>
      <c r="F14" s="16" t="s">
        <v>767</v>
      </c>
      <c r="G14" s="19">
        <v>164.52600000000001</v>
      </c>
      <c r="H14" s="12">
        <v>164.52600000000001</v>
      </c>
      <c r="I14" s="12">
        <v>1</v>
      </c>
      <c r="J14" s="12"/>
      <c r="K14" s="12">
        <f>ROUND(H14*J14, 2)</f>
        <v>0</v>
      </c>
      <c r="L14" s="18" t="s">
        <v>1</v>
      </c>
      <c r="M14" s="18" t="s">
        <v>1</v>
      </c>
      <c r="N14" s="12" t="str">
        <f>'ZBIORCZE ZESTAWIENIE KOSZTÓW'!B105</f>
        <v xml:space="preserve"> </v>
      </c>
      <c r="O14" s="16" t="s">
        <v>1</v>
      </c>
    </row>
    <row r="15" spans="1:15" outlineLevel="3" x14ac:dyDescent="0.3">
      <c r="A15" s="11" t="s">
        <v>1049</v>
      </c>
      <c r="B15" s="8" t="s">
        <v>1</v>
      </c>
      <c r="C15" s="8" t="s">
        <v>1</v>
      </c>
      <c r="D15" s="11" t="s">
        <v>736</v>
      </c>
      <c r="E15" s="11" t="s">
        <v>321</v>
      </c>
      <c r="F15" s="8" t="s">
        <v>1</v>
      </c>
      <c r="G15" s="8" t="s">
        <v>1</v>
      </c>
      <c r="H15" s="8" t="s">
        <v>1</v>
      </c>
      <c r="I15" s="8" t="s">
        <v>1</v>
      </c>
      <c r="J15" s="8"/>
      <c r="K15" s="20">
        <f>SUM(K16:K16)</f>
        <v>0</v>
      </c>
      <c r="L15" s="8" t="s">
        <v>1</v>
      </c>
      <c r="M15" s="8" t="s">
        <v>1</v>
      </c>
      <c r="N15" s="12" t="str">
        <f>'ZBIORCZE ZESTAWIENIE KOSZTÓW'!B105</f>
        <v xml:space="preserve"> </v>
      </c>
      <c r="O15" s="16" t="s">
        <v>1</v>
      </c>
    </row>
    <row r="16" spans="1:15" ht="43.2" outlineLevel="4" x14ac:dyDescent="0.3">
      <c r="A16" s="16" t="s">
        <v>1051</v>
      </c>
      <c r="B16" s="17" t="s">
        <v>1</v>
      </c>
      <c r="C16" s="17" t="s">
        <v>1</v>
      </c>
      <c r="D16" s="16" t="s">
        <v>1052</v>
      </c>
      <c r="E16" s="16" t="s">
        <v>1050</v>
      </c>
      <c r="F16" s="16" t="s">
        <v>767</v>
      </c>
      <c r="G16" s="19">
        <v>638.26</v>
      </c>
      <c r="H16" s="12">
        <v>638.26</v>
      </c>
      <c r="I16" s="12">
        <v>1</v>
      </c>
      <c r="J16" s="12"/>
      <c r="K16" s="12">
        <f>ROUND(H16*J16, 2)</f>
        <v>0</v>
      </c>
      <c r="L16" s="18" t="s">
        <v>1</v>
      </c>
      <c r="M16" s="18" t="s">
        <v>1</v>
      </c>
      <c r="N16" s="12" t="str">
        <f>'ZBIORCZE ZESTAWIENIE KOSZTÓW'!B105</f>
        <v xml:space="preserve"> </v>
      </c>
      <c r="O16" s="16" t="s">
        <v>1</v>
      </c>
    </row>
    <row r="17" spans="1:15" outlineLevel="1" x14ac:dyDescent="0.3">
      <c r="A17" s="7" t="s">
        <v>1053</v>
      </c>
      <c r="B17" s="4" t="s">
        <v>1</v>
      </c>
      <c r="C17" s="4" t="s">
        <v>1</v>
      </c>
      <c r="D17" s="7" t="s">
        <v>733</v>
      </c>
      <c r="E17" s="7" t="s">
        <v>75</v>
      </c>
      <c r="F17" s="4" t="s">
        <v>1</v>
      </c>
      <c r="G17" s="4" t="s">
        <v>1</v>
      </c>
      <c r="H17" s="4" t="s">
        <v>1</v>
      </c>
      <c r="I17" s="4" t="s">
        <v>1</v>
      </c>
      <c r="J17" s="4"/>
      <c r="K17" s="22">
        <f>'2 ARCHITEKTURA'!K18+'2 ARCHITEKTURA'!K43+'2 ARCHITEKTURA'!K62+'2 ARCHITEKTURA'!K71</f>
        <v>0</v>
      </c>
      <c r="L17" s="4" t="s">
        <v>1</v>
      </c>
      <c r="M17" s="4" t="s">
        <v>1</v>
      </c>
      <c r="N17" s="12" t="str">
        <f>'ZBIORCZE ZESTAWIENIE KOSZTÓW'!B105</f>
        <v xml:space="preserve"> </v>
      </c>
      <c r="O17" s="16" t="s">
        <v>1</v>
      </c>
    </row>
    <row r="18" spans="1:15" outlineLevel="2" x14ac:dyDescent="0.3">
      <c r="A18" s="9" t="s">
        <v>1054</v>
      </c>
      <c r="B18" s="6" t="s">
        <v>1</v>
      </c>
      <c r="C18" s="6" t="s">
        <v>1</v>
      </c>
      <c r="D18" s="9" t="s">
        <v>733</v>
      </c>
      <c r="E18" s="9" t="s">
        <v>78</v>
      </c>
      <c r="F18" s="6" t="s">
        <v>1</v>
      </c>
      <c r="G18" s="6" t="s">
        <v>1</v>
      </c>
      <c r="H18" s="6" t="s">
        <v>1</v>
      </c>
      <c r="I18" s="6" t="s">
        <v>1</v>
      </c>
      <c r="J18" s="6"/>
      <c r="K18" s="21">
        <f>'2 ARCHITEKTURA'!K19+'2 ARCHITEKTURA'!K21+'2 ARCHITEKTURA'!K23+'2 ARCHITEKTURA'!K25+'2 ARCHITEKTURA'!K27+'2 ARCHITEKTURA'!K29+'2 ARCHITEKTURA'!K31+'2 ARCHITEKTURA'!K33+'2 ARCHITEKTURA'!K35+'2 ARCHITEKTURA'!K37+'2 ARCHITEKTURA'!K39</f>
        <v>0</v>
      </c>
      <c r="L18" s="6" t="s">
        <v>1</v>
      </c>
      <c r="M18" s="6" t="s">
        <v>1</v>
      </c>
      <c r="N18" s="12" t="str">
        <f>'ZBIORCZE ZESTAWIENIE KOSZTÓW'!B105</f>
        <v xml:space="preserve"> </v>
      </c>
      <c r="O18" s="16" t="s">
        <v>1</v>
      </c>
    </row>
    <row r="19" spans="1:15" outlineLevel="3" x14ac:dyDescent="0.3">
      <c r="A19" s="11" t="s">
        <v>1055</v>
      </c>
      <c r="B19" s="8" t="s">
        <v>1</v>
      </c>
      <c r="C19" s="8" t="s">
        <v>1</v>
      </c>
      <c r="D19" s="11" t="s">
        <v>736</v>
      </c>
      <c r="E19" s="11" t="s">
        <v>328</v>
      </c>
      <c r="F19" s="8" t="s">
        <v>1</v>
      </c>
      <c r="G19" s="8" t="s">
        <v>1</v>
      </c>
      <c r="H19" s="8" t="s">
        <v>1</v>
      </c>
      <c r="I19" s="8" t="s">
        <v>1</v>
      </c>
      <c r="J19" s="8"/>
      <c r="K19" s="20">
        <f>SUM(K20:K20)</f>
        <v>0</v>
      </c>
      <c r="L19" s="8" t="s">
        <v>1</v>
      </c>
      <c r="M19" s="8" t="s">
        <v>1</v>
      </c>
      <c r="N19" s="12" t="str">
        <f>'ZBIORCZE ZESTAWIENIE KOSZTÓW'!B105</f>
        <v xml:space="preserve"> </v>
      </c>
      <c r="O19" s="16" t="s">
        <v>1</v>
      </c>
    </row>
    <row r="20" spans="1:15" ht="57.6" outlineLevel="4" x14ac:dyDescent="0.3">
      <c r="A20" s="16" t="s">
        <v>1057</v>
      </c>
      <c r="B20" s="17" t="s">
        <v>1</v>
      </c>
      <c r="C20" s="17" t="s">
        <v>1</v>
      </c>
      <c r="D20" s="16" t="s">
        <v>1058</v>
      </c>
      <c r="E20" s="16" t="s">
        <v>1056</v>
      </c>
      <c r="F20" s="16" t="s">
        <v>767</v>
      </c>
      <c r="G20" s="19">
        <v>378.57299999999998</v>
      </c>
      <c r="H20" s="12">
        <v>378.57299999999998</v>
      </c>
      <c r="I20" s="12">
        <v>1</v>
      </c>
      <c r="J20" s="12"/>
      <c r="K20" s="12">
        <f>ROUND(H20*J20, 2)</f>
        <v>0</v>
      </c>
      <c r="L20" s="18" t="s">
        <v>1</v>
      </c>
      <c r="M20" s="18" t="s">
        <v>1</v>
      </c>
      <c r="N20" s="12" t="str">
        <f>'ZBIORCZE ZESTAWIENIE KOSZTÓW'!B105</f>
        <v xml:space="preserve"> </v>
      </c>
      <c r="O20" s="16" t="s">
        <v>1</v>
      </c>
    </row>
    <row r="21" spans="1:15" outlineLevel="3" x14ac:dyDescent="0.3">
      <c r="A21" s="11" t="s">
        <v>1059</v>
      </c>
      <c r="B21" s="8" t="s">
        <v>1</v>
      </c>
      <c r="C21" s="8" t="s">
        <v>1</v>
      </c>
      <c r="D21" s="11" t="s">
        <v>736</v>
      </c>
      <c r="E21" s="11" t="s">
        <v>331</v>
      </c>
      <c r="F21" s="8" t="s">
        <v>1</v>
      </c>
      <c r="G21" s="8" t="s">
        <v>1</v>
      </c>
      <c r="H21" s="8" t="s">
        <v>1</v>
      </c>
      <c r="I21" s="8" t="s">
        <v>1</v>
      </c>
      <c r="J21" s="8"/>
      <c r="K21" s="20">
        <f>SUM(K22:K22)</f>
        <v>0</v>
      </c>
      <c r="L21" s="8" t="s">
        <v>1</v>
      </c>
      <c r="M21" s="8" t="s">
        <v>1</v>
      </c>
      <c r="N21" s="12" t="str">
        <f>'ZBIORCZE ZESTAWIENIE KOSZTÓW'!B105</f>
        <v xml:space="preserve"> </v>
      </c>
      <c r="O21" s="16" t="s">
        <v>1</v>
      </c>
    </row>
    <row r="22" spans="1:15" ht="57.6" outlineLevel="4" x14ac:dyDescent="0.3">
      <c r="A22" s="16" t="s">
        <v>1060</v>
      </c>
      <c r="B22" s="17" t="s">
        <v>1</v>
      </c>
      <c r="C22" s="17" t="s">
        <v>1</v>
      </c>
      <c r="D22" s="16" t="s">
        <v>1058</v>
      </c>
      <c r="E22" s="16" t="s">
        <v>1056</v>
      </c>
      <c r="F22" s="16" t="s">
        <v>767</v>
      </c>
      <c r="G22" s="19">
        <v>379.57900000000001</v>
      </c>
      <c r="H22" s="12">
        <v>379.57900000000001</v>
      </c>
      <c r="I22" s="12">
        <v>1</v>
      </c>
      <c r="J22" s="12"/>
      <c r="K22" s="12">
        <f>ROUND(H22*J22, 2)</f>
        <v>0</v>
      </c>
      <c r="L22" s="18" t="s">
        <v>1</v>
      </c>
      <c r="M22" s="18" t="s">
        <v>1</v>
      </c>
      <c r="N22" s="12" t="str">
        <f>'ZBIORCZE ZESTAWIENIE KOSZTÓW'!B105</f>
        <v xml:space="preserve"> </v>
      </c>
      <c r="O22" s="16" t="s">
        <v>1</v>
      </c>
    </row>
    <row r="23" spans="1:15" outlineLevel="3" x14ac:dyDescent="0.3">
      <c r="A23" s="11" t="s">
        <v>1061</v>
      </c>
      <c r="B23" s="8" t="s">
        <v>1</v>
      </c>
      <c r="C23" s="8" t="s">
        <v>1</v>
      </c>
      <c r="D23" s="11" t="s">
        <v>736</v>
      </c>
      <c r="E23" s="11" t="s">
        <v>334</v>
      </c>
      <c r="F23" s="8" t="s">
        <v>1</v>
      </c>
      <c r="G23" s="8" t="s">
        <v>1</v>
      </c>
      <c r="H23" s="8" t="s">
        <v>1</v>
      </c>
      <c r="I23" s="8" t="s">
        <v>1</v>
      </c>
      <c r="J23" s="8"/>
      <c r="K23" s="20">
        <f>SUM(K24:K24)</f>
        <v>0</v>
      </c>
      <c r="L23" s="8" t="s">
        <v>1</v>
      </c>
      <c r="M23" s="8" t="s">
        <v>1</v>
      </c>
      <c r="N23" s="12" t="str">
        <f>'ZBIORCZE ZESTAWIENIE KOSZTÓW'!B105</f>
        <v xml:space="preserve"> </v>
      </c>
      <c r="O23" s="16" t="s">
        <v>1</v>
      </c>
    </row>
    <row r="24" spans="1:15" ht="57.6" outlineLevel="4" x14ac:dyDescent="0.3">
      <c r="A24" s="16" t="s">
        <v>1062</v>
      </c>
      <c r="B24" s="17" t="s">
        <v>1</v>
      </c>
      <c r="C24" s="17" t="s">
        <v>1</v>
      </c>
      <c r="D24" s="16" t="s">
        <v>1058</v>
      </c>
      <c r="E24" s="16" t="s">
        <v>1056</v>
      </c>
      <c r="F24" s="16" t="s">
        <v>767</v>
      </c>
      <c r="G24" s="19">
        <v>110.526</v>
      </c>
      <c r="H24" s="12">
        <v>110.526</v>
      </c>
      <c r="I24" s="12">
        <v>1</v>
      </c>
      <c r="J24" s="12"/>
      <c r="K24" s="12">
        <f>ROUND(H24*J24, 2)</f>
        <v>0</v>
      </c>
      <c r="L24" s="18" t="s">
        <v>1</v>
      </c>
      <c r="M24" s="18" t="s">
        <v>1</v>
      </c>
      <c r="N24" s="12" t="str">
        <f>'ZBIORCZE ZESTAWIENIE KOSZTÓW'!B105</f>
        <v xml:space="preserve"> </v>
      </c>
      <c r="O24" s="16" t="s">
        <v>1</v>
      </c>
    </row>
    <row r="25" spans="1:15" outlineLevel="3" x14ac:dyDescent="0.3">
      <c r="A25" s="11" t="s">
        <v>1063</v>
      </c>
      <c r="B25" s="8" t="s">
        <v>1</v>
      </c>
      <c r="C25" s="8" t="s">
        <v>1</v>
      </c>
      <c r="D25" s="11" t="s">
        <v>736</v>
      </c>
      <c r="E25" s="11" t="s">
        <v>337</v>
      </c>
      <c r="F25" s="8" t="s">
        <v>1</v>
      </c>
      <c r="G25" s="8" t="s">
        <v>1</v>
      </c>
      <c r="H25" s="8" t="s">
        <v>1</v>
      </c>
      <c r="I25" s="8" t="s">
        <v>1</v>
      </c>
      <c r="J25" s="8"/>
      <c r="K25" s="20">
        <f>SUM(K26:K26)</f>
        <v>0</v>
      </c>
      <c r="L25" s="8" t="s">
        <v>1</v>
      </c>
      <c r="M25" s="8" t="s">
        <v>1</v>
      </c>
      <c r="N25" s="12" t="str">
        <f>'ZBIORCZE ZESTAWIENIE KOSZTÓW'!B105</f>
        <v xml:space="preserve"> </v>
      </c>
      <c r="O25" s="16" t="s">
        <v>1</v>
      </c>
    </row>
    <row r="26" spans="1:15" ht="57.6" outlineLevel="4" x14ac:dyDescent="0.3">
      <c r="A26" s="16" t="s">
        <v>1065</v>
      </c>
      <c r="B26" s="17" t="s">
        <v>1</v>
      </c>
      <c r="C26" s="17" t="s">
        <v>1</v>
      </c>
      <c r="D26" s="16" t="s">
        <v>1066</v>
      </c>
      <c r="E26" s="16" t="s">
        <v>1064</v>
      </c>
      <c r="F26" s="16" t="s">
        <v>767</v>
      </c>
      <c r="G26" s="19">
        <v>332.40600000000001</v>
      </c>
      <c r="H26" s="12">
        <v>332.40600000000001</v>
      </c>
      <c r="I26" s="12">
        <v>1</v>
      </c>
      <c r="J26" s="12"/>
      <c r="K26" s="12">
        <f>ROUND(H26*J26, 2)</f>
        <v>0</v>
      </c>
      <c r="L26" s="18" t="s">
        <v>1</v>
      </c>
      <c r="M26" s="18" t="s">
        <v>1</v>
      </c>
      <c r="N26" s="12" t="str">
        <f>'ZBIORCZE ZESTAWIENIE KOSZTÓW'!B105</f>
        <v xml:space="preserve"> </v>
      </c>
      <c r="O26" s="16" t="s">
        <v>1</v>
      </c>
    </row>
    <row r="27" spans="1:15" outlineLevel="3" x14ac:dyDescent="0.3">
      <c r="A27" s="11" t="s">
        <v>1067</v>
      </c>
      <c r="B27" s="8" t="s">
        <v>1</v>
      </c>
      <c r="C27" s="8" t="s">
        <v>1</v>
      </c>
      <c r="D27" s="11" t="s">
        <v>736</v>
      </c>
      <c r="E27" s="11" t="s">
        <v>340</v>
      </c>
      <c r="F27" s="8" t="s">
        <v>1</v>
      </c>
      <c r="G27" s="8" t="s">
        <v>1</v>
      </c>
      <c r="H27" s="8" t="s">
        <v>1</v>
      </c>
      <c r="I27" s="8" t="s">
        <v>1</v>
      </c>
      <c r="J27" s="8"/>
      <c r="K27" s="20">
        <f>SUM(K28:K28)</f>
        <v>0</v>
      </c>
      <c r="L27" s="8" t="s">
        <v>1</v>
      </c>
      <c r="M27" s="8" t="s">
        <v>1</v>
      </c>
      <c r="N27" s="12" t="str">
        <f>'ZBIORCZE ZESTAWIENIE KOSZTÓW'!B105</f>
        <v xml:space="preserve"> </v>
      </c>
      <c r="O27" s="16" t="s">
        <v>1</v>
      </c>
    </row>
    <row r="28" spans="1:15" ht="57.6" outlineLevel="4" x14ac:dyDescent="0.3">
      <c r="A28" s="16" t="s">
        <v>1069</v>
      </c>
      <c r="B28" s="17" t="s">
        <v>1</v>
      </c>
      <c r="C28" s="17" t="s">
        <v>1</v>
      </c>
      <c r="D28" s="16" t="s">
        <v>1070</v>
      </c>
      <c r="E28" s="16" t="s">
        <v>1068</v>
      </c>
      <c r="F28" s="16" t="s">
        <v>767</v>
      </c>
      <c r="G28" s="19">
        <v>75.882999999999996</v>
      </c>
      <c r="H28" s="12">
        <v>75.882999999999996</v>
      </c>
      <c r="I28" s="12">
        <v>1</v>
      </c>
      <c r="J28" s="12"/>
      <c r="K28" s="12">
        <f>ROUND(H28*J28, 2)</f>
        <v>0</v>
      </c>
      <c r="L28" s="18" t="s">
        <v>1</v>
      </c>
      <c r="M28" s="18" t="s">
        <v>1</v>
      </c>
      <c r="N28" s="12" t="str">
        <f>'ZBIORCZE ZESTAWIENIE KOSZTÓW'!B105</f>
        <v xml:space="preserve"> </v>
      </c>
      <c r="O28" s="16" t="s">
        <v>1</v>
      </c>
    </row>
    <row r="29" spans="1:15" outlineLevel="3" x14ac:dyDescent="0.3">
      <c r="A29" s="11" t="s">
        <v>1071</v>
      </c>
      <c r="B29" s="8" t="s">
        <v>1</v>
      </c>
      <c r="C29" s="8" t="s">
        <v>1</v>
      </c>
      <c r="D29" s="11" t="s">
        <v>736</v>
      </c>
      <c r="E29" s="11" t="s">
        <v>343</v>
      </c>
      <c r="F29" s="8" t="s">
        <v>1</v>
      </c>
      <c r="G29" s="8" t="s">
        <v>1</v>
      </c>
      <c r="H29" s="8" t="s">
        <v>1</v>
      </c>
      <c r="I29" s="8" t="s">
        <v>1</v>
      </c>
      <c r="J29" s="8"/>
      <c r="K29" s="20">
        <f>SUM(K30:K30)</f>
        <v>0</v>
      </c>
      <c r="L29" s="8" t="s">
        <v>1</v>
      </c>
      <c r="M29" s="8" t="s">
        <v>1</v>
      </c>
      <c r="N29" s="12" t="str">
        <f>'ZBIORCZE ZESTAWIENIE KOSZTÓW'!B105</f>
        <v xml:space="preserve"> </v>
      </c>
      <c r="O29" s="16" t="s">
        <v>1</v>
      </c>
    </row>
    <row r="30" spans="1:15" ht="57.6" outlineLevel="4" x14ac:dyDescent="0.3">
      <c r="A30" s="16" t="s">
        <v>1072</v>
      </c>
      <c r="B30" s="17" t="s">
        <v>1</v>
      </c>
      <c r="C30" s="17" t="s">
        <v>1</v>
      </c>
      <c r="D30" s="16" t="s">
        <v>1070</v>
      </c>
      <c r="E30" s="16" t="s">
        <v>1068</v>
      </c>
      <c r="F30" s="16" t="s">
        <v>767</v>
      </c>
      <c r="G30" s="19">
        <v>87.555000000000007</v>
      </c>
      <c r="H30" s="12">
        <v>87.555000000000007</v>
      </c>
      <c r="I30" s="12">
        <v>1</v>
      </c>
      <c r="J30" s="12"/>
      <c r="K30" s="12">
        <f>ROUND(H30*J30, 2)</f>
        <v>0</v>
      </c>
      <c r="L30" s="18" t="s">
        <v>1</v>
      </c>
      <c r="M30" s="18" t="s">
        <v>1</v>
      </c>
      <c r="N30" s="12" t="str">
        <f>'ZBIORCZE ZESTAWIENIE KOSZTÓW'!B105</f>
        <v xml:space="preserve"> </v>
      </c>
      <c r="O30" s="16" t="s">
        <v>1</v>
      </c>
    </row>
    <row r="31" spans="1:15" outlineLevel="3" x14ac:dyDescent="0.3">
      <c r="A31" s="11" t="s">
        <v>1073</v>
      </c>
      <c r="B31" s="8" t="s">
        <v>1</v>
      </c>
      <c r="C31" s="8" t="s">
        <v>1</v>
      </c>
      <c r="D31" s="11" t="s">
        <v>736</v>
      </c>
      <c r="E31" s="11" t="s">
        <v>346</v>
      </c>
      <c r="F31" s="8" t="s">
        <v>1</v>
      </c>
      <c r="G31" s="8" t="s">
        <v>1</v>
      </c>
      <c r="H31" s="8" t="s">
        <v>1</v>
      </c>
      <c r="I31" s="8" t="s">
        <v>1</v>
      </c>
      <c r="J31" s="8"/>
      <c r="K31" s="20">
        <f>SUM(K32:K32)</f>
        <v>0</v>
      </c>
      <c r="L31" s="8" t="s">
        <v>1</v>
      </c>
      <c r="M31" s="8" t="s">
        <v>1</v>
      </c>
      <c r="N31" s="12" t="str">
        <f>'ZBIORCZE ZESTAWIENIE KOSZTÓW'!B105</f>
        <v xml:space="preserve"> </v>
      </c>
      <c r="O31" s="16" t="s">
        <v>1</v>
      </c>
    </row>
    <row r="32" spans="1:15" ht="57.6" outlineLevel="4" x14ac:dyDescent="0.3">
      <c r="A32" s="16" t="s">
        <v>1075</v>
      </c>
      <c r="B32" s="17" t="s">
        <v>1</v>
      </c>
      <c r="C32" s="17" t="s">
        <v>1</v>
      </c>
      <c r="D32" s="16" t="s">
        <v>1076</v>
      </c>
      <c r="E32" s="16" t="s">
        <v>1074</v>
      </c>
      <c r="F32" s="16" t="s">
        <v>767</v>
      </c>
      <c r="G32" s="19">
        <v>92.311000000000007</v>
      </c>
      <c r="H32" s="12">
        <v>92.311000000000007</v>
      </c>
      <c r="I32" s="12">
        <v>1</v>
      </c>
      <c r="J32" s="12"/>
      <c r="K32" s="12">
        <f>ROUND(H32*J32, 2)</f>
        <v>0</v>
      </c>
      <c r="L32" s="18" t="s">
        <v>1</v>
      </c>
      <c r="M32" s="18" t="s">
        <v>1</v>
      </c>
      <c r="N32" s="12" t="str">
        <f>'ZBIORCZE ZESTAWIENIE KOSZTÓW'!B105</f>
        <v xml:space="preserve"> </v>
      </c>
      <c r="O32" s="16" t="s">
        <v>1</v>
      </c>
    </row>
    <row r="33" spans="1:15" outlineLevel="3" x14ac:dyDescent="0.3">
      <c r="A33" s="11" t="s">
        <v>1077</v>
      </c>
      <c r="B33" s="8" t="s">
        <v>1</v>
      </c>
      <c r="C33" s="8" t="s">
        <v>1</v>
      </c>
      <c r="D33" s="11" t="s">
        <v>736</v>
      </c>
      <c r="E33" s="11" t="s">
        <v>349</v>
      </c>
      <c r="F33" s="8" t="s">
        <v>1</v>
      </c>
      <c r="G33" s="8" t="s">
        <v>1</v>
      </c>
      <c r="H33" s="8" t="s">
        <v>1</v>
      </c>
      <c r="I33" s="8" t="s">
        <v>1</v>
      </c>
      <c r="J33" s="8"/>
      <c r="K33" s="20">
        <f>SUM(K34:K34)</f>
        <v>0</v>
      </c>
      <c r="L33" s="8" t="s">
        <v>1</v>
      </c>
      <c r="M33" s="8" t="s">
        <v>1</v>
      </c>
      <c r="N33" s="12" t="str">
        <f>'ZBIORCZE ZESTAWIENIE KOSZTÓW'!B105</f>
        <v xml:space="preserve"> </v>
      </c>
      <c r="O33" s="16" t="s">
        <v>1</v>
      </c>
    </row>
    <row r="34" spans="1:15" ht="28.8" outlineLevel="4" x14ac:dyDescent="0.3">
      <c r="A34" s="16" t="s">
        <v>1079</v>
      </c>
      <c r="B34" s="17" t="s">
        <v>1</v>
      </c>
      <c r="C34" s="17" t="s">
        <v>1</v>
      </c>
      <c r="D34" s="16" t="s">
        <v>1080</v>
      </c>
      <c r="E34" s="16" t="s">
        <v>1078</v>
      </c>
      <c r="F34" s="16" t="s">
        <v>767</v>
      </c>
      <c r="G34" s="19">
        <v>10.926</v>
      </c>
      <c r="H34" s="12">
        <v>10.926</v>
      </c>
      <c r="I34" s="12">
        <v>1</v>
      </c>
      <c r="J34" s="12"/>
      <c r="K34" s="12">
        <f>ROUND(H34*J34, 2)</f>
        <v>0</v>
      </c>
      <c r="L34" s="18" t="s">
        <v>1</v>
      </c>
      <c r="M34" s="18" t="s">
        <v>1</v>
      </c>
      <c r="N34" s="12" t="str">
        <f>'ZBIORCZE ZESTAWIENIE KOSZTÓW'!B105</f>
        <v xml:space="preserve"> </v>
      </c>
      <c r="O34" s="16" t="s">
        <v>1</v>
      </c>
    </row>
    <row r="35" spans="1:15" outlineLevel="3" x14ac:dyDescent="0.3">
      <c r="A35" s="11" t="s">
        <v>1081</v>
      </c>
      <c r="B35" s="8" t="s">
        <v>1</v>
      </c>
      <c r="C35" s="8" t="s">
        <v>1</v>
      </c>
      <c r="D35" s="11" t="s">
        <v>736</v>
      </c>
      <c r="E35" s="11" t="s">
        <v>352</v>
      </c>
      <c r="F35" s="8" t="s">
        <v>1</v>
      </c>
      <c r="G35" s="8" t="s">
        <v>1</v>
      </c>
      <c r="H35" s="8" t="s">
        <v>1</v>
      </c>
      <c r="I35" s="8" t="s">
        <v>1</v>
      </c>
      <c r="J35" s="8"/>
      <c r="K35" s="20">
        <f>SUM(K36:K36)</f>
        <v>0</v>
      </c>
      <c r="L35" s="8" t="s">
        <v>1</v>
      </c>
      <c r="M35" s="8" t="s">
        <v>1</v>
      </c>
      <c r="N35" s="12" t="str">
        <f>'ZBIORCZE ZESTAWIENIE KOSZTÓW'!B105</f>
        <v xml:space="preserve"> </v>
      </c>
      <c r="O35" s="16" t="s">
        <v>1</v>
      </c>
    </row>
    <row r="36" spans="1:15" ht="28.8" outlineLevel="4" x14ac:dyDescent="0.3">
      <c r="A36" s="16" t="s">
        <v>1083</v>
      </c>
      <c r="B36" s="17" t="s">
        <v>1</v>
      </c>
      <c r="C36" s="17" t="s">
        <v>1</v>
      </c>
      <c r="D36" s="16" t="s">
        <v>1084</v>
      </c>
      <c r="E36" s="16" t="s">
        <v>1082</v>
      </c>
      <c r="F36" s="16" t="s">
        <v>767</v>
      </c>
      <c r="G36" s="19">
        <v>31.712</v>
      </c>
      <c r="H36" s="12">
        <v>31.712</v>
      </c>
      <c r="I36" s="12">
        <v>1</v>
      </c>
      <c r="J36" s="12"/>
      <c r="K36" s="12">
        <f>ROUND(H36*J36, 2)</f>
        <v>0</v>
      </c>
      <c r="L36" s="18" t="s">
        <v>1</v>
      </c>
      <c r="M36" s="18" t="s">
        <v>1</v>
      </c>
      <c r="N36" s="12" t="str">
        <f>'ZBIORCZE ZESTAWIENIE KOSZTÓW'!B105</f>
        <v xml:space="preserve"> </v>
      </c>
      <c r="O36" s="16" t="s">
        <v>1</v>
      </c>
    </row>
    <row r="37" spans="1:15" outlineLevel="3" x14ac:dyDescent="0.3">
      <c r="A37" s="11" t="s">
        <v>1085</v>
      </c>
      <c r="B37" s="8" t="s">
        <v>1</v>
      </c>
      <c r="C37" s="8" t="s">
        <v>1</v>
      </c>
      <c r="D37" s="11" t="s">
        <v>736</v>
      </c>
      <c r="E37" s="11" t="s">
        <v>355</v>
      </c>
      <c r="F37" s="8" t="s">
        <v>1</v>
      </c>
      <c r="G37" s="8" t="s">
        <v>1</v>
      </c>
      <c r="H37" s="8" t="s">
        <v>1</v>
      </c>
      <c r="I37" s="8" t="s">
        <v>1</v>
      </c>
      <c r="J37" s="8"/>
      <c r="K37" s="20">
        <f>SUM(K38:K38)</f>
        <v>0</v>
      </c>
      <c r="L37" s="8" t="s">
        <v>1</v>
      </c>
      <c r="M37" s="8" t="s">
        <v>1</v>
      </c>
      <c r="N37" s="12" t="str">
        <f>'ZBIORCZE ZESTAWIENIE KOSZTÓW'!B105</f>
        <v xml:space="preserve"> </v>
      </c>
      <c r="O37" s="16" t="s">
        <v>1</v>
      </c>
    </row>
    <row r="38" spans="1:15" ht="28.8" outlineLevel="4" x14ac:dyDescent="0.3">
      <c r="A38" s="16" t="s">
        <v>1087</v>
      </c>
      <c r="B38" s="17" t="s">
        <v>1</v>
      </c>
      <c r="C38" s="17" t="s">
        <v>1</v>
      </c>
      <c r="D38" s="16" t="s">
        <v>1088</v>
      </c>
      <c r="E38" s="16" t="s">
        <v>1086</v>
      </c>
      <c r="F38" s="16" t="s">
        <v>767</v>
      </c>
      <c r="G38" s="19">
        <v>21.7</v>
      </c>
      <c r="H38" s="12">
        <v>21.7</v>
      </c>
      <c r="I38" s="12">
        <v>1</v>
      </c>
      <c r="J38" s="12"/>
      <c r="K38" s="12">
        <f>ROUND(H38*J38, 2)</f>
        <v>0</v>
      </c>
      <c r="L38" s="18" t="s">
        <v>1</v>
      </c>
      <c r="M38" s="18" t="s">
        <v>1</v>
      </c>
      <c r="N38" s="12" t="str">
        <f>'ZBIORCZE ZESTAWIENIE KOSZTÓW'!B105</f>
        <v xml:space="preserve"> </v>
      </c>
      <c r="O38" s="16" t="s">
        <v>1</v>
      </c>
    </row>
    <row r="39" spans="1:15" outlineLevel="3" x14ac:dyDescent="0.3">
      <c r="A39" s="11" t="s">
        <v>1089</v>
      </c>
      <c r="B39" s="8" t="s">
        <v>1</v>
      </c>
      <c r="C39" s="8" t="s">
        <v>1</v>
      </c>
      <c r="D39" s="11" t="s">
        <v>736</v>
      </c>
      <c r="E39" s="11" t="s">
        <v>358</v>
      </c>
      <c r="F39" s="8" t="s">
        <v>1</v>
      </c>
      <c r="G39" s="8" t="s">
        <v>1</v>
      </c>
      <c r="H39" s="8" t="s">
        <v>1</v>
      </c>
      <c r="I39" s="8" t="s">
        <v>1</v>
      </c>
      <c r="J39" s="8"/>
      <c r="K39" s="20">
        <f>SUM(K40:K42)</f>
        <v>0</v>
      </c>
      <c r="L39" s="8" t="s">
        <v>1</v>
      </c>
      <c r="M39" s="8" t="s">
        <v>1</v>
      </c>
      <c r="N39" s="12" t="str">
        <f>'ZBIORCZE ZESTAWIENIE KOSZTÓW'!B105</f>
        <v xml:space="preserve"> </v>
      </c>
      <c r="O39" s="16" t="s">
        <v>1</v>
      </c>
    </row>
    <row r="40" spans="1:15" ht="28.8" outlineLevel="4" x14ac:dyDescent="0.3">
      <c r="A40" s="16" t="s">
        <v>1091</v>
      </c>
      <c r="B40" s="17" t="s">
        <v>1</v>
      </c>
      <c r="C40" s="17" t="s">
        <v>1</v>
      </c>
      <c r="D40" s="16" t="s">
        <v>1092</v>
      </c>
      <c r="E40" s="16" t="s">
        <v>1090</v>
      </c>
      <c r="F40" s="16" t="s">
        <v>1093</v>
      </c>
      <c r="G40" s="19">
        <v>357.42</v>
      </c>
      <c r="H40" s="12">
        <v>357.42</v>
      </c>
      <c r="I40" s="12">
        <v>1</v>
      </c>
      <c r="J40" s="12"/>
      <c r="K40" s="12">
        <f>ROUND(H40*J40, 2)</f>
        <v>0</v>
      </c>
      <c r="L40" s="18" t="s">
        <v>1</v>
      </c>
      <c r="M40" s="18" t="s">
        <v>1</v>
      </c>
      <c r="N40" s="12" t="str">
        <f>'ZBIORCZE ZESTAWIENIE KOSZTÓW'!B105</f>
        <v xml:space="preserve"> </v>
      </c>
      <c r="O40" s="16" t="s">
        <v>1</v>
      </c>
    </row>
    <row r="41" spans="1:15" ht="43.2" outlineLevel="4" x14ac:dyDescent="0.3">
      <c r="A41" s="16" t="s">
        <v>1095</v>
      </c>
      <c r="B41" s="17" t="s">
        <v>1</v>
      </c>
      <c r="C41" s="17" t="s">
        <v>1</v>
      </c>
      <c r="D41" s="16" t="s">
        <v>1096</v>
      </c>
      <c r="E41" s="16" t="s">
        <v>1094</v>
      </c>
      <c r="F41" s="16" t="s">
        <v>1093</v>
      </c>
      <c r="G41" s="19">
        <v>4.83</v>
      </c>
      <c r="H41" s="12">
        <v>4.83</v>
      </c>
      <c r="I41" s="12">
        <v>1</v>
      </c>
      <c r="J41" s="12"/>
      <c r="K41" s="12">
        <f>ROUND(H41*J41, 2)</f>
        <v>0</v>
      </c>
      <c r="L41" s="18" t="s">
        <v>1</v>
      </c>
      <c r="M41" s="18" t="s">
        <v>1</v>
      </c>
      <c r="N41" s="12" t="str">
        <f>'ZBIORCZE ZESTAWIENIE KOSZTÓW'!B105</f>
        <v xml:space="preserve"> </v>
      </c>
      <c r="O41" s="16" t="s">
        <v>1</v>
      </c>
    </row>
    <row r="42" spans="1:15" ht="43.2" outlineLevel="4" x14ac:dyDescent="0.3">
      <c r="A42" s="16" t="s">
        <v>1098</v>
      </c>
      <c r="B42" s="17" t="s">
        <v>1</v>
      </c>
      <c r="C42" s="17" t="s">
        <v>1</v>
      </c>
      <c r="D42" s="16" t="s">
        <v>1099</v>
      </c>
      <c r="E42" s="16" t="s">
        <v>1097</v>
      </c>
      <c r="F42" s="16" t="s">
        <v>767</v>
      </c>
      <c r="G42" s="19">
        <v>26.577000000000002</v>
      </c>
      <c r="H42" s="12">
        <v>26.577000000000002</v>
      </c>
      <c r="I42" s="12">
        <v>1</v>
      </c>
      <c r="J42" s="12"/>
      <c r="K42" s="12">
        <f>ROUND(H42*J42, 2)</f>
        <v>0</v>
      </c>
      <c r="L42" s="18" t="s">
        <v>1</v>
      </c>
      <c r="M42" s="18" t="s">
        <v>1</v>
      </c>
      <c r="N42" s="12" t="str">
        <f>'ZBIORCZE ZESTAWIENIE KOSZTÓW'!B105</f>
        <v xml:space="preserve"> </v>
      </c>
      <c r="O42" s="16" t="s">
        <v>1</v>
      </c>
    </row>
    <row r="43" spans="1:15" outlineLevel="2" x14ac:dyDescent="0.3">
      <c r="A43" s="9" t="s">
        <v>1100</v>
      </c>
      <c r="B43" s="6" t="s">
        <v>1</v>
      </c>
      <c r="C43" s="6" t="s">
        <v>1</v>
      </c>
      <c r="D43" s="9" t="s">
        <v>733</v>
      </c>
      <c r="E43" s="9" t="s">
        <v>361</v>
      </c>
      <c r="F43" s="6" t="s">
        <v>1</v>
      </c>
      <c r="G43" s="6" t="s">
        <v>1</v>
      </c>
      <c r="H43" s="6" t="s">
        <v>1</v>
      </c>
      <c r="I43" s="6" t="s">
        <v>1</v>
      </c>
      <c r="J43" s="6"/>
      <c r="K43" s="21">
        <f>'2 ARCHITEKTURA'!K44+'2 ARCHITEKTURA'!K52+'2 ARCHITEKTURA'!K55+'2 ARCHITEKTURA'!K59</f>
        <v>0</v>
      </c>
      <c r="L43" s="6" t="s">
        <v>1</v>
      </c>
      <c r="M43" s="6" t="s">
        <v>1</v>
      </c>
      <c r="N43" s="12" t="str">
        <f>'ZBIORCZE ZESTAWIENIE KOSZTÓW'!B105</f>
        <v xml:space="preserve"> </v>
      </c>
      <c r="O43" s="16" t="s">
        <v>1</v>
      </c>
    </row>
    <row r="44" spans="1:15" outlineLevel="3" x14ac:dyDescent="0.3">
      <c r="A44" s="11" t="s">
        <v>1101</v>
      </c>
      <c r="B44" s="8" t="s">
        <v>1</v>
      </c>
      <c r="C44" s="8" t="s">
        <v>1</v>
      </c>
      <c r="D44" s="11" t="s">
        <v>736</v>
      </c>
      <c r="E44" s="11" t="s">
        <v>364</v>
      </c>
      <c r="F44" s="8" t="s">
        <v>1</v>
      </c>
      <c r="G44" s="8" t="s">
        <v>1</v>
      </c>
      <c r="H44" s="8" t="s">
        <v>1</v>
      </c>
      <c r="I44" s="8" t="s">
        <v>1</v>
      </c>
      <c r="J44" s="8"/>
      <c r="K44" s="20">
        <f>SUM(K45:K51)</f>
        <v>0</v>
      </c>
      <c r="L44" s="8" t="s">
        <v>1</v>
      </c>
      <c r="M44" s="8" t="s">
        <v>1</v>
      </c>
      <c r="N44" s="12" t="str">
        <f>'ZBIORCZE ZESTAWIENIE KOSZTÓW'!B105</f>
        <v xml:space="preserve"> </v>
      </c>
      <c r="O44" s="16" t="s">
        <v>1</v>
      </c>
    </row>
    <row r="45" spans="1:15" ht="28.8" outlineLevel="4" x14ac:dyDescent="0.3">
      <c r="A45" s="16" t="s">
        <v>1103</v>
      </c>
      <c r="B45" s="17" t="s">
        <v>1</v>
      </c>
      <c r="C45" s="17" t="s">
        <v>1</v>
      </c>
      <c r="D45" s="16" t="s">
        <v>1104</v>
      </c>
      <c r="E45" s="16" t="s">
        <v>1102</v>
      </c>
      <c r="F45" s="16" t="s">
        <v>740</v>
      </c>
      <c r="G45" s="19">
        <v>270.62599999999998</v>
      </c>
      <c r="H45" s="12">
        <v>270.62599999999998</v>
      </c>
      <c r="I45" s="12">
        <v>1</v>
      </c>
      <c r="J45" s="12"/>
      <c r="K45" s="12">
        <f t="shared" ref="K45:K51" si="0">ROUND(H45*J45, 2)</f>
        <v>0</v>
      </c>
      <c r="L45" s="18" t="s">
        <v>1</v>
      </c>
      <c r="M45" s="18" t="s">
        <v>1</v>
      </c>
      <c r="N45" s="12" t="str">
        <f>'ZBIORCZE ZESTAWIENIE KOSZTÓW'!B105</f>
        <v xml:space="preserve"> </v>
      </c>
      <c r="O45" s="16" t="s">
        <v>1</v>
      </c>
    </row>
    <row r="46" spans="1:15" ht="57.6" outlineLevel="4" x14ac:dyDescent="0.3">
      <c r="A46" s="16" t="s">
        <v>1106</v>
      </c>
      <c r="B46" s="17" t="s">
        <v>1</v>
      </c>
      <c r="C46" s="17" t="s">
        <v>1</v>
      </c>
      <c r="D46" s="16" t="s">
        <v>1107</v>
      </c>
      <c r="E46" s="16" t="s">
        <v>1105</v>
      </c>
      <c r="F46" s="16" t="s">
        <v>740</v>
      </c>
      <c r="G46" s="19">
        <v>135.31299999999999</v>
      </c>
      <c r="H46" s="12">
        <v>135.31299999999999</v>
      </c>
      <c r="I46" s="12">
        <v>1</v>
      </c>
      <c r="J46" s="12"/>
      <c r="K46" s="12">
        <f t="shared" si="0"/>
        <v>0</v>
      </c>
      <c r="L46" s="18" t="s">
        <v>1</v>
      </c>
      <c r="M46" s="18" t="s">
        <v>1</v>
      </c>
      <c r="N46" s="12" t="str">
        <f>'ZBIORCZE ZESTAWIENIE KOSZTÓW'!B105</f>
        <v xml:space="preserve"> </v>
      </c>
      <c r="O46" s="16" t="s">
        <v>1</v>
      </c>
    </row>
    <row r="47" spans="1:15" ht="28.8" outlineLevel="4" x14ac:dyDescent="0.3">
      <c r="A47" s="16" t="s">
        <v>1109</v>
      </c>
      <c r="B47" s="17" t="s">
        <v>1</v>
      </c>
      <c r="C47" s="17" t="s">
        <v>1</v>
      </c>
      <c r="D47" s="16" t="s">
        <v>1110</v>
      </c>
      <c r="E47" s="16" t="s">
        <v>1108</v>
      </c>
      <c r="F47" s="16" t="s">
        <v>767</v>
      </c>
      <c r="G47" s="19">
        <v>902.08799999999997</v>
      </c>
      <c r="H47" s="12">
        <v>902.08799999999997</v>
      </c>
      <c r="I47" s="12">
        <v>1</v>
      </c>
      <c r="J47" s="12"/>
      <c r="K47" s="12">
        <f t="shared" si="0"/>
        <v>0</v>
      </c>
      <c r="L47" s="18" t="s">
        <v>1</v>
      </c>
      <c r="M47" s="18" t="s">
        <v>1</v>
      </c>
      <c r="N47" s="12" t="str">
        <f>'ZBIORCZE ZESTAWIENIE KOSZTÓW'!B105</f>
        <v xml:space="preserve"> </v>
      </c>
      <c r="O47" s="16" t="s">
        <v>1</v>
      </c>
    </row>
    <row r="48" spans="1:15" ht="57.6" outlineLevel="4" x14ac:dyDescent="0.3">
      <c r="A48" s="16" t="s">
        <v>1112</v>
      </c>
      <c r="B48" s="17" t="s">
        <v>1</v>
      </c>
      <c r="C48" s="17" t="s">
        <v>1</v>
      </c>
      <c r="D48" s="16" t="s">
        <v>1113</v>
      </c>
      <c r="E48" s="16" t="s">
        <v>1111</v>
      </c>
      <c r="F48" s="16" t="s">
        <v>767</v>
      </c>
      <c r="G48" s="19">
        <v>902.08799999999997</v>
      </c>
      <c r="H48" s="12">
        <v>902.08799999999997</v>
      </c>
      <c r="I48" s="12">
        <v>1</v>
      </c>
      <c r="J48" s="12"/>
      <c r="K48" s="12">
        <f t="shared" si="0"/>
        <v>0</v>
      </c>
      <c r="L48" s="18" t="s">
        <v>1</v>
      </c>
      <c r="M48" s="18" t="s">
        <v>1</v>
      </c>
      <c r="N48" s="12" t="str">
        <f>'ZBIORCZE ZESTAWIENIE KOSZTÓW'!B105</f>
        <v xml:space="preserve"> </v>
      </c>
      <c r="O48" s="16" t="s">
        <v>1</v>
      </c>
    </row>
    <row r="49" spans="1:15" ht="28.8" outlineLevel="4" x14ac:dyDescent="0.3">
      <c r="A49" s="16" t="s">
        <v>1115</v>
      </c>
      <c r="B49" s="17" t="s">
        <v>1</v>
      </c>
      <c r="C49" s="17" t="s">
        <v>1</v>
      </c>
      <c r="D49" s="16" t="s">
        <v>1116</v>
      </c>
      <c r="E49" s="16" t="s">
        <v>1114</v>
      </c>
      <c r="F49" s="16" t="s">
        <v>767</v>
      </c>
      <c r="G49" s="19">
        <v>902.08799999999997</v>
      </c>
      <c r="H49" s="12">
        <v>902.08799999999997</v>
      </c>
      <c r="I49" s="12">
        <v>1</v>
      </c>
      <c r="J49" s="12"/>
      <c r="K49" s="12">
        <f t="shared" si="0"/>
        <v>0</v>
      </c>
      <c r="L49" s="18" t="s">
        <v>1</v>
      </c>
      <c r="M49" s="18" t="s">
        <v>1</v>
      </c>
      <c r="N49" s="12" t="str">
        <f>'ZBIORCZE ZESTAWIENIE KOSZTÓW'!B105</f>
        <v xml:space="preserve"> </v>
      </c>
      <c r="O49" s="16" t="s">
        <v>1</v>
      </c>
    </row>
    <row r="50" spans="1:15" ht="86.4" outlineLevel="4" x14ac:dyDescent="0.3">
      <c r="A50" s="16" t="s">
        <v>1118</v>
      </c>
      <c r="B50" s="17" t="s">
        <v>1</v>
      </c>
      <c r="C50" s="17" t="s">
        <v>1</v>
      </c>
      <c r="D50" s="16" t="s">
        <v>1119</v>
      </c>
      <c r="E50" s="16" t="s">
        <v>1117</v>
      </c>
      <c r="F50" s="16" t="s">
        <v>767</v>
      </c>
      <c r="G50" s="19">
        <v>470.36500000000001</v>
      </c>
      <c r="H50" s="12">
        <v>470.36500000000001</v>
      </c>
      <c r="I50" s="12">
        <v>1</v>
      </c>
      <c r="J50" s="12"/>
      <c r="K50" s="12">
        <f t="shared" si="0"/>
        <v>0</v>
      </c>
      <c r="L50" s="18" t="s">
        <v>1</v>
      </c>
      <c r="M50" s="18" t="s">
        <v>1</v>
      </c>
      <c r="N50" s="12" t="str">
        <f>'ZBIORCZE ZESTAWIENIE KOSZTÓW'!B105</f>
        <v xml:space="preserve"> </v>
      </c>
      <c r="O50" s="16" t="s">
        <v>1</v>
      </c>
    </row>
    <row r="51" spans="1:15" ht="86.4" outlineLevel="4" x14ac:dyDescent="0.3">
      <c r="A51" s="16" t="s">
        <v>1121</v>
      </c>
      <c r="B51" s="17" t="s">
        <v>1</v>
      </c>
      <c r="C51" s="17" t="s">
        <v>1</v>
      </c>
      <c r="D51" s="16" t="s">
        <v>1119</v>
      </c>
      <c r="E51" s="16" t="s">
        <v>1120</v>
      </c>
      <c r="F51" s="16" t="s">
        <v>767</v>
      </c>
      <c r="G51" s="19">
        <v>431.72300000000001</v>
      </c>
      <c r="H51" s="12">
        <v>431.72300000000001</v>
      </c>
      <c r="I51" s="12">
        <v>1</v>
      </c>
      <c r="J51" s="12"/>
      <c r="K51" s="12">
        <f t="shared" si="0"/>
        <v>0</v>
      </c>
      <c r="L51" s="18" t="s">
        <v>1</v>
      </c>
      <c r="M51" s="18" t="s">
        <v>1</v>
      </c>
      <c r="N51" s="12" t="str">
        <f>'ZBIORCZE ZESTAWIENIE KOSZTÓW'!B105</f>
        <v xml:space="preserve"> </v>
      </c>
      <c r="O51" s="16" t="s">
        <v>1</v>
      </c>
    </row>
    <row r="52" spans="1:15" outlineLevel="3" x14ac:dyDescent="0.3">
      <c r="A52" s="11" t="s">
        <v>1122</v>
      </c>
      <c r="B52" s="8" t="s">
        <v>1</v>
      </c>
      <c r="C52" s="8" t="s">
        <v>1</v>
      </c>
      <c r="D52" s="11" t="s">
        <v>736</v>
      </c>
      <c r="E52" s="11" t="s">
        <v>367</v>
      </c>
      <c r="F52" s="8" t="s">
        <v>1</v>
      </c>
      <c r="G52" s="8" t="s">
        <v>1</v>
      </c>
      <c r="H52" s="8" t="s">
        <v>1</v>
      </c>
      <c r="I52" s="8" t="s">
        <v>1</v>
      </c>
      <c r="J52" s="8"/>
      <c r="K52" s="20">
        <f>SUM(K53:K54)</f>
        <v>0</v>
      </c>
      <c r="L52" s="8" t="s">
        <v>1</v>
      </c>
      <c r="M52" s="8" t="s">
        <v>1</v>
      </c>
      <c r="N52" s="12" t="str">
        <f>'ZBIORCZE ZESTAWIENIE KOSZTÓW'!B105</f>
        <v xml:space="preserve"> </v>
      </c>
      <c r="O52" s="16" t="s">
        <v>1</v>
      </c>
    </row>
    <row r="53" spans="1:15" ht="57.6" outlineLevel="4" x14ac:dyDescent="0.3">
      <c r="A53" s="16" t="s">
        <v>1124</v>
      </c>
      <c r="B53" s="17" t="s">
        <v>1</v>
      </c>
      <c r="C53" s="17" t="s">
        <v>1</v>
      </c>
      <c r="D53" s="16" t="s">
        <v>1125</v>
      </c>
      <c r="E53" s="16" t="s">
        <v>1123</v>
      </c>
      <c r="F53" s="16" t="s">
        <v>767</v>
      </c>
      <c r="G53" s="19">
        <v>431.72300000000001</v>
      </c>
      <c r="H53" s="12">
        <v>431.72300000000001</v>
      </c>
      <c r="I53" s="12">
        <v>1</v>
      </c>
      <c r="J53" s="12"/>
      <c r="K53" s="12">
        <f>ROUND(H53*J53, 2)</f>
        <v>0</v>
      </c>
      <c r="L53" s="18" t="s">
        <v>1</v>
      </c>
      <c r="M53" s="18" t="s">
        <v>1</v>
      </c>
      <c r="N53" s="12" t="str">
        <f>'ZBIORCZE ZESTAWIENIE KOSZTÓW'!B105</f>
        <v xml:space="preserve"> </v>
      </c>
      <c r="O53" s="16" t="s">
        <v>1</v>
      </c>
    </row>
    <row r="54" spans="1:15" ht="57.6" outlineLevel="4" x14ac:dyDescent="0.3">
      <c r="A54" s="16" t="s">
        <v>1127</v>
      </c>
      <c r="B54" s="17" t="s">
        <v>1</v>
      </c>
      <c r="C54" s="17" t="s">
        <v>1</v>
      </c>
      <c r="D54" s="16" t="s">
        <v>1128</v>
      </c>
      <c r="E54" s="16" t="s">
        <v>1126</v>
      </c>
      <c r="F54" s="16" t="s">
        <v>767</v>
      </c>
      <c r="G54" s="19">
        <v>79.284000000000006</v>
      </c>
      <c r="H54" s="12">
        <v>79.284000000000006</v>
      </c>
      <c r="I54" s="12">
        <v>1</v>
      </c>
      <c r="J54" s="12"/>
      <c r="K54" s="12">
        <f>ROUND(H54*J54, 2)</f>
        <v>0</v>
      </c>
      <c r="L54" s="18" t="s">
        <v>1</v>
      </c>
      <c r="M54" s="18" t="s">
        <v>1</v>
      </c>
      <c r="N54" s="12" t="str">
        <f>'ZBIORCZE ZESTAWIENIE KOSZTÓW'!B105</f>
        <v xml:space="preserve"> </v>
      </c>
      <c r="O54" s="16" t="s">
        <v>1</v>
      </c>
    </row>
    <row r="55" spans="1:15" outlineLevel="3" x14ac:dyDescent="0.3">
      <c r="A55" s="11" t="s">
        <v>1129</v>
      </c>
      <c r="B55" s="8" t="s">
        <v>1</v>
      </c>
      <c r="C55" s="8" t="s">
        <v>1</v>
      </c>
      <c r="D55" s="11" t="s">
        <v>736</v>
      </c>
      <c r="E55" s="11" t="s">
        <v>370</v>
      </c>
      <c r="F55" s="8" t="s">
        <v>1</v>
      </c>
      <c r="G55" s="8" t="s">
        <v>1</v>
      </c>
      <c r="H55" s="8" t="s">
        <v>1</v>
      </c>
      <c r="I55" s="8" t="s">
        <v>1</v>
      </c>
      <c r="J55" s="8"/>
      <c r="K55" s="20">
        <f>SUM(K56:K58)</f>
        <v>0</v>
      </c>
      <c r="L55" s="8" t="s">
        <v>1</v>
      </c>
      <c r="M55" s="8" t="s">
        <v>1</v>
      </c>
      <c r="N55" s="12" t="str">
        <f>'ZBIORCZE ZESTAWIENIE KOSZTÓW'!B105</f>
        <v xml:space="preserve"> </v>
      </c>
      <c r="O55" s="16" t="s">
        <v>1</v>
      </c>
    </row>
    <row r="56" spans="1:15" ht="72" outlineLevel="4" x14ac:dyDescent="0.3">
      <c r="A56" s="16" t="s">
        <v>1131</v>
      </c>
      <c r="B56" s="17" t="s">
        <v>1</v>
      </c>
      <c r="C56" s="17" t="s">
        <v>1</v>
      </c>
      <c r="D56" s="16" t="s">
        <v>1132</v>
      </c>
      <c r="E56" s="16" t="s">
        <v>1130</v>
      </c>
      <c r="F56" s="16" t="s">
        <v>767</v>
      </c>
      <c r="G56" s="19">
        <v>470.36500000000001</v>
      </c>
      <c r="H56" s="12">
        <v>470.36500000000001</v>
      </c>
      <c r="I56" s="12">
        <v>1</v>
      </c>
      <c r="J56" s="12"/>
      <c r="K56" s="12">
        <f>ROUND(H56*J56, 2)</f>
        <v>0</v>
      </c>
      <c r="L56" s="18" t="s">
        <v>1</v>
      </c>
      <c r="M56" s="18" t="s">
        <v>1</v>
      </c>
      <c r="N56" s="12" t="str">
        <f>'ZBIORCZE ZESTAWIENIE KOSZTÓW'!B105</f>
        <v xml:space="preserve"> </v>
      </c>
      <c r="O56" s="16" t="s">
        <v>1</v>
      </c>
    </row>
    <row r="57" spans="1:15" ht="57.6" outlineLevel="4" x14ac:dyDescent="0.3">
      <c r="A57" s="16" t="s">
        <v>1134</v>
      </c>
      <c r="B57" s="17" t="s">
        <v>1</v>
      </c>
      <c r="C57" s="17" t="s">
        <v>1</v>
      </c>
      <c r="D57" s="16" t="s">
        <v>1128</v>
      </c>
      <c r="E57" s="16" t="s">
        <v>1133</v>
      </c>
      <c r="F57" s="16" t="s">
        <v>767</v>
      </c>
      <c r="G57" s="19">
        <v>48.871000000000002</v>
      </c>
      <c r="H57" s="12">
        <v>48.871000000000002</v>
      </c>
      <c r="I57" s="12">
        <v>1</v>
      </c>
      <c r="J57" s="12"/>
      <c r="K57" s="12">
        <f>ROUND(H57*J57, 2)</f>
        <v>0</v>
      </c>
      <c r="L57" s="18" t="s">
        <v>1</v>
      </c>
      <c r="M57" s="18" t="s">
        <v>1</v>
      </c>
      <c r="N57" s="12" t="str">
        <f>'ZBIORCZE ZESTAWIENIE KOSZTÓW'!B105</f>
        <v xml:space="preserve"> </v>
      </c>
      <c r="O57" s="16" t="s">
        <v>1</v>
      </c>
    </row>
    <row r="58" spans="1:15" ht="28.8" outlineLevel="4" x14ac:dyDescent="0.3">
      <c r="A58" s="16" t="s">
        <v>1136</v>
      </c>
      <c r="B58" s="17" t="s">
        <v>1</v>
      </c>
      <c r="C58" s="17" t="s">
        <v>1</v>
      </c>
      <c r="D58" s="16" t="s">
        <v>1137</v>
      </c>
      <c r="E58" s="16" t="s">
        <v>1135</v>
      </c>
      <c r="F58" s="16" t="s">
        <v>767</v>
      </c>
      <c r="G58" s="19">
        <v>517.40200000000004</v>
      </c>
      <c r="H58" s="12">
        <v>517.40200000000004</v>
      </c>
      <c r="I58" s="12">
        <v>1</v>
      </c>
      <c r="J58" s="12"/>
      <c r="K58" s="12">
        <f>ROUND(H58*J58, 2)</f>
        <v>0</v>
      </c>
      <c r="L58" s="18" t="s">
        <v>1</v>
      </c>
      <c r="M58" s="18" t="s">
        <v>1</v>
      </c>
      <c r="N58" s="12" t="str">
        <f>'ZBIORCZE ZESTAWIENIE KOSZTÓW'!B105</f>
        <v xml:space="preserve"> </v>
      </c>
      <c r="O58" s="16" t="s">
        <v>1</v>
      </c>
    </row>
    <row r="59" spans="1:15" outlineLevel="3" x14ac:dyDescent="0.3">
      <c r="A59" s="11" t="s">
        <v>1138</v>
      </c>
      <c r="B59" s="8" t="s">
        <v>1</v>
      </c>
      <c r="C59" s="8" t="s">
        <v>1</v>
      </c>
      <c r="D59" s="11" t="s">
        <v>736</v>
      </c>
      <c r="E59" s="11" t="s">
        <v>373</v>
      </c>
      <c r="F59" s="8" t="s">
        <v>1</v>
      </c>
      <c r="G59" s="8" t="s">
        <v>1</v>
      </c>
      <c r="H59" s="8" t="s">
        <v>1</v>
      </c>
      <c r="I59" s="8" t="s">
        <v>1</v>
      </c>
      <c r="J59" s="8"/>
      <c r="K59" s="20">
        <f>SUM(K60:K61)</f>
        <v>0</v>
      </c>
      <c r="L59" s="8" t="s">
        <v>1</v>
      </c>
      <c r="M59" s="8" t="s">
        <v>1</v>
      </c>
      <c r="N59" s="12" t="str">
        <f>'ZBIORCZE ZESTAWIENIE KOSZTÓW'!B105</f>
        <v xml:space="preserve"> </v>
      </c>
      <c r="O59" s="16" t="s">
        <v>1</v>
      </c>
    </row>
    <row r="60" spans="1:15" ht="100.8" outlineLevel="4" x14ac:dyDescent="0.3">
      <c r="A60" s="16" t="s">
        <v>1140</v>
      </c>
      <c r="B60" s="17" t="s">
        <v>1</v>
      </c>
      <c r="C60" s="17" t="s">
        <v>1</v>
      </c>
      <c r="D60" s="16" t="s">
        <v>743</v>
      </c>
      <c r="E60" s="16" t="s">
        <v>1139</v>
      </c>
      <c r="F60" s="16" t="s">
        <v>767</v>
      </c>
      <c r="G60" s="19">
        <v>5.6340000000000003</v>
      </c>
      <c r="H60" s="12">
        <v>5.6340000000000003</v>
      </c>
      <c r="I60" s="12">
        <v>1</v>
      </c>
      <c r="J60" s="12"/>
      <c r="K60" s="12">
        <f>ROUND(H60*J60, 2)</f>
        <v>0</v>
      </c>
      <c r="L60" s="18" t="s">
        <v>1</v>
      </c>
      <c r="M60" s="18" t="s">
        <v>1</v>
      </c>
      <c r="N60" s="12" t="str">
        <f>'ZBIORCZE ZESTAWIENIE KOSZTÓW'!B105</f>
        <v xml:space="preserve"> </v>
      </c>
      <c r="O60" s="16" t="s">
        <v>1</v>
      </c>
    </row>
    <row r="61" spans="1:15" ht="129.6" outlineLevel="4" x14ac:dyDescent="0.3">
      <c r="A61" s="16" t="s">
        <v>1142</v>
      </c>
      <c r="B61" s="17" t="s">
        <v>1</v>
      </c>
      <c r="C61" s="17" t="s">
        <v>1</v>
      </c>
      <c r="D61" s="16" t="s">
        <v>743</v>
      </c>
      <c r="E61" s="16" t="s">
        <v>1141</v>
      </c>
      <c r="F61" s="16" t="s">
        <v>767</v>
      </c>
      <c r="G61" s="19">
        <v>4.992</v>
      </c>
      <c r="H61" s="12">
        <v>4.992</v>
      </c>
      <c r="I61" s="12">
        <v>1</v>
      </c>
      <c r="J61" s="12"/>
      <c r="K61" s="12">
        <f>ROUND(H61*J61, 2)</f>
        <v>0</v>
      </c>
      <c r="L61" s="18" t="s">
        <v>1</v>
      </c>
      <c r="M61" s="18" t="s">
        <v>1</v>
      </c>
      <c r="N61" s="12" t="str">
        <f>'ZBIORCZE ZESTAWIENIE KOSZTÓW'!B105</f>
        <v xml:space="preserve"> </v>
      </c>
      <c r="O61" s="16" t="s">
        <v>1</v>
      </c>
    </row>
    <row r="62" spans="1:15" outlineLevel="2" x14ac:dyDescent="0.3">
      <c r="A62" s="9" t="s">
        <v>1143</v>
      </c>
      <c r="B62" s="6" t="s">
        <v>1</v>
      </c>
      <c r="C62" s="6" t="s">
        <v>1</v>
      </c>
      <c r="D62" s="9" t="s">
        <v>733</v>
      </c>
      <c r="E62" s="9" t="s">
        <v>376</v>
      </c>
      <c r="F62" s="6" t="s">
        <v>1</v>
      </c>
      <c r="G62" s="6" t="s">
        <v>1</v>
      </c>
      <c r="H62" s="6" t="s">
        <v>1</v>
      </c>
      <c r="I62" s="6" t="s">
        <v>1</v>
      </c>
      <c r="J62" s="6"/>
      <c r="K62" s="21">
        <f>'2 ARCHITEKTURA'!K63+'2 ARCHITEKTURA'!K65+'2 ARCHITEKTURA'!K67+'2 ARCHITEKTURA'!K69</f>
        <v>0</v>
      </c>
      <c r="L62" s="6" t="s">
        <v>1</v>
      </c>
      <c r="M62" s="6" t="s">
        <v>1</v>
      </c>
      <c r="N62" s="12" t="str">
        <f>'ZBIORCZE ZESTAWIENIE KOSZTÓW'!B105</f>
        <v xml:space="preserve"> </v>
      </c>
      <c r="O62" s="16" t="s">
        <v>1</v>
      </c>
    </row>
    <row r="63" spans="1:15" outlineLevel="3" x14ac:dyDescent="0.3">
      <c r="A63" s="11" t="s">
        <v>1144</v>
      </c>
      <c r="B63" s="8" t="s">
        <v>1</v>
      </c>
      <c r="C63" s="8" t="s">
        <v>1</v>
      </c>
      <c r="D63" s="11" t="s">
        <v>736</v>
      </c>
      <c r="E63" s="11" t="s">
        <v>379</v>
      </c>
      <c r="F63" s="8" t="s">
        <v>1</v>
      </c>
      <c r="G63" s="8" t="s">
        <v>1</v>
      </c>
      <c r="H63" s="8" t="s">
        <v>1</v>
      </c>
      <c r="I63" s="8" t="s">
        <v>1</v>
      </c>
      <c r="J63" s="8"/>
      <c r="K63" s="20">
        <f>SUM(K64:K64)</f>
        <v>0</v>
      </c>
      <c r="L63" s="8" t="s">
        <v>1</v>
      </c>
      <c r="M63" s="8" t="s">
        <v>1</v>
      </c>
      <c r="N63" s="12" t="str">
        <f>'ZBIORCZE ZESTAWIENIE KOSZTÓW'!B105</f>
        <v xml:space="preserve"> </v>
      </c>
      <c r="O63" s="16" t="s">
        <v>1</v>
      </c>
    </row>
    <row r="64" spans="1:15" ht="28.8" outlineLevel="4" x14ac:dyDescent="0.3">
      <c r="A64" s="16" t="s">
        <v>1146</v>
      </c>
      <c r="B64" s="17" t="s">
        <v>1</v>
      </c>
      <c r="C64" s="17" t="s">
        <v>1</v>
      </c>
      <c r="D64" s="16" t="s">
        <v>1147</v>
      </c>
      <c r="E64" s="16" t="s">
        <v>1145</v>
      </c>
      <c r="F64" s="16" t="s">
        <v>767</v>
      </c>
      <c r="G64" s="19">
        <v>532.72900000000004</v>
      </c>
      <c r="H64" s="12">
        <v>532.72900000000004</v>
      </c>
      <c r="I64" s="12">
        <v>1</v>
      </c>
      <c r="J64" s="12"/>
      <c r="K64" s="12">
        <f>ROUND(H64*J64, 2)</f>
        <v>0</v>
      </c>
      <c r="L64" s="18" t="s">
        <v>1</v>
      </c>
      <c r="M64" s="18" t="s">
        <v>1</v>
      </c>
      <c r="N64" s="12" t="str">
        <f>'ZBIORCZE ZESTAWIENIE KOSZTÓW'!B105</f>
        <v xml:space="preserve"> </v>
      </c>
      <c r="O64" s="16" t="s">
        <v>1</v>
      </c>
    </row>
    <row r="65" spans="1:15" outlineLevel="3" x14ac:dyDescent="0.3">
      <c r="A65" s="11" t="s">
        <v>1148</v>
      </c>
      <c r="B65" s="8" t="s">
        <v>1</v>
      </c>
      <c r="C65" s="8" t="s">
        <v>1</v>
      </c>
      <c r="D65" s="11" t="s">
        <v>736</v>
      </c>
      <c r="E65" s="11" t="s">
        <v>382</v>
      </c>
      <c r="F65" s="8" t="s">
        <v>1</v>
      </c>
      <c r="G65" s="8" t="s">
        <v>1</v>
      </c>
      <c r="H65" s="8" t="s">
        <v>1</v>
      </c>
      <c r="I65" s="8" t="s">
        <v>1</v>
      </c>
      <c r="J65" s="8"/>
      <c r="K65" s="20">
        <f>SUM(K66:K66)</f>
        <v>0</v>
      </c>
      <c r="L65" s="8" t="s">
        <v>1</v>
      </c>
      <c r="M65" s="8" t="s">
        <v>1</v>
      </c>
      <c r="N65" s="12" t="str">
        <f>'ZBIORCZE ZESTAWIENIE KOSZTÓW'!B105</f>
        <v xml:space="preserve"> </v>
      </c>
      <c r="O65" s="16" t="s">
        <v>1</v>
      </c>
    </row>
    <row r="66" spans="1:15" ht="115.2" outlineLevel="4" x14ac:dyDescent="0.3">
      <c r="A66" s="16" t="s">
        <v>1150</v>
      </c>
      <c r="B66" s="17" t="s">
        <v>1</v>
      </c>
      <c r="C66" s="17" t="s">
        <v>1</v>
      </c>
      <c r="D66" s="16" t="s">
        <v>1151</v>
      </c>
      <c r="E66" s="16" t="s">
        <v>1149</v>
      </c>
      <c r="F66" s="16" t="s">
        <v>767</v>
      </c>
      <c r="G66" s="19">
        <v>272.50599999999997</v>
      </c>
      <c r="H66" s="12">
        <v>272.50599999999997</v>
      </c>
      <c r="I66" s="12">
        <v>1</v>
      </c>
      <c r="J66" s="12"/>
      <c r="K66" s="12">
        <f>ROUND(H66*J66, 2)</f>
        <v>0</v>
      </c>
      <c r="L66" s="18" t="s">
        <v>1</v>
      </c>
      <c r="M66" s="18" t="s">
        <v>1</v>
      </c>
      <c r="N66" s="12" t="str">
        <f>'ZBIORCZE ZESTAWIENIE KOSZTÓW'!B105</f>
        <v xml:space="preserve"> </v>
      </c>
      <c r="O66" s="16" t="s">
        <v>1</v>
      </c>
    </row>
    <row r="67" spans="1:15" outlineLevel="3" x14ac:dyDescent="0.3">
      <c r="A67" s="11" t="s">
        <v>1152</v>
      </c>
      <c r="B67" s="8" t="s">
        <v>1</v>
      </c>
      <c r="C67" s="8" t="s">
        <v>1</v>
      </c>
      <c r="D67" s="11" t="s">
        <v>736</v>
      </c>
      <c r="E67" s="11" t="s">
        <v>385</v>
      </c>
      <c r="F67" s="8" t="s">
        <v>1</v>
      </c>
      <c r="G67" s="8" t="s">
        <v>1</v>
      </c>
      <c r="H67" s="8" t="s">
        <v>1</v>
      </c>
      <c r="I67" s="8" t="s">
        <v>1</v>
      </c>
      <c r="J67" s="8"/>
      <c r="K67" s="20">
        <f>SUM(K68:K68)</f>
        <v>0</v>
      </c>
      <c r="L67" s="8" t="s">
        <v>1</v>
      </c>
      <c r="M67" s="8" t="s">
        <v>1</v>
      </c>
      <c r="N67" s="12" t="str">
        <f>'ZBIORCZE ZESTAWIENIE KOSZTÓW'!B105</f>
        <v xml:space="preserve"> </v>
      </c>
      <c r="O67" s="16" t="s">
        <v>1</v>
      </c>
    </row>
    <row r="68" spans="1:15" ht="115.2" outlineLevel="4" x14ac:dyDescent="0.3">
      <c r="A68" s="16" t="s">
        <v>1154</v>
      </c>
      <c r="B68" s="17" t="s">
        <v>1</v>
      </c>
      <c r="C68" s="17" t="s">
        <v>1</v>
      </c>
      <c r="D68" s="16" t="s">
        <v>1155</v>
      </c>
      <c r="E68" s="16" t="s">
        <v>1153</v>
      </c>
      <c r="F68" s="16" t="s">
        <v>767</v>
      </c>
      <c r="G68" s="19">
        <v>2738.4839999999999</v>
      </c>
      <c r="H68" s="12">
        <v>2738.4839999999999</v>
      </c>
      <c r="I68" s="12">
        <v>1</v>
      </c>
      <c r="J68" s="12"/>
      <c r="K68" s="12">
        <f>ROUND(H68*J68, 2)</f>
        <v>0</v>
      </c>
      <c r="L68" s="18" t="s">
        <v>1</v>
      </c>
      <c r="M68" s="18" t="s">
        <v>1</v>
      </c>
      <c r="N68" s="12" t="str">
        <f>'ZBIORCZE ZESTAWIENIE KOSZTÓW'!B105</f>
        <v xml:space="preserve"> </v>
      </c>
      <c r="O68" s="16" t="s">
        <v>1</v>
      </c>
    </row>
    <row r="69" spans="1:15" outlineLevel="3" x14ac:dyDescent="0.3">
      <c r="A69" s="11" t="s">
        <v>1156</v>
      </c>
      <c r="B69" s="8" t="s">
        <v>1</v>
      </c>
      <c r="C69" s="8" t="s">
        <v>1</v>
      </c>
      <c r="D69" s="11" t="s">
        <v>736</v>
      </c>
      <c r="E69" s="11" t="s">
        <v>388</v>
      </c>
      <c r="F69" s="8" t="s">
        <v>1</v>
      </c>
      <c r="G69" s="8" t="s">
        <v>1</v>
      </c>
      <c r="H69" s="8" t="s">
        <v>1</v>
      </c>
      <c r="I69" s="8" t="s">
        <v>1</v>
      </c>
      <c r="J69" s="8"/>
      <c r="K69" s="20">
        <f>SUM(K70:K70)</f>
        <v>0</v>
      </c>
      <c r="L69" s="8" t="s">
        <v>1</v>
      </c>
      <c r="M69" s="8" t="s">
        <v>1</v>
      </c>
      <c r="N69" s="12" t="str">
        <f>'ZBIORCZE ZESTAWIENIE KOSZTÓW'!B105</f>
        <v xml:space="preserve"> </v>
      </c>
      <c r="O69" s="16" t="s">
        <v>1</v>
      </c>
    </row>
    <row r="70" spans="1:15" ht="57.6" outlineLevel="4" x14ac:dyDescent="0.3">
      <c r="A70" s="16" t="s">
        <v>1158</v>
      </c>
      <c r="B70" s="17" t="s">
        <v>1</v>
      </c>
      <c r="C70" s="17" t="s">
        <v>1</v>
      </c>
      <c r="D70" s="16" t="s">
        <v>1159</v>
      </c>
      <c r="E70" s="16" t="s">
        <v>1157</v>
      </c>
      <c r="F70" s="16" t="s">
        <v>767</v>
      </c>
      <c r="G70" s="19">
        <v>1933.249</v>
      </c>
      <c r="H70" s="12">
        <v>1933.249</v>
      </c>
      <c r="I70" s="12">
        <v>1</v>
      </c>
      <c r="J70" s="12"/>
      <c r="K70" s="12">
        <f>ROUND(H70*J70, 2)</f>
        <v>0</v>
      </c>
      <c r="L70" s="18" t="s">
        <v>1</v>
      </c>
      <c r="M70" s="18" t="s">
        <v>1</v>
      </c>
      <c r="N70" s="12" t="str">
        <f>'ZBIORCZE ZESTAWIENIE KOSZTÓW'!B105</f>
        <v xml:space="preserve"> </v>
      </c>
      <c r="O70" s="16" t="s">
        <v>1</v>
      </c>
    </row>
    <row r="71" spans="1:15" outlineLevel="2" x14ac:dyDescent="0.3">
      <c r="A71" s="9" t="s">
        <v>1160</v>
      </c>
      <c r="B71" s="6" t="s">
        <v>1</v>
      </c>
      <c r="C71" s="6" t="s">
        <v>1</v>
      </c>
      <c r="D71" s="9" t="s">
        <v>733</v>
      </c>
      <c r="E71" s="9" t="s">
        <v>391</v>
      </c>
      <c r="F71" s="6" t="s">
        <v>1</v>
      </c>
      <c r="G71" s="6" t="s">
        <v>1</v>
      </c>
      <c r="H71" s="6" t="s">
        <v>1</v>
      </c>
      <c r="I71" s="6" t="s">
        <v>1</v>
      </c>
      <c r="J71" s="6"/>
      <c r="K71" s="21">
        <f>'2 ARCHITEKTURA'!K72+'2 ARCHITEKTURA'!K74+'2 ARCHITEKTURA'!K76+'2 ARCHITEKTURA'!K78</f>
        <v>0</v>
      </c>
      <c r="L71" s="6" t="s">
        <v>1</v>
      </c>
      <c r="M71" s="6" t="s">
        <v>1</v>
      </c>
      <c r="N71" s="12" t="str">
        <f>'ZBIORCZE ZESTAWIENIE KOSZTÓW'!B105</f>
        <v xml:space="preserve"> </v>
      </c>
      <c r="O71" s="16" t="s">
        <v>1</v>
      </c>
    </row>
    <row r="72" spans="1:15" outlineLevel="3" x14ac:dyDescent="0.3">
      <c r="A72" s="11" t="s">
        <v>1161</v>
      </c>
      <c r="B72" s="8" t="s">
        <v>1</v>
      </c>
      <c r="C72" s="8" t="s">
        <v>1</v>
      </c>
      <c r="D72" s="11" t="s">
        <v>736</v>
      </c>
      <c r="E72" s="11" t="s">
        <v>394</v>
      </c>
      <c r="F72" s="8" t="s">
        <v>1</v>
      </c>
      <c r="G72" s="8" t="s">
        <v>1</v>
      </c>
      <c r="H72" s="8" t="s">
        <v>1</v>
      </c>
      <c r="I72" s="8" t="s">
        <v>1</v>
      </c>
      <c r="J72" s="8"/>
      <c r="K72" s="20">
        <f>SUM(K73:K73)</f>
        <v>0</v>
      </c>
      <c r="L72" s="8" t="s">
        <v>1</v>
      </c>
      <c r="M72" s="8" t="s">
        <v>1</v>
      </c>
      <c r="N72" s="12" t="str">
        <f>'ZBIORCZE ZESTAWIENIE KOSZTÓW'!B105</f>
        <v xml:space="preserve"> </v>
      </c>
      <c r="O72" s="16" t="s">
        <v>1</v>
      </c>
    </row>
    <row r="73" spans="1:15" ht="28.8" outlineLevel="4" x14ac:dyDescent="0.3">
      <c r="A73" s="16" t="s">
        <v>1163</v>
      </c>
      <c r="B73" s="17" t="s">
        <v>1</v>
      </c>
      <c r="C73" s="17" t="s">
        <v>1</v>
      </c>
      <c r="D73" s="16" t="s">
        <v>1164</v>
      </c>
      <c r="E73" s="16" t="s">
        <v>1162</v>
      </c>
      <c r="F73" s="16" t="s">
        <v>767</v>
      </c>
      <c r="G73" s="19">
        <v>488.89699999999999</v>
      </c>
      <c r="H73" s="12">
        <v>488.89699999999999</v>
      </c>
      <c r="I73" s="12">
        <v>1</v>
      </c>
      <c r="J73" s="12"/>
      <c r="K73" s="12">
        <f>ROUND(H73*J73, 2)</f>
        <v>0</v>
      </c>
      <c r="L73" s="18" t="s">
        <v>1</v>
      </c>
      <c r="M73" s="18" t="s">
        <v>1</v>
      </c>
      <c r="N73" s="12" t="str">
        <f>'ZBIORCZE ZESTAWIENIE KOSZTÓW'!B105</f>
        <v xml:space="preserve"> </v>
      </c>
      <c r="O73" s="16" t="s">
        <v>1</v>
      </c>
    </row>
    <row r="74" spans="1:15" outlineLevel="3" x14ac:dyDescent="0.3">
      <c r="A74" s="11" t="s">
        <v>1165</v>
      </c>
      <c r="B74" s="8" t="s">
        <v>1</v>
      </c>
      <c r="C74" s="8" t="s">
        <v>1</v>
      </c>
      <c r="D74" s="11" t="s">
        <v>736</v>
      </c>
      <c r="E74" s="11" t="s">
        <v>397</v>
      </c>
      <c r="F74" s="8" t="s">
        <v>1</v>
      </c>
      <c r="G74" s="8" t="s">
        <v>1</v>
      </c>
      <c r="H74" s="8" t="s">
        <v>1</v>
      </c>
      <c r="I74" s="8" t="s">
        <v>1</v>
      </c>
      <c r="J74" s="8"/>
      <c r="K74" s="20">
        <f>SUM(K75:K75)</f>
        <v>0</v>
      </c>
      <c r="L74" s="8" t="s">
        <v>1</v>
      </c>
      <c r="M74" s="8" t="s">
        <v>1</v>
      </c>
      <c r="N74" s="12" t="str">
        <f>'ZBIORCZE ZESTAWIENIE KOSZTÓW'!B105</f>
        <v xml:space="preserve"> </v>
      </c>
      <c r="O74" s="16" t="s">
        <v>1</v>
      </c>
    </row>
    <row r="75" spans="1:15" ht="43.2" outlineLevel="4" x14ac:dyDescent="0.3">
      <c r="A75" s="16" t="s">
        <v>1167</v>
      </c>
      <c r="B75" s="17" t="s">
        <v>1</v>
      </c>
      <c r="C75" s="17" t="s">
        <v>1</v>
      </c>
      <c r="D75" s="16" t="s">
        <v>1168</v>
      </c>
      <c r="E75" s="16" t="s">
        <v>1166</v>
      </c>
      <c r="F75" s="16" t="s">
        <v>767</v>
      </c>
      <c r="G75" s="19">
        <v>40.042000000000002</v>
      </c>
      <c r="H75" s="12">
        <v>40.042000000000002</v>
      </c>
      <c r="I75" s="12">
        <v>1</v>
      </c>
      <c r="J75" s="12"/>
      <c r="K75" s="12">
        <f>ROUND(H75*J75, 2)</f>
        <v>0</v>
      </c>
      <c r="L75" s="18" t="s">
        <v>1</v>
      </c>
      <c r="M75" s="18" t="s">
        <v>1</v>
      </c>
      <c r="N75" s="12" t="str">
        <f>'ZBIORCZE ZESTAWIENIE KOSZTÓW'!B105</f>
        <v xml:space="preserve"> </v>
      </c>
      <c r="O75" s="16" t="s">
        <v>1</v>
      </c>
    </row>
    <row r="76" spans="1:15" outlineLevel="3" x14ac:dyDescent="0.3">
      <c r="A76" s="11" t="s">
        <v>1169</v>
      </c>
      <c r="B76" s="8" t="s">
        <v>1</v>
      </c>
      <c r="C76" s="8" t="s">
        <v>1</v>
      </c>
      <c r="D76" s="11" t="s">
        <v>736</v>
      </c>
      <c r="E76" s="11" t="s">
        <v>385</v>
      </c>
      <c r="F76" s="8" t="s">
        <v>1</v>
      </c>
      <c r="G76" s="8" t="s">
        <v>1</v>
      </c>
      <c r="H76" s="8" t="s">
        <v>1</v>
      </c>
      <c r="I76" s="8" t="s">
        <v>1</v>
      </c>
      <c r="J76" s="8"/>
      <c r="K76" s="20">
        <f>SUM(K77:K77)</f>
        <v>0</v>
      </c>
      <c r="L76" s="8" t="s">
        <v>1</v>
      </c>
      <c r="M76" s="8" t="s">
        <v>1</v>
      </c>
      <c r="N76" s="12" t="str">
        <f>'ZBIORCZE ZESTAWIENIE KOSZTÓW'!B105</f>
        <v xml:space="preserve"> </v>
      </c>
      <c r="O76" s="16" t="s">
        <v>1</v>
      </c>
    </row>
    <row r="77" spans="1:15" ht="86.4" outlineLevel="4" x14ac:dyDescent="0.3">
      <c r="A77" s="16" t="s">
        <v>1170</v>
      </c>
      <c r="B77" s="17" t="s">
        <v>1</v>
      </c>
      <c r="C77" s="17" t="s">
        <v>1</v>
      </c>
      <c r="D77" s="16" t="s">
        <v>1171</v>
      </c>
      <c r="E77" s="16" t="s">
        <v>1153</v>
      </c>
      <c r="F77" s="16" t="s">
        <v>767</v>
      </c>
      <c r="G77" s="19">
        <v>384.06200000000001</v>
      </c>
      <c r="H77" s="12">
        <v>384.06200000000001</v>
      </c>
      <c r="I77" s="12">
        <v>1</v>
      </c>
      <c r="J77" s="12"/>
      <c r="K77" s="12">
        <f>ROUND(H77*J77, 2)</f>
        <v>0</v>
      </c>
      <c r="L77" s="18" t="s">
        <v>1</v>
      </c>
      <c r="M77" s="18" t="s">
        <v>1</v>
      </c>
      <c r="N77" s="12" t="str">
        <f>'ZBIORCZE ZESTAWIENIE KOSZTÓW'!B105</f>
        <v xml:space="preserve"> </v>
      </c>
      <c r="O77" s="16" t="s">
        <v>1</v>
      </c>
    </row>
    <row r="78" spans="1:15" outlineLevel="3" x14ac:dyDescent="0.3">
      <c r="A78" s="11" t="s">
        <v>1172</v>
      </c>
      <c r="B78" s="8" t="s">
        <v>1</v>
      </c>
      <c r="C78" s="8" t="s">
        <v>1</v>
      </c>
      <c r="D78" s="11" t="s">
        <v>736</v>
      </c>
      <c r="E78" s="11" t="s">
        <v>388</v>
      </c>
      <c r="F78" s="8" t="s">
        <v>1</v>
      </c>
      <c r="G78" s="8" t="s">
        <v>1</v>
      </c>
      <c r="H78" s="8" t="s">
        <v>1</v>
      </c>
      <c r="I78" s="8" t="s">
        <v>1</v>
      </c>
      <c r="J78" s="8"/>
      <c r="K78" s="20">
        <f>SUM(K79:K79)</f>
        <v>0</v>
      </c>
      <c r="L78" s="8" t="s">
        <v>1</v>
      </c>
      <c r="M78" s="8" t="s">
        <v>1</v>
      </c>
      <c r="N78" s="12" t="str">
        <f>'ZBIORCZE ZESTAWIENIE KOSZTÓW'!B105</f>
        <v xml:space="preserve"> </v>
      </c>
      <c r="O78" s="16" t="s">
        <v>1</v>
      </c>
    </row>
    <row r="79" spans="1:15" ht="57.6" outlineLevel="4" x14ac:dyDescent="0.3">
      <c r="A79" s="16" t="s">
        <v>1173</v>
      </c>
      <c r="B79" s="17" t="s">
        <v>1</v>
      </c>
      <c r="C79" s="17" t="s">
        <v>1</v>
      </c>
      <c r="D79" s="16" t="s">
        <v>1159</v>
      </c>
      <c r="E79" s="16" t="s">
        <v>1157</v>
      </c>
      <c r="F79" s="16" t="s">
        <v>767</v>
      </c>
      <c r="G79" s="19">
        <v>424.10399999999998</v>
      </c>
      <c r="H79" s="12">
        <v>424.10399999999998</v>
      </c>
      <c r="I79" s="12">
        <v>1</v>
      </c>
      <c r="J79" s="12"/>
      <c r="K79" s="12">
        <f>ROUND(H79*J79, 2)</f>
        <v>0</v>
      </c>
      <c r="L79" s="18" t="s">
        <v>1</v>
      </c>
      <c r="M79" s="18" t="s">
        <v>1</v>
      </c>
      <c r="N79" s="12" t="str">
        <f>'ZBIORCZE ZESTAWIENIE KOSZTÓW'!B105</f>
        <v xml:space="preserve"> </v>
      </c>
      <c r="O79" s="16" t="s">
        <v>1</v>
      </c>
    </row>
    <row r="80" spans="1:15" outlineLevel="1" x14ac:dyDescent="0.3">
      <c r="A80" s="7" t="s">
        <v>1174</v>
      </c>
      <c r="B80" s="4" t="s">
        <v>1</v>
      </c>
      <c r="C80" s="4" t="s">
        <v>1</v>
      </c>
      <c r="D80" s="7" t="s">
        <v>733</v>
      </c>
      <c r="E80" s="7" t="s">
        <v>246</v>
      </c>
      <c r="F80" s="4" t="s">
        <v>1</v>
      </c>
      <c r="G80" s="4" t="s">
        <v>1</v>
      </c>
      <c r="H80" s="4" t="s">
        <v>1</v>
      </c>
      <c r="I80" s="4" t="s">
        <v>1</v>
      </c>
      <c r="J80" s="4"/>
      <c r="K80" s="22">
        <f>'2 ARCHITEKTURA'!K81+'2 ARCHITEKTURA'!K106+'2 ARCHITEKTURA'!K119+'2 ARCHITEKTURA'!K128</f>
        <v>0</v>
      </c>
      <c r="L80" s="4" t="s">
        <v>1</v>
      </c>
      <c r="M80" s="4" t="s">
        <v>1</v>
      </c>
      <c r="N80" s="12" t="str">
        <f>'ZBIORCZE ZESTAWIENIE KOSZTÓW'!B105</f>
        <v xml:space="preserve"> </v>
      </c>
      <c r="O80" s="16" t="s">
        <v>1</v>
      </c>
    </row>
    <row r="81" spans="1:15" outlineLevel="2" x14ac:dyDescent="0.3">
      <c r="A81" s="9" t="s">
        <v>1175</v>
      </c>
      <c r="B81" s="6" t="s">
        <v>1</v>
      </c>
      <c r="C81" s="6" t="s">
        <v>1</v>
      </c>
      <c r="D81" s="9" t="s">
        <v>733</v>
      </c>
      <c r="E81" s="9" t="s">
        <v>78</v>
      </c>
      <c r="F81" s="6" t="s">
        <v>1</v>
      </c>
      <c r="G81" s="6" t="s">
        <v>1</v>
      </c>
      <c r="H81" s="6" t="s">
        <v>1</v>
      </c>
      <c r="I81" s="6" t="s">
        <v>1</v>
      </c>
      <c r="J81" s="6"/>
      <c r="K81" s="21">
        <f>'2 ARCHITEKTURA'!K82+'2 ARCHITEKTURA'!K84+'2 ARCHITEKTURA'!K86+'2 ARCHITEKTURA'!K88+'2 ARCHITEKTURA'!K90+'2 ARCHITEKTURA'!K92+'2 ARCHITEKTURA'!K94+'2 ARCHITEKTURA'!K96+'2 ARCHITEKTURA'!K98+'2 ARCHITEKTURA'!K100+'2 ARCHITEKTURA'!K102</f>
        <v>0</v>
      </c>
      <c r="L81" s="6" t="s">
        <v>1</v>
      </c>
      <c r="M81" s="6" t="s">
        <v>1</v>
      </c>
      <c r="N81" s="12" t="str">
        <f>'ZBIORCZE ZESTAWIENIE KOSZTÓW'!B105</f>
        <v xml:space="preserve"> </v>
      </c>
      <c r="O81" s="16" t="s">
        <v>1</v>
      </c>
    </row>
    <row r="82" spans="1:15" outlineLevel="3" x14ac:dyDescent="0.3">
      <c r="A82" s="11" t="s">
        <v>1176</v>
      </c>
      <c r="B82" s="8" t="s">
        <v>1</v>
      </c>
      <c r="C82" s="8" t="s">
        <v>1</v>
      </c>
      <c r="D82" s="11" t="s">
        <v>736</v>
      </c>
      <c r="E82" s="11" t="s">
        <v>328</v>
      </c>
      <c r="F82" s="8" t="s">
        <v>1</v>
      </c>
      <c r="G82" s="8" t="s">
        <v>1</v>
      </c>
      <c r="H82" s="8" t="s">
        <v>1</v>
      </c>
      <c r="I82" s="8" t="s">
        <v>1</v>
      </c>
      <c r="J82" s="8"/>
      <c r="K82" s="20">
        <f>SUM(K83:K83)</f>
        <v>0</v>
      </c>
      <c r="L82" s="8" t="s">
        <v>1</v>
      </c>
      <c r="M82" s="8" t="s">
        <v>1</v>
      </c>
      <c r="N82" s="12" t="str">
        <f>'ZBIORCZE ZESTAWIENIE KOSZTÓW'!B105</f>
        <v xml:space="preserve"> </v>
      </c>
      <c r="O82" s="16" t="s">
        <v>1</v>
      </c>
    </row>
    <row r="83" spans="1:15" ht="57.6" outlineLevel="4" x14ac:dyDescent="0.3">
      <c r="A83" s="16" t="s">
        <v>1177</v>
      </c>
      <c r="B83" s="17" t="s">
        <v>1</v>
      </c>
      <c r="C83" s="17" t="s">
        <v>1</v>
      </c>
      <c r="D83" s="16" t="s">
        <v>1058</v>
      </c>
      <c r="E83" s="16" t="s">
        <v>1056</v>
      </c>
      <c r="F83" s="16" t="s">
        <v>767</v>
      </c>
      <c r="G83" s="19">
        <v>308.16500000000002</v>
      </c>
      <c r="H83" s="12">
        <v>308.16500000000002</v>
      </c>
      <c r="I83" s="12">
        <v>1</v>
      </c>
      <c r="J83" s="12"/>
      <c r="K83" s="12">
        <f>ROUND(H83*J83, 2)</f>
        <v>0</v>
      </c>
      <c r="L83" s="18" t="s">
        <v>1</v>
      </c>
      <c r="M83" s="18" t="s">
        <v>1</v>
      </c>
      <c r="N83" s="12" t="str">
        <f>'ZBIORCZE ZESTAWIENIE KOSZTÓW'!B105</f>
        <v xml:space="preserve"> </v>
      </c>
      <c r="O83" s="16" t="s">
        <v>1</v>
      </c>
    </row>
    <row r="84" spans="1:15" outlineLevel="3" x14ac:dyDescent="0.3">
      <c r="A84" s="11" t="s">
        <v>1178</v>
      </c>
      <c r="B84" s="8" t="s">
        <v>1</v>
      </c>
      <c r="C84" s="8" t="s">
        <v>1</v>
      </c>
      <c r="D84" s="11" t="s">
        <v>736</v>
      </c>
      <c r="E84" s="11" t="s">
        <v>331</v>
      </c>
      <c r="F84" s="8" t="s">
        <v>1</v>
      </c>
      <c r="G84" s="8" t="s">
        <v>1</v>
      </c>
      <c r="H84" s="8" t="s">
        <v>1</v>
      </c>
      <c r="I84" s="8" t="s">
        <v>1</v>
      </c>
      <c r="J84" s="8"/>
      <c r="K84" s="20">
        <f>SUM(K85:K85)</f>
        <v>0</v>
      </c>
      <c r="L84" s="8" t="s">
        <v>1</v>
      </c>
      <c r="M84" s="8" t="s">
        <v>1</v>
      </c>
      <c r="N84" s="12" t="str">
        <f>'ZBIORCZE ZESTAWIENIE KOSZTÓW'!B105</f>
        <v xml:space="preserve"> </v>
      </c>
      <c r="O84" s="16" t="s">
        <v>1</v>
      </c>
    </row>
    <row r="85" spans="1:15" ht="57.6" outlineLevel="4" x14ac:dyDescent="0.3">
      <c r="A85" s="16" t="s">
        <v>1179</v>
      </c>
      <c r="B85" s="17" t="s">
        <v>1</v>
      </c>
      <c r="C85" s="17" t="s">
        <v>1</v>
      </c>
      <c r="D85" s="16" t="s">
        <v>1058</v>
      </c>
      <c r="E85" s="16" t="s">
        <v>1056</v>
      </c>
      <c r="F85" s="16" t="s">
        <v>767</v>
      </c>
      <c r="G85" s="19">
        <v>349.51600000000002</v>
      </c>
      <c r="H85" s="12">
        <v>349.51600000000002</v>
      </c>
      <c r="I85" s="12">
        <v>1</v>
      </c>
      <c r="J85" s="12"/>
      <c r="K85" s="12">
        <f>ROUND(H85*J85, 2)</f>
        <v>0</v>
      </c>
      <c r="L85" s="18" t="s">
        <v>1</v>
      </c>
      <c r="M85" s="18" t="s">
        <v>1</v>
      </c>
      <c r="N85" s="12" t="str">
        <f>'ZBIORCZE ZESTAWIENIE KOSZTÓW'!B105</f>
        <v xml:space="preserve"> </v>
      </c>
      <c r="O85" s="16" t="s">
        <v>1</v>
      </c>
    </row>
    <row r="86" spans="1:15" outlineLevel="3" x14ac:dyDescent="0.3">
      <c r="A86" s="11" t="s">
        <v>1180</v>
      </c>
      <c r="B86" s="8" t="s">
        <v>1</v>
      </c>
      <c r="C86" s="8" t="s">
        <v>1</v>
      </c>
      <c r="D86" s="11" t="s">
        <v>736</v>
      </c>
      <c r="E86" s="11" t="s">
        <v>334</v>
      </c>
      <c r="F86" s="8" t="s">
        <v>1</v>
      </c>
      <c r="G86" s="8" t="s">
        <v>1</v>
      </c>
      <c r="H86" s="8" t="s">
        <v>1</v>
      </c>
      <c r="I86" s="8" t="s">
        <v>1</v>
      </c>
      <c r="J86" s="8"/>
      <c r="K86" s="20">
        <f>SUM(K87:K87)</f>
        <v>0</v>
      </c>
      <c r="L86" s="8" t="s">
        <v>1</v>
      </c>
      <c r="M86" s="8" t="s">
        <v>1</v>
      </c>
      <c r="N86" s="12" t="str">
        <f>'ZBIORCZE ZESTAWIENIE KOSZTÓW'!B105</f>
        <v xml:space="preserve"> </v>
      </c>
      <c r="O86" s="16" t="s">
        <v>1</v>
      </c>
    </row>
    <row r="87" spans="1:15" ht="57.6" outlineLevel="4" x14ac:dyDescent="0.3">
      <c r="A87" s="16" t="s">
        <v>1181</v>
      </c>
      <c r="B87" s="17" t="s">
        <v>1</v>
      </c>
      <c r="C87" s="17" t="s">
        <v>1</v>
      </c>
      <c r="D87" s="16" t="s">
        <v>1058</v>
      </c>
      <c r="E87" s="16" t="s">
        <v>1056</v>
      </c>
      <c r="F87" s="16" t="s">
        <v>767</v>
      </c>
      <c r="G87" s="19">
        <v>130.08000000000001</v>
      </c>
      <c r="H87" s="12">
        <v>130.08000000000001</v>
      </c>
      <c r="I87" s="12">
        <v>1</v>
      </c>
      <c r="J87" s="12"/>
      <c r="K87" s="12">
        <f>ROUND(H87*J87, 2)</f>
        <v>0</v>
      </c>
      <c r="L87" s="18" t="s">
        <v>1</v>
      </c>
      <c r="M87" s="18" t="s">
        <v>1</v>
      </c>
      <c r="N87" s="12" t="str">
        <f>'ZBIORCZE ZESTAWIENIE KOSZTÓW'!B105</f>
        <v xml:space="preserve"> </v>
      </c>
      <c r="O87" s="16" t="s">
        <v>1</v>
      </c>
    </row>
    <row r="88" spans="1:15" outlineLevel="3" x14ac:dyDescent="0.3">
      <c r="A88" s="11" t="s">
        <v>1182</v>
      </c>
      <c r="B88" s="8" t="s">
        <v>1</v>
      </c>
      <c r="C88" s="8" t="s">
        <v>1</v>
      </c>
      <c r="D88" s="11" t="s">
        <v>736</v>
      </c>
      <c r="E88" s="11" t="s">
        <v>337</v>
      </c>
      <c r="F88" s="8" t="s">
        <v>1</v>
      </c>
      <c r="G88" s="8" t="s">
        <v>1</v>
      </c>
      <c r="H88" s="8" t="s">
        <v>1</v>
      </c>
      <c r="I88" s="8" t="s">
        <v>1</v>
      </c>
      <c r="J88" s="8"/>
      <c r="K88" s="20">
        <f>SUM(K89:K89)</f>
        <v>0</v>
      </c>
      <c r="L88" s="8" t="s">
        <v>1</v>
      </c>
      <c r="M88" s="8" t="s">
        <v>1</v>
      </c>
      <c r="N88" s="12" t="str">
        <f>'ZBIORCZE ZESTAWIENIE KOSZTÓW'!B105</f>
        <v xml:space="preserve"> </v>
      </c>
      <c r="O88" s="16" t="s">
        <v>1</v>
      </c>
    </row>
    <row r="89" spans="1:15" ht="57.6" outlineLevel="4" x14ac:dyDescent="0.3">
      <c r="A89" s="16" t="s">
        <v>1183</v>
      </c>
      <c r="B89" s="17" t="s">
        <v>1</v>
      </c>
      <c r="C89" s="17" t="s">
        <v>1</v>
      </c>
      <c r="D89" s="16" t="s">
        <v>1066</v>
      </c>
      <c r="E89" s="16" t="s">
        <v>1064</v>
      </c>
      <c r="F89" s="16" t="s">
        <v>767</v>
      </c>
      <c r="G89" s="19">
        <v>250.25299999999999</v>
      </c>
      <c r="H89" s="12">
        <v>250.25299999999999</v>
      </c>
      <c r="I89" s="12">
        <v>1</v>
      </c>
      <c r="J89" s="12"/>
      <c r="K89" s="12">
        <f>ROUND(H89*J89, 2)</f>
        <v>0</v>
      </c>
      <c r="L89" s="18" t="s">
        <v>1</v>
      </c>
      <c r="M89" s="18" t="s">
        <v>1</v>
      </c>
      <c r="N89" s="12" t="str">
        <f>'ZBIORCZE ZESTAWIENIE KOSZTÓW'!B105</f>
        <v xml:space="preserve"> </v>
      </c>
      <c r="O89" s="16" t="s">
        <v>1</v>
      </c>
    </row>
    <row r="90" spans="1:15" outlineLevel="3" x14ac:dyDescent="0.3">
      <c r="A90" s="11" t="s">
        <v>1184</v>
      </c>
      <c r="B90" s="8" t="s">
        <v>1</v>
      </c>
      <c r="C90" s="8" t="s">
        <v>1</v>
      </c>
      <c r="D90" s="11" t="s">
        <v>736</v>
      </c>
      <c r="E90" s="11" t="s">
        <v>340</v>
      </c>
      <c r="F90" s="8" t="s">
        <v>1</v>
      </c>
      <c r="G90" s="8" t="s">
        <v>1</v>
      </c>
      <c r="H90" s="8" t="s">
        <v>1</v>
      </c>
      <c r="I90" s="8" t="s">
        <v>1</v>
      </c>
      <c r="J90" s="8"/>
      <c r="K90" s="20">
        <f>SUM(K91:K91)</f>
        <v>0</v>
      </c>
      <c r="L90" s="8" t="s">
        <v>1</v>
      </c>
      <c r="M90" s="8" t="s">
        <v>1</v>
      </c>
      <c r="N90" s="12" t="str">
        <f>'ZBIORCZE ZESTAWIENIE KOSZTÓW'!B105</f>
        <v xml:space="preserve"> </v>
      </c>
      <c r="O90" s="16" t="s">
        <v>1</v>
      </c>
    </row>
    <row r="91" spans="1:15" ht="57.6" outlineLevel="4" x14ac:dyDescent="0.3">
      <c r="A91" s="16" t="s">
        <v>1185</v>
      </c>
      <c r="B91" s="17" t="s">
        <v>1</v>
      </c>
      <c r="C91" s="17" t="s">
        <v>1</v>
      </c>
      <c r="D91" s="16" t="s">
        <v>1070</v>
      </c>
      <c r="E91" s="16" t="s">
        <v>1068</v>
      </c>
      <c r="F91" s="16" t="s">
        <v>767</v>
      </c>
      <c r="G91" s="19">
        <v>11.48</v>
      </c>
      <c r="H91" s="12">
        <v>11.48</v>
      </c>
      <c r="I91" s="12">
        <v>1</v>
      </c>
      <c r="J91" s="12"/>
      <c r="K91" s="12">
        <f>ROUND(H91*J91, 2)</f>
        <v>0</v>
      </c>
      <c r="L91" s="18" t="s">
        <v>1</v>
      </c>
      <c r="M91" s="18" t="s">
        <v>1</v>
      </c>
      <c r="N91" s="12" t="str">
        <f>'ZBIORCZE ZESTAWIENIE KOSZTÓW'!B105</f>
        <v xml:space="preserve"> </v>
      </c>
      <c r="O91" s="16" t="s">
        <v>1</v>
      </c>
    </row>
    <row r="92" spans="1:15" outlineLevel="3" x14ac:dyDescent="0.3">
      <c r="A92" s="11" t="s">
        <v>1186</v>
      </c>
      <c r="B92" s="8" t="s">
        <v>1</v>
      </c>
      <c r="C92" s="8" t="s">
        <v>1</v>
      </c>
      <c r="D92" s="11" t="s">
        <v>736</v>
      </c>
      <c r="E92" s="11" t="s">
        <v>343</v>
      </c>
      <c r="F92" s="8" t="s">
        <v>1</v>
      </c>
      <c r="G92" s="8" t="s">
        <v>1</v>
      </c>
      <c r="H92" s="8" t="s">
        <v>1</v>
      </c>
      <c r="I92" s="8" t="s">
        <v>1</v>
      </c>
      <c r="J92" s="8"/>
      <c r="K92" s="20">
        <f>SUM(K93:K93)</f>
        <v>0</v>
      </c>
      <c r="L92" s="8" t="s">
        <v>1</v>
      </c>
      <c r="M92" s="8" t="s">
        <v>1</v>
      </c>
      <c r="N92" s="12" t="str">
        <f>'ZBIORCZE ZESTAWIENIE KOSZTÓW'!B105</f>
        <v xml:space="preserve"> </v>
      </c>
      <c r="O92" s="16" t="s">
        <v>1</v>
      </c>
    </row>
    <row r="93" spans="1:15" ht="57.6" outlineLevel="4" x14ac:dyDescent="0.3">
      <c r="A93" s="16" t="s">
        <v>1187</v>
      </c>
      <c r="B93" s="17" t="s">
        <v>1</v>
      </c>
      <c r="C93" s="17" t="s">
        <v>1</v>
      </c>
      <c r="D93" s="16" t="s">
        <v>1070</v>
      </c>
      <c r="E93" s="16" t="s">
        <v>1068</v>
      </c>
      <c r="F93" s="16" t="s">
        <v>767</v>
      </c>
      <c r="G93" s="19">
        <v>85.215000000000003</v>
      </c>
      <c r="H93" s="12">
        <v>85.215000000000003</v>
      </c>
      <c r="I93" s="12">
        <v>1</v>
      </c>
      <c r="J93" s="12"/>
      <c r="K93" s="12">
        <f>ROUND(H93*J93, 2)</f>
        <v>0</v>
      </c>
      <c r="L93" s="18" t="s">
        <v>1</v>
      </c>
      <c r="M93" s="18" t="s">
        <v>1</v>
      </c>
      <c r="N93" s="12" t="str">
        <f>'ZBIORCZE ZESTAWIENIE KOSZTÓW'!B105</f>
        <v xml:space="preserve"> </v>
      </c>
      <c r="O93" s="16" t="s">
        <v>1</v>
      </c>
    </row>
    <row r="94" spans="1:15" outlineLevel="3" x14ac:dyDescent="0.3">
      <c r="A94" s="11" t="s">
        <v>1188</v>
      </c>
      <c r="B94" s="8" t="s">
        <v>1</v>
      </c>
      <c r="C94" s="8" t="s">
        <v>1</v>
      </c>
      <c r="D94" s="11" t="s">
        <v>736</v>
      </c>
      <c r="E94" s="11" t="s">
        <v>346</v>
      </c>
      <c r="F94" s="8" t="s">
        <v>1</v>
      </c>
      <c r="G94" s="8" t="s">
        <v>1</v>
      </c>
      <c r="H94" s="8" t="s">
        <v>1</v>
      </c>
      <c r="I94" s="8" t="s">
        <v>1</v>
      </c>
      <c r="J94" s="8"/>
      <c r="K94" s="20">
        <f>SUM(K95:K95)</f>
        <v>0</v>
      </c>
      <c r="L94" s="8" t="s">
        <v>1</v>
      </c>
      <c r="M94" s="8" t="s">
        <v>1</v>
      </c>
      <c r="N94" s="12" t="str">
        <f>'ZBIORCZE ZESTAWIENIE KOSZTÓW'!B105</f>
        <v xml:space="preserve"> </v>
      </c>
      <c r="O94" s="16" t="s">
        <v>1</v>
      </c>
    </row>
    <row r="95" spans="1:15" ht="57.6" outlineLevel="4" x14ac:dyDescent="0.3">
      <c r="A95" s="16" t="s">
        <v>1189</v>
      </c>
      <c r="B95" s="17" t="s">
        <v>1</v>
      </c>
      <c r="C95" s="17" t="s">
        <v>1</v>
      </c>
      <c r="D95" s="16" t="s">
        <v>1076</v>
      </c>
      <c r="E95" s="16" t="s">
        <v>1074</v>
      </c>
      <c r="F95" s="16" t="s">
        <v>767</v>
      </c>
      <c r="G95" s="19">
        <v>18.782</v>
      </c>
      <c r="H95" s="12">
        <v>18.782</v>
      </c>
      <c r="I95" s="12">
        <v>1</v>
      </c>
      <c r="J95" s="12"/>
      <c r="K95" s="12">
        <f>ROUND(H95*J95, 2)</f>
        <v>0</v>
      </c>
      <c r="L95" s="18" t="s">
        <v>1</v>
      </c>
      <c r="M95" s="18" t="s">
        <v>1</v>
      </c>
      <c r="N95" s="12" t="str">
        <f>'ZBIORCZE ZESTAWIENIE KOSZTÓW'!B105</f>
        <v xml:space="preserve"> </v>
      </c>
      <c r="O95" s="16" t="s">
        <v>1</v>
      </c>
    </row>
    <row r="96" spans="1:15" outlineLevel="3" x14ac:dyDescent="0.3">
      <c r="A96" s="11" t="s">
        <v>1190</v>
      </c>
      <c r="B96" s="8" t="s">
        <v>1</v>
      </c>
      <c r="C96" s="8" t="s">
        <v>1</v>
      </c>
      <c r="D96" s="11" t="s">
        <v>736</v>
      </c>
      <c r="E96" s="11" t="s">
        <v>349</v>
      </c>
      <c r="F96" s="8" t="s">
        <v>1</v>
      </c>
      <c r="G96" s="8" t="s">
        <v>1</v>
      </c>
      <c r="H96" s="8" t="s">
        <v>1</v>
      </c>
      <c r="I96" s="8" t="s">
        <v>1</v>
      </c>
      <c r="J96" s="8"/>
      <c r="K96" s="20">
        <f>SUM(K97:K97)</f>
        <v>0</v>
      </c>
      <c r="L96" s="8" t="s">
        <v>1</v>
      </c>
      <c r="M96" s="8" t="s">
        <v>1</v>
      </c>
      <c r="N96" s="12" t="str">
        <f>'ZBIORCZE ZESTAWIENIE KOSZTÓW'!B105</f>
        <v xml:space="preserve"> </v>
      </c>
      <c r="O96" s="16" t="s">
        <v>1</v>
      </c>
    </row>
    <row r="97" spans="1:15" ht="28.8" outlineLevel="4" x14ac:dyDescent="0.3">
      <c r="A97" s="16" t="s">
        <v>1191</v>
      </c>
      <c r="B97" s="17" t="s">
        <v>1</v>
      </c>
      <c r="C97" s="17" t="s">
        <v>1</v>
      </c>
      <c r="D97" s="16" t="s">
        <v>1080</v>
      </c>
      <c r="E97" s="16" t="s">
        <v>1078</v>
      </c>
      <c r="F97" s="16" t="s">
        <v>767</v>
      </c>
      <c r="G97" s="19">
        <v>0</v>
      </c>
      <c r="H97" s="12">
        <v>0</v>
      </c>
      <c r="I97" s="12">
        <v>1</v>
      </c>
      <c r="J97" s="12"/>
      <c r="K97" s="12">
        <f>ROUND(H97*J97, 2)</f>
        <v>0</v>
      </c>
      <c r="L97" s="18" t="s">
        <v>1</v>
      </c>
      <c r="M97" s="18" t="s">
        <v>1</v>
      </c>
      <c r="N97" s="12" t="str">
        <f>'ZBIORCZE ZESTAWIENIE KOSZTÓW'!B105</f>
        <v xml:space="preserve"> </v>
      </c>
      <c r="O97" s="16" t="s">
        <v>1</v>
      </c>
    </row>
    <row r="98" spans="1:15" outlineLevel="3" x14ac:dyDescent="0.3">
      <c r="A98" s="11" t="s">
        <v>1192</v>
      </c>
      <c r="B98" s="8" t="s">
        <v>1</v>
      </c>
      <c r="C98" s="8" t="s">
        <v>1</v>
      </c>
      <c r="D98" s="11" t="s">
        <v>736</v>
      </c>
      <c r="E98" s="11" t="s">
        <v>352</v>
      </c>
      <c r="F98" s="8" t="s">
        <v>1</v>
      </c>
      <c r="G98" s="8" t="s">
        <v>1</v>
      </c>
      <c r="H98" s="8" t="s">
        <v>1</v>
      </c>
      <c r="I98" s="8" t="s">
        <v>1</v>
      </c>
      <c r="J98" s="8"/>
      <c r="K98" s="20">
        <f>SUM(K99:K99)</f>
        <v>0</v>
      </c>
      <c r="L98" s="8" t="s">
        <v>1</v>
      </c>
      <c r="M98" s="8" t="s">
        <v>1</v>
      </c>
      <c r="N98" s="12" t="str">
        <f>'ZBIORCZE ZESTAWIENIE KOSZTÓW'!B105</f>
        <v xml:space="preserve"> </v>
      </c>
      <c r="O98" s="16" t="s">
        <v>1</v>
      </c>
    </row>
    <row r="99" spans="1:15" ht="28.8" outlineLevel="4" x14ac:dyDescent="0.3">
      <c r="A99" s="16" t="s">
        <v>1193</v>
      </c>
      <c r="B99" s="17" t="s">
        <v>1</v>
      </c>
      <c r="C99" s="17" t="s">
        <v>1</v>
      </c>
      <c r="D99" s="16" t="s">
        <v>1084</v>
      </c>
      <c r="E99" s="16" t="s">
        <v>1082</v>
      </c>
      <c r="F99" s="16" t="s">
        <v>767</v>
      </c>
      <c r="G99" s="19">
        <v>64.346000000000004</v>
      </c>
      <c r="H99" s="12">
        <v>64.346000000000004</v>
      </c>
      <c r="I99" s="12">
        <v>1</v>
      </c>
      <c r="J99" s="12"/>
      <c r="K99" s="12">
        <f>ROUND(H99*J99, 2)</f>
        <v>0</v>
      </c>
      <c r="L99" s="18" t="s">
        <v>1</v>
      </c>
      <c r="M99" s="18" t="s">
        <v>1</v>
      </c>
      <c r="N99" s="12" t="str">
        <f>'ZBIORCZE ZESTAWIENIE KOSZTÓW'!B105</f>
        <v xml:space="preserve"> </v>
      </c>
      <c r="O99" s="16" t="s">
        <v>1</v>
      </c>
    </row>
    <row r="100" spans="1:15" outlineLevel="3" x14ac:dyDescent="0.3">
      <c r="A100" s="11" t="s">
        <v>1194</v>
      </c>
      <c r="B100" s="8" t="s">
        <v>1</v>
      </c>
      <c r="C100" s="8" t="s">
        <v>1</v>
      </c>
      <c r="D100" s="11" t="s">
        <v>736</v>
      </c>
      <c r="E100" s="11" t="s">
        <v>355</v>
      </c>
      <c r="F100" s="8" t="s">
        <v>1</v>
      </c>
      <c r="G100" s="8" t="s">
        <v>1</v>
      </c>
      <c r="H100" s="8" t="s">
        <v>1</v>
      </c>
      <c r="I100" s="8" t="s">
        <v>1</v>
      </c>
      <c r="J100" s="8"/>
      <c r="K100" s="20">
        <f>SUM(K101:K101)</f>
        <v>0</v>
      </c>
      <c r="L100" s="8" t="s">
        <v>1</v>
      </c>
      <c r="M100" s="8" t="s">
        <v>1</v>
      </c>
      <c r="N100" s="12" t="str">
        <f>'ZBIORCZE ZESTAWIENIE KOSZTÓW'!B105</f>
        <v xml:space="preserve"> </v>
      </c>
      <c r="O100" s="16" t="s">
        <v>1</v>
      </c>
    </row>
    <row r="101" spans="1:15" ht="28.8" outlineLevel="4" x14ac:dyDescent="0.3">
      <c r="A101" s="16" t="s">
        <v>1195</v>
      </c>
      <c r="B101" s="17" t="s">
        <v>1</v>
      </c>
      <c r="C101" s="17" t="s">
        <v>1</v>
      </c>
      <c r="D101" s="16" t="s">
        <v>1088</v>
      </c>
      <c r="E101" s="16" t="s">
        <v>1086</v>
      </c>
      <c r="F101" s="16" t="s">
        <v>767</v>
      </c>
      <c r="G101" s="19">
        <v>43.4</v>
      </c>
      <c r="H101" s="12">
        <v>43.4</v>
      </c>
      <c r="I101" s="12">
        <v>1</v>
      </c>
      <c r="J101" s="12"/>
      <c r="K101" s="12">
        <f>ROUND(H101*J101, 2)</f>
        <v>0</v>
      </c>
      <c r="L101" s="18" t="s">
        <v>1</v>
      </c>
      <c r="M101" s="18" t="s">
        <v>1</v>
      </c>
      <c r="N101" s="12" t="str">
        <f>'ZBIORCZE ZESTAWIENIE KOSZTÓW'!B105</f>
        <v xml:space="preserve"> </v>
      </c>
      <c r="O101" s="16" t="s">
        <v>1</v>
      </c>
    </row>
    <row r="102" spans="1:15" outlineLevel="3" x14ac:dyDescent="0.3">
      <c r="A102" s="11" t="s">
        <v>1196</v>
      </c>
      <c r="B102" s="8" t="s">
        <v>1</v>
      </c>
      <c r="C102" s="8" t="s">
        <v>1</v>
      </c>
      <c r="D102" s="11" t="s">
        <v>736</v>
      </c>
      <c r="E102" s="11" t="s">
        <v>358</v>
      </c>
      <c r="F102" s="8" t="s">
        <v>1</v>
      </c>
      <c r="G102" s="8" t="s">
        <v>1</v>
      </c>
      <c r="H102" s="8" t="s">
        <v>1</v>
      </c>
      <c r="I102" s="8" t="s">
        <v>1</v>
      </c>
      <c r="J102" s="8"/>
      <c r="K102" s="20">
        <f>SUM(K103:K105)</f>
        <v>0</v>
      </c>
      <c r="L102" s="8" t="s">
        <v>1</v>
      </c>
      <c r="M102" s="8" t="s">
        <v>1</v>
      </c>
      <c r="N102" s="12" t="str">
        <f>'ZBIORCZE ZESTAWIENIE KOSZTÓW'!B105</f>
        <v xml:space="preserve"> </v>
      </c>
      <c r="O102" s="16" t="s">
        <v>1</v>
      </c>
    </row>
    <row r="103" spans="1:15" ht="28.8" outlineLevel="4" x14ac:dyDescent="0.3">
      <c r="A103" s="16" t="s">
        <v>1197</v>
      </c>
      <c r="B103" s="17" t="s">
        <v>1</v>
      </c>
      <c r="C103" s="17" t="s">
        <v>1</v>
      </c>
      <c r="D103" s="16" t="s">
        <v>1092</v>
      </c>
      <c r="E103" s="16" t="s">
        <v>1090</v>
      </c>
      <c r="F103" s="16" t="s">
        <v>1093</v>
      </c>
      <c r="G103" s="19">
        <v>560.55999999999995</v>
      </c>
      <c r="H103" s="12">
        <v>560.55999999999995</v>
      </c>
      <c r="I103" s="12">
        <v>1</v>
      </c>
      <c r="J103" s="12"/>
      <c r="K103" s="12">
        <f>ROUND(H103*J103, 2)</f>
        <v>0</v>
      </c>
      <c r="L103" s="18" t="s">
        <v>1</v>
      </c>
      <c r="M103" s="18" t="s">
        <v>1</v>
      </c>
      <c r="N103" s="12" t="str">
        <f>'ZBIORCZE ZESTAWIENIE KOSZTÓW'!B105</f>
        <v xml:space="preserve"> </v>
      </c>
      <c r="O103" s="16" t="s">
        <v>1</v>
      </c>
    </row>
    <row r="104" spans="1:15" ht="43.2" outlineLevel="4" x14ac:dyDescent="0.3">
      <c r="A104" s="16" t="s">
        <v>1198</v>
      </c>
      <c r="B104" s="17" t="s">
        <v>1</v>
      </c>
      <c r="C104" s="17" t="s">
        <v>1</v>
      </c>
      <c r="D104" s="16" t="s">
        <v>1096</v>
      </c>
      <c r="E104" s="16" t="s">
        <v>1094</v>
      </c>
      <c r="F104" s="16" t="s">
        <v>1093</v>
      </c>
      <c r="G104" s="19">
        <v>6.37</v>
      </c>
      <c r="H104" s="12">
        <v>6.37</v>
      </c>
      <c r="I104" s="12">
        <v>1</v>
      </c>
      <c r="J104" s="12"/>
      <c r="K104" s="12">
        <f>ROUND(H104*J104, 2)</f>
        <v>0</v>
      </c>
      <c r="L104" s="18" t="s">
        <v>1</v>
      </c>
      <c r="M104" s="18" t="s">
        <v>1</v>
      </c>
      <c r="N104" s="12" t="str">
        <f>'ZBIORCZE ZESTAWIENIE KOSZTÓW'!B105</f>
        <v xml:space="preserve"> </v>
      </c>
      <c r="O104" s="16" t="s">
        <v>1</v>
      </c>
    </row>
    <row r="105" spans="1:15" ht="43.2" outlineLevel="4" x14ac:dyDescent="0.3">
      <c r="A105" s="16" t="s">
        <v>1199</v>
      </c>
      <c r="B105" s="17" t="s">
        <v>1</v>
      </c>
      <c r="C105" s="17" t="s">
        <v>1</v>
      </c>
      <c r="D105" s="16" t="s">
        <v>1099</v>
      </c>
      <c r="E105" s="16" t="s">
        <v>1097</v>
      </c>
      <c r="F105" s="16" t="s">
        <v>767</v>
      </c>
      <c r="G105" s="19">
        <v>26.577000000000002</v>
      </c>
      <c r="H105" s="12">
        <v>26.577000000000002</v>
      </c>
      <c r="I105" s="12">
        <v>1</v>
      </c>
      <c r="J105" s="12"/>
      <c r="K105" s="12">
        <f>ROUND(H105*J105, 2)</f>
        <v>0</v>
      </c>
      <c r="L105" s="18" t="s">
        <v>1</v>
      </c>
      <c r="M105" s="18" t="s">
        <v>1</v>
      </c>
      <c r="N105" s="12" t="str">
        <f>'ZBIORCZE ZESTAWIENIE KOSZTÓW'!B105</f>
        <v xml:space="preserve"> </v>
      </c>
      <c r="O105" s="16" t="s">
        <v>1</v>
      </c>
    </row>
    <row r="106" spans="1:15" outlineLevel="2" x14ac:dyDescent="0.3">
      <c r="A106" s="9" t="s">
        <v>1200</v>
      </c>
      <c r="B106" s="6" t="s">
        <v>1</v>
      </c>
      <c r="C106" s="6" t="s">
        <v>1</v>
      </c>
      <c r="D106" s="9" t="s">
        <v>733</v>
      </c>
      <c r="E106" s="9" t="s">
        <v>361</v>
      </c>
      <c r="F106" s="6" t="s">
        <v>1</v>
      </c>
      <c r="G106" s="6" t="s">
        <v>1</v>
      </c>
      <c r="H106" s="6" t="s">
        <v>1</v>
      </c>
      <c r="I106" s="6" t="s">
        <v>1</v>
      </c>
      <c r="J106" s="6"/>
      <c r="K106" s="21">
        <f>'2 ARCHITEKTURA'!K107+'2 ARCHITEKTURA'!K112+'2 ARCHITEKTURA'!K115</f>
        <v>0</v>
      </c>
      <c r="L106" s="6" t="s">
        <v>1</v>
      </c>
      <c r="M106" s="6" t="s">
        <v>1</v>
      </c>
      <c r="N106" s="12" t="str">
        <f>'ZBIORCZE ZESTAWIENIE KOSZTÓW'!B105</f>
        <v xml:space="preserve"> </v>
      </c>
      <c r="O106" s="16" t="s">
        <v>1</v>
      </c>
    </row>
    <row r="107" spans="1:15" outlineLevel="3" x14ac:dyDescent="0.3">
      <c r="A107" s="11" t="s">
        <v>1201</v>
      </c>
      <c r="B107" s="8" t="s">
        <v>1</v>
      </c>
      <c r="C107" s="8" t="s">
        <v>1</v>
      </c>
      <c r="D107" s="11" t="s">
        <v>736</v>
      </c>
      <c r="E107" s="11" t="s">
        <v>432</v>
      </c>
      <c r="F107" s="8" t="s">
        <v>1</v>
      </c>
      <c r="G107" s="8" t="s">
        <v>1</v>
      </c>
      <c r="H107" s="8" t="s">
        <v>1</v>
      </c>
      <c r="I107" s="8" t="s">
        <v>1</v>
      </c>
      <c r="J107" s="8"/>
      <c r="K107" s="20">
        <f>SUM(K108:K111)</f>
        <v>0</v>
      </c>
      <c r="L107" s="8" t="s">
        <v>1</v>
      </c>
      <c r="M107" s="8" t="s">
        <v>1</v>
      </c>
      <c r="N107" s="12" t="str">
        <f>'ZBIORCZE ZESTAWIENIE KOSZTÓW'!B105</f>
        <v xml:space="preserve"> </v>
      </c>
      <c r="O107" s="16" t="s">
        <v>1</v>
      </c>
    </row>
    <row r="108" spans="1:15" ht="57.6" outlineLevel="4" x14ac:dyDescent="0.3">
      <c r="A108" s="16" t="s">
        <v>1203</v>
      </c>
      <c r="B108" s="17" t="s">
        <v>1</v>
      </c>
      <c r="C108" s="17" t="s">
        <v>1</v>
      </c>
      <c r="D108" s="16" t="s">
        <v>1113</v>
      </c>
      <c r="E108" s="16" t="s">
        <v>1202</v>
      </c>
      <c r="F108" s="16" t="s">
        <v>767</v>
      </c>
      <c r="G108" s="19">
        <v>840.30399999999997</v>
      </c>
      <c r="H108" s="12">
        <v>840.30399999999997</v>
      </c>
      <c r="I108" s="12">
        <v>1</v>
      </c>
      <c r="J108" s="12"/>
      <c r="K108" s="12">
        <f>ROUND(H108*J108, 2)</f>
        <v>0</v>
      </c>
      <c r="L108" s="18" t="s">
        <v>1</v>
      </c>
      <c r="M108" s="18" t="s">
        <v>1</v>
      </c>
      <c r="N108" s="12" t="str">
        <f>'ZBIORCZE ZESTAWIENIE KOSZTÓW'!B105</f>
        <v xml:space="preserve"> </v>
      </c>
      <c r="O108" s="16" t="s">
        <v>1</v>
      </c>
    </row>
    <row r="109" spans="1:15" ht="28.8" outlineLevel="4" x14ac:dyDescent="0.3">
      <c r="A109" s="16" t="s">
        <v>1204</v>
      </c>
      <c r="B109" s="17" t="s">
        <v>1</v>
      </c>
      <c r="C109" s="17" t="s">
        <v>1</v>
      </c>
      <c r="D109" s="16" t="s">
        <v>1116</v>
      </c>
      <c r="E109" s="16" t="s">
        <v>1114</v>
      </c>
      <c r="F109" s="16" t="s">
        <v>767</v>
      </c>
      <c r="G109" s="19">
        <v>840.30399999999997</v>
      </c>
      <c r="H109" s="12">
        <v>840.30399999999997</v>
      </c>
      <c r="I109" s="12">
        <v>1</v>
      </c>
      <c r="J109" s="12"/>
      <c r="K109" s="12">
        <f>ROUND(H109*J109, 2)</f>
        <v>0</v>
      </c>
      <c r="L109" s="18" t="s">
        <v>1</v>
      </c>
      <c r="M109" s="18" t="s">
        <v>1</v>
      </c>
      <c r="N109" s="12" t="str">
        <f>'ZBIORCZE ZESTAWIENIE KOSZTÓW'!B105</f>
        <v xml:space="preserve"> </v>
      </c>
      <c r="O109" s="16" t="s">
        <v>1</v>
      </c>
    </row>
    <row r="110" spans="1:15" ht="86.4" outlineLevel="4" x14ac:dyDescent="0.3">
      <c r="A110" s="16" t="s">
        <v>1205</v>
      </c>
      <c r="B110" s="17" t="s">
        <v>1</v>
      </c>
      <c r="C110" s="17" t="s">
        <v>1</v>
      </c>
      <c r="D110" s="16" t="s">
        <v>1119</v>
      </c>
      <c r="E110" s="16" t="s">
        <v>1117</v>
      </c>
      <c r="F110" s="16" t="s">
        <v>767</v>
      </c>
      <c r="G110" s="19">
        <v>662.64200000000005</v>
      </c>
      <c r="H110" s="12">
        <v>662.64200000000005</v>
      </c>
      <c r="I110" s="12">
        <v>1</v>
      </c>
      <c r="J110" s="12"/>
      <c r="K110" s="12">
        <f>ROUND(H110*J110, 2)</f>
        <v>0</v>
      </c>
      <c r="L110" s="18" t="s">
        <v>1</v>
      </c>
      <c r="M110" s="18" t="s">
        <v>1</v>
      </c>
      <c r="N110" s="12" t="str">
        <f>'ZBIORCZE ZESTAWIENIE KOSZTÓW'!B105</f>
        <v xml:space="preserve"> </v>
      </c>
      <c r="O110" s="16" t="s">
        <v>1</v>
      </c>
    </row>
    <row r="111" spans="1:15" ht="86.4" outlineLevel="4" x14ac:dyDescent="0.3">
      <c r="A111" s="16" t="s">
        <v>1206</v>
      </c>
      <c r="B111" s="17" t="s">
        <v>1</v>
      </c>
      <c r="C111" s="17" t="s">
        <v>1</v>
      </c>
      <c r="D111" s="16" t="s">
        <v>1119</v>
      </c>
      <c r="E111" s="16" t="s">
        <v>1120</v>
      </c>
      <c r="F111" s="16" t="s">
        <v>767</v>
      </c>
      <c r="G111" s="19">
        <v>177.66200000000001</v>
      </c>
      <c r="H111" s="12">
        <v>177.66200000000001</v>
      </c>
      <c r="I111" s="12">
        <v>1</v>
      </c>
      <c r="J111" s="12"/>
      <c r="K111" s="12">
        <f>ROUND(H111*J111, 2)</f>
        <v>0</v>
      </c>
      <c r="L111" s="18" t="s">
        <v>1</v>
      </c>
      <c r="M111" s="18" t="s">
        <v>1</v>
      </c>
      <c r="N111" s="12" t="str">
        <f>'ZBIORCZE ZESTAWIENIE KOSZTÓW'!B105</f>
        <v xml:space="preserve"> </v>
      </c>
      <c r="O111" s="16" t="s">
        <v>1</v>
      </c>
    </row>
    <row r="112" spans="1:15" outlineLevel="3" x14ac:dyDescent="0.3">
      <c r="A112" s="11" t="s">
        <v>1207</v>
      </c>
      <c r="B112" s="8" t="s">
        <v>1</v>
      </c>
      <c r="C112" s="8" t="s">
        <v>1</v>
      </c>
      <c r="D112" s="11" t="s">
        <v>736</v>
      </c>
      <c r="E112" s="11" t="s">
        <v>367</v>
      </c>
      <c r="F112" s="8" t="s">
        <v>1</v>
      </c>
      <c r="G112" s="8" t="s">
        <v>1</v>
      </c>
      <c r="H112" s="8" t="s">
        <v>1</v>
      </c>
      <c r="I112" s="8" t="s">
        <v>1</v>
      </c>
      <c r="J112" s="8"/>
      <c r="K112" s="20">
        <f>SUM(K113:K114)</f>
        <v>0</v>
      </c>
      <c r="L112" s="8" t="s">
        <v>1</v>
      </c>
      <c r="M112" s="8" t="s">
        <v>1</v>
      </c>
      <c r="N112" s="12" t="str">
        <f>'ZBIORCZE ZESTAWIENIE KOSZTÓW'!B105</f>
        <v xml:space="preserve"> </v>
      </c>
      <c r="O112" s="16" t="s">
        <v>1</v>
      </c>
    </row>
    <row r="113" spans="1:15" ht="57.6" outlineLevel="4" x14ac:dyDescent="0.3">
      <c r="A113" s="16" t="s">
        <v>1208</v>
      </c>
      <c r="B113" s="17" t="s">
        <v>1</v>
      </c>
      <c r="C113" s="17" t="s">
        <v>1</v>
      </c>
      <c r="D113" s="16" t="s">
        <v>1125</v>
      </c>
      <c r="E113" s="16" t="s">
        <v>1123</v>
      </c>
      <c r="F113" s="16" t="s">
        <v>767</v>
      </c>
      <c r="G113" s="19">
        <v>177.66200000000001</v>
      </c>
      <c r="H113" s="12">
        <v>177.66200000000001</v>
      </c>
      <c r="I113" s="12">
        <v>1</v>
      </c>
      <c r="J113" s="12"/>
      <c r="K113" s="12">
        <f>ROUND(H113*J113, 2)</f>
        <v>0</v>
      </c>
      <c r="L113" s="18" t="s">
        <v>1</v>
      </c>
      <c r="M113" s="18" t="s">
        <v>1</v>
      </c>
      <c r="N113" s="12" t="str">
        <f>'ZBIORCZE ZESTAWIENIE KOSZTÓW'!B105</f>
        <v xml:space="preserve"> </v>
      </c>
      <c r="O113" s="16" t="s">
        <v>1</v>
      </c>
    </row>
    <row r="114" spans="1:15" ht="57.6" outlineLevel="4" x14ac:dyDescent="0.3">
      <c r="A114" s="16" t="s">
        <v>1209</v>
      </c>
      <c r="B114" s="17" t="s">
        <v>1</v>
      </c>
      <c r="C114" s="17" t="s">
        <v>1</v>
      </c>
      <c r="D114" s="16" t="s">
        <v>1128</v>
      </c>
      <c r="E114" s="16" t="s">
        <v>1126</v>
      </c>
      <c r="F114" s="16" t="s">
        <v>767</v>
      </c>
      <c r="G114" s="19">
        <v>19.384</v>
      </c>
      <c r="H114" s="12">
        <v>19.384</v>
      </c>
      <c r="I114" s="12">
        <v>1</v>
      </c>
      <c r="J114" s="12"/>
      <c r="K114" s="12">
        <f>ROUND(H114*J114, 2)</f>
        <v>0</v>
      </c>
      <c r="L114" s="18" t="s">
        <v>1</v>
      </c>
      <c r="M114" s="18" t="s">
        <v>1</v>
      </c>
      <c r="N114" s="12" t="str">
        <f>'ZBIORCZE ZESTAWIENIE KOSZTÓW'!B105</f>
        <v xml:space="preserve"> </v>
      </c>
      <c r="O114" s="16" t="s">
        <v>1</v>
      </c>
    </row>
    <row r="115" spans="1:15" outlineLevel="3" x14ac:dyDescent="0.3">
      <c r="A115" s="11" t="s">
        <v>1210</v>
      </c>
      <c r="B115" s="8" t="s">
        <v>1</v>
      </c>
      <c r="C115" s="8" t="s">
        <v>1</v>
      </c>
      <c r="D115" s="11" t="s">
        <v>736</v>
      </c>
      <c r="E115" s="11" t="s">
        <v>370</v>
      </c>
      <c r="F115" s="8" t="s">
        <v>1</v>
      </c>
      <c r="G115" s="8" t="s">
        <v>1</v>
      </c>
      <c r="H115" s="8" t="s">
        <v>1</v>
      </c>
      <c r="I115" s="8" t="s">
        <v>1</v>
      </c>
      <c r="J115" s="8"/>
      <c r="K115" s="20">
        <f>SUM(K116:K118)</f>
        <v>0</v>
      </c>
      <c r="L115" s="8" t="s">
        <v>1</v>
      </c>
      <c r="M115" s="8" t="s">
        <v>1</v>
      </c>
      <c r="N115" s="12" t="str">
        <f>'ZBIORCZE ZESTAWIENIE KOSZTÓW'!B105</f>
        <v xml:space="preserve"> </v>
      </c>
      <c r="O115" s="16" t="s">
        <v>1</v>
      </c>
    </row>
    <row r="116" spans="1:15" ht="72" outlineLevel="4" x14ac:dyDescent="0.3">
      <c r="A116" s="16" t="s">
        <v>1211</v>
      </c>
      <c r="B116" s="17" t="s">
        <v>1</v>
      </c>
      <c r="C116" s="17" t="s">
        <v>1</v>
      </c>
      <c r="D116" s="16" t="s">
        <v>1132</v>
      </c>
      <c r="E116" s="16" t="s">
        <v>1130</v>
      </c>
      <c r="F116" s="16" t="s">
        <v>767</v>
      </c>
      <c r="G116" s="19">
        <v>662.64200000000005</v>
      </c>
      <c r="H116" s="12">
        <v>662.64200000000005</v>
      </c>
      <c r="I116" s="12">
        <v>1</v>
      </c>
      <c r="J116" s="12"/>
      <c r="K116" s="12">
        <f>ROUND(H116*J116, 2)</f>
        <v>0</v>
      </c>
      <c r="L116" s="18" t="s">
        <v>1</v>
      </c>
      <c r="M116" s="18" t="s">
        <v>1</v>
      </c>
      <c r="N116" s="12" t="str">
        <f>'ZBIORCZE ZESTAWIENIE KOSZTÓW'!B105</f>
        <v xml:space="preserve"> </v>
      </c>
      <c r="O116" s="16" t="s">
        <v>1</v>
      </c>
    </row>
    <row r="117" spans="1:15" ht="57.6" outlineLevel="4" x14ac:dyDescent="0.3">
      <c r="A117" s="16" t="s">
        <v>1212</v>
      </c>
      <c r="B117" s="17" t="s">
        <v>1</v>
      </c>
      <c r="C117" s="17" t="s">
        <v>1</v>
      </c>
      <c r="D117" s="16" t="s">
        <v>1128</v>
      </c>
      <c r="E117" s="16" t="s">
        <v>1133</v>
      </c>
      <c r="F117" s="16" t="s">
        <v>767</v>
      </c>
      <c r="G117" s="19">
        <v>108.086</v>
      </c>
      <c r="H117" s="12">
        <v>108.086</v>
      </c>
      <c r="I117" s="12">
        <v>1</v>
      </c>
      <c r="J117" s="12"/>
      <c r="K117" s="12">
        <f>ROUND(H117*J117, 2)</f>
        <v>0</v>
      </c>
      <c r="L117" s="18" t="s">
        <v>1</v>
      </c>
      <c r="M117" s="18" t="s">
        <v>1</v>
      </c>
      <c r="N117" s="12" t="str">
        <f>'ZBIORCZE ZESTAWIENIE KOSZTÓW'!B105</f>
        <v xml:space="preserve"> </v>
      </c>
      <c r="O117" s="16" t="s">
        <v>1</v>
      </c>
    </row>
    <row r="118" spans="1:15" ht="28.8" outlineLevel="4" x14ac:dyDescent="0.3">
      <c r="A118" s="16" t="s">
        <v>1213</v>
      </c>
      <c r="B118" s="17" t="s">
        <v>1</v>
      </c>
      <c r="C118" s="17" t="s">
        <v>1</v>
      </c>
      <c r="D118" s="16" t="s">
        <v>1137</v>
      </c>
      <c r="E118" s="16" t="s">
        <v>1135</v>
      </c>
      <c r="F118" s="16" t="s">
        <v>767</v>
      </c>
      <c r="G118" s="19">
        <v>728.90599999999995</v>
      </c>
      <c r="H118" s="12">
        <v>728.90599999999995</v>
      </c>
      <c r="I118" s="12">
        <v>1</v>
      </c>
      <c r="J118" s="12"/>
      <c r="K118" s="12">
        <f>ROUND(H118*J118, 2)</f>
        <v>0</v>
      </c>
      <c r="L118" s="18" t="s">
        <v>1</v>
      </c>
      <c r="M118" s="18" t="s">
        <v>1</v>
      </c>
      <c r="N118" s="12" t="str">
        <f>'ZBIORCZE ZESTAWIENIE KOSZTÓW'!B105</f>
        <v xml:space="preserve"> </v>
      </c>
      <c r="O118" s="16" t="s">
        <v>1</v>
      </c>
    </row>
    <row r="119" spans="1:15" outlineLevel="2" x14ac:dyDescent="0.3">
      <c r="A119" s="9" t="s">
        <v>1214</v>
      </c>
      <c r="B119" s="6" t="s">
        <v>1</v>
      </c>
      <c r="C119" s="6" t="s">
        <v>1</v>
      </c>
      <c r="D119" s="9" t="s">
        <v>733</v>
      </c>
      <c r="E119" s="9" t="s">
        <v>376</v>
      </c>
      <c r="F119" s="6" t="s">
        <v>1</v>
      </c>
      <c r="G119" s="6" t="s">
        <v>1</v>
      </c>
      <c r="H119" s="6" t="s">
        <v>1</v>
      </c>
      <c r="I119" s="6" t="s">
        <v>1</v>
      </c>
      <c r="J119" s="6"/>
      <c r="K119" s="21">
        <f>'2 ARCHITEKTURA'!K120+'2 ARCHITEKTURA'!K122+'2 ARCHITEKTURA'!K124+'2 ARCHITEKTURA'!K126</f>
        <v>0</v>
      </c>
      <c r="L119" s="6" t="s">
        <v>1</v>
      </c>
      <c r="M119" s="6" t="s">
        <v>1</v>
      </c>
      <c r="N119" s="12" t="str">
        <f>'ZBIORCZE ZESTAWIENIE KOSZTÓW'!B105</f>
        <v xml:space="preserve"> </v>
      </c>
      <c r="O119" s="16" t="s">
        <v>1</v>
      </c>
    </row>
    <row r="120" spans="1:15" outlineLevel="3" x14ac:dyDescent="0.3">
      <c r="A120" s="11" t="s">
        <v>1215</v>
      </c>
      <c r="B120" s="8" t="s">
        <v>1</v>
      </c>
      <c r="C120" s="8" t="s">
        <v>1</v>
      </c>
      <c r="D120" s="11" t="s">
        <v>736</v>
      </c>
      <c r="E120" s="11" t="s">
        <v>379</v>
      </c>
      <c r="F120" s="8" t="s">
        <v>1</v>
      </c>
      <c r="G120" s="8" t="s">
        <v>1</v>
      </c>
      <c r="H120" s="8" t="s">
        <v>1</v>
      </c>
      <c r="I120" s="8" t="s">
        <v>1</v>
      </c>
      <c r="J120" s="8"/>
      <c r="K120" s="20">
        <f>SUM(K121:K121)</f>
        <v>0</v>
      </c>
      <c r="L120" s="8" t="s">
        <v>1</v>
      </c>
      <c r="M120" s="8" t="s">
        <v>1</v>
      </c>
      <c r="N120" s="12" t="str">
        <f>'ZBIORCZE ZESTAWIENIE KOSZTÓW'!B105</f>
        <v xml:space="preserve"> </v>
      </c>
      <c r="O120" s="16" t="s">
        <v>1</v>
      </c>
    </row>
    <row r="121" spans="1:15" ht="28.8" outlineLevel="4" x14ac:dyDescent="0.3">
      <c r="A121" s="16" t="s">
        <v>1216</v>
      </c>
      <c r="B121" s="17" t="s">
        <v>1</v>
      </c>
      <c r="C121" s="17" t="s">
        <v>1</v>
      </c>
      <c r="D121" s="16" t="s">
        <v>1147</v>
      </c>
      <c r="E121" s="16" t="s">
        <v>1145</v>
      </c>
      <c r="F121" s="16" t="s">
        <v>767</v>
      </c>
      <c r="G121" s="19">
        <v>27.67</v>
      </c>
      <c r="H121" s="12">
        <v>27.67</v>
      </c>
      <c r="I121" s="12">
        <v>1</v>
      </c>
      <c r="J121" s="12"/>
      <c r="K121" s="12">
        <f>ROUND(H121*J121, 2)</f>
        <v>0</v>
      </c>
      <c r="L121" s="18" t="s">
        <v>1</v>
      </c>
      <c r="M121" s="18" t="s">
        <v>1</v>
      </c>
      <c r="N121" s="12" t="str">
        <f>'ZBIORCZE ZESTAWIENIE KOSZTÓW'!B105</f>
        <v xml:space="preserve"> </v>
      </c>
      <c r="O121" s="16" t="s">
        <v>1</v>
      </c>
    </row>
    <row r="122" spans="1:15" outlineLevel="3" x14ac:dyDescent="0.3">
      <c r="A122" s="11" t="s">
        <v>1217</v>
      </c>
      <c r="B122" s="8" t="s">
        <v>1</v>
      </c>
      <c r="C122" s="8" t="s">
        <v>1</v>
      </c>
      <c r="D122" s="11" t="s">
        <v>736</v>
      </c>
      <c r="E122" s="11" t="s">
        <v>382</v>
      </c>
      <c r="F122" s="8" t="s">
        <v>1</v>
      </c>
      <c r="G122" s="8" t="s">
        <v>1</v>
      </c>
      <c r="H122" s="8" t="s">
        <v>1</v>
      </c>
      <c r="I122" s="8" t="s">
        <v>1</v>
      </c>
      <c r="J122" s="8"/>
      <c r="K122" s="20">
        <f>SUM(K123:K123)</f>
        <v>0</v>
      </c>
      <c r="L122" s="8" t="s">
        <v>1</v>
      </c>
      <c r="M122" s="8" t="s">
        <v>1</v>
      </c>
      <c r="N122" s="12" t="str">
        <f>'ZBIORCZE ZESTAWIENIE KOSZTÓW'!B105</f>
        <v xml:space="preserve"> </v>
      </c>
      <c r="O122" s="16" t="s">
        <v>1</v>
      </c>
    </row>
    <row r="123" spans="1:15" ht="115.2" outlineLevel="4" x14ac:dyDescent="0.3">
      <c r="A123" s="16" t="s">
        <v>1218</v>
      </c>
      <c r="B123" s="17" t="s">
        <v>1</v>
      </c>
      <c r="C123" s="17" t="s">
        <v>1</v>
      </c>
      <c r="D123" s="16" t="s">
        <v>1151</v>
      </c>
      <c r="E123" s="16" t="s">
        <v>1149</v>
      </c>
      <c r="F123" s="16" t="s">
        <v>767</v>
      </c>
      <c r="G123" s="19">
        <v>351.45</v>
      </c>
      <c r="H123" s="12">
        <v>351.45</v>
      </c>
      <c r="I123" s="12">
        <v>1</v>
      </c>
      <c r="J123" s="12"/>
      <c r="K123" s="12">
        <f>ROUND(H123*J123, 2)</f>
        <v>0</v>
      </c>
      <c r="L123" s="18" t="s">
        <v>1</v>
      </c>
      <c r="M123" s="18" t="s">
        <v>1</v>
      </c>
      <c r="N123" s="12" t="str">
        <f>'ZBIORCZE ZESTAWIENIE KOSZTÓW'!B105</f>
        <v xml:space="preserve"> </v>
      </c>
      <c r="O123" s="16" t="s">
        <v>1</v>
      </c>
    </row>
    <row r="124" spans="1:15" outlineLevel="3" x14ac:dyDescent="0.3">
      <c r="A124" s="11" t="s">
        <v>1219</v>
      </c>
      <c r="B124" s="8" t="s">
        <v>1</v>
      </c>
      <c r="C124" s="8" t="s">
        <v>1</v>
      </c>
      <c r="D124" s="11" t="s">
        <v>736</v>
      </c>
      <c r="E124" s="11" t="s">
        <v>385</v>
      </c>
      <c r="F124" s="8" t="s">
        <v>1</v>
      </c>
      <c r="G124" s="8" t="s">
        <v>1</v>
      </c>
      <c r="H124" s="8" t="s">
        <v>1</v>
      </c>
      <c r="I124" s="8" t="s">
        <v>1</v>
      </c>
      <c r="J124" s="8"/>
      <c r="K124" s="20">
        <f>SUM(K125:K125)</f>
        <v>0</v>
      </c>
      <c r="L124" s="8" t="s">
        <v>1</v>
      </c>
      <c r="M124" s="8" t="s">
        <v>1</v>
      </c>
      <c r="N124" s="12" t="str">
        <f>'ZBIORCZE ZESTAWIENIE KOSZTÓW'!B105</f>
        <v xml:space="preserve"> </v>
      </c>
      <c r="O124" s="16" t="s">
        <v>1</v>
      </c>
    </row>
    <row r="125" spans="1:15" ht="115.2" outlineLevel="4" x14ac:dyDescent="0.3">
      <c r="A125" s="16" t="s">
        <v>1220</v>
      </c>
      <c r="B125" s="17" t="s">
        <v>1</v>
      </c>
      <c r="C125" s="17" t="s">
        <v>1</v>
      </c>
      <c r="D125" s="16" t="s">
        <v>1155</v>
      </c>
      <c r="E125" s="16" t="s">
        <v>1153</v>
      </c>
      <c r="F125" s="16" t="s">
        <v>767</v>
      </c>
      <c r="G125" s="19">
        <v>2334.143</v>
      </c>
      <c r="H125" s="12">
        <v>2334.143</v>
      </c>
      <c r="I125" s="12">
        <v>1</v>
      </c>
      <c r="J125" s="12"/>
      <c r="K125" s="12">
        <f>ROUND(H125*J125, 2)</f>
        <v>0</v>
      </c>
      <c r="L125" s="18" t="s">
        <v>1</v>
      </c>
      <c r="M125" s="18" t="s">
        <v>1</v>
      </c>
      <c r="N125" s="12" t="str">
        <f>'ZBIORCZE ZESTAWIENIE KOSZTÓW'!B105</f>
        <v xml:space="preserve"> </v>
      </c>
      <c r="O125" s="16" t="s">
        <v>1</v>
      </c>
    </row>
    <row r="126" spans="1:15" outlineLevel="3" x14ac:dyDescent="0.3">
      <c r="A126" s="11" t="s">
        <v>1221</v>
      </c>
      <c r="B126" s="8" t="s">
        <v>1</v>
      </c>
      <c r="C126" s="8" t="s">
        <v>1</v>
      </c>
      <c r="D126" s="11" t="s">
        <v>736</v>
      </c>
      <c r="E126" s="11" t="s">
        <v>388</v>
      </c>
      <c r="F126" s="8" t="s">
        <v>1</v>
      </c>
      <c r="G126" s="8" t="s">
        <v>1</v>
      </c>
      <c r="H126" s="8" t="s">
        <v>1</v>
      </c>
      <c r="I126" s="8" t="s">
        <v>1</v>
      </c>
      <c r="J126" s="8"/>
      <c r="K126" s="20">
        <f>SUM(K127:K127)</f>
        <v>0</v>
      </c>
      <c r="L126" s="8" t="s">
        <v>1</v>
      </c>
      <c r="M126" s="8" t="s">
        <v>1</v>
      </c>
      <c r="N126" s="12" t="str">
        <f>'ZBIORCZE ZESTAWIENIE KOSZTÓW'!B105</f>
        <v xml:space="preserve"> </v>
      </c>
      <c r="O126" s="16" t="s">
        <v>1</v>
      </c>
    </row>
    <row r="127" spans="1:15" ht="57.6" outlineLevel="4" x14ac:dyDescent="0.3">
      <c r="A127" s="16" t="s">
        <v>1222</v>
      </c>
      <c r="B127" s="17" t="s">
        <v>1</v>
      </c>
      <c r="C127" s="17" t="s">
        <v>1</v>
      </c>
      <c r="D127" s="16" t="s">
        <v>1159</v>
      </c>
      <c r="E127" s="16" t="s">
        <v>1157</v>
      </c>
      <c r="F127" s="16" t="s">
        <v>767</v>
      </c>
      <c r="G127" s="19">
        <v>1955.0229999999999</v>
      </c>
      <c r="H127" s="12">
        <v>1955.0229999999999</v>
      </c>
      <c r="I127" s="12">
        <v>1</v>
      </c>
      <c r="J127" s="12"/>
      <c r="K127" s="12">
        <f>ROUND(H127*J127, 2)</f>
        <v>0</v>
      </c>
      <c r="L127" s="18" t="s">
        <v>1</v>
      </c>
      <c r="M127" s="18" t="s">
        <v>1</v>
      </c>
      <c r="N127" s="12" t="str">
        <f>'ZBIORCZE ZESTAWIENIE KOSZTÓW'!B105</f>
        <v xml:space="preserve"> </v>
      </c>
      <c r="O127" s="16" t="s">
        <v>1</v>
      </c>
    </row>
    <row r="128" spans="1:15" outlineLevel="2" x14ac:dyDescent="0.3">
      <c r="A128" s="9" t="s">
        <v>1223</v>
      </c>
      <c r="B128" s="6" t="s">
        <v>1</v>
      </c>
      <c r="C128" s="6" t="s">
        <v>1</v>
      </c>
      <c r="D128" s="9" t="s">
        <v>733</v>
      </c>
      <c r="E128" s="9" t="s">
        <v>391</v>
      </c>
      <c r="F128" s="6" t="s">
        <v>1</v>
      </c>
      <c r="G128" s="6" t="s">
        <v>1</v>
      </c>
      <c r="H128" s="6" t="s">
        <v>1</v>
      </c>
      <c r="I128" s="6" t="s">
        <v>1</v>
      </c>
      <c r="J128" s="6"/>
      <c r="K128" s="21">
        <f>'2 ARCHITEKTURA'!K129+'2 ARCHITEKTURA'!K131+'2 ARCHITEKTURA'!K133</f>
        <v>0</v>
      </c>
      <c r="L128" s="6" t="s">
        <v>1</v>
      </c>
      <c r="M128" s="6" t="s">
        <v>1</v>
      </c>
      <c r="N128" s="12" t="str">
        <f>'ZBIORCZE ZESTAWIENIE KOSZTÓW'!B105</f>
        <v xml:space="preserve"> </v>
      </c>
      <c r="O128" s="16" t="s">
        <v>1</v>
      </c>
    </row>
    <row r="129" spans="1:15" outlineLevel="3" x14ac:dyDescent="0.3">
      <c r="A129" s="11" t="s">
        <v>1224</v>
      </c>
      <c r="B129" s="8" t="s">
        <v>1</v>
      </c>
      <c r="C129" s="8" t="s">
        <v>1</v>
      </c>
      <c r="D129" s="11" t="s">
        <v>736</v>
      </c>
      <c r="E129" s="11" t="s">
        <v>394</v>
      </c>
      <c r="F129" s="8" t="s">
        <v>1</v>
      </c>
      <c r="G129" s="8" t="s">
        <v>1</v>
      </c>
      <c r="H129" s="8" t="s">
        <v>1</v>
      </c>
      <c r="I129" s="8" t="s">
        <v>1</v>
      </c>
      <c r="J129" s="8"/>
      <c r="K129" s="20">
        <f>SUM(K130:K130)</f>
        <v>0</v>
      </c>
      <c r="L129" s="8" t="s">
        <v>1</v>
      </c>
      <c r="M129" s="8" t="s">
        <v>1</v>
      </c>
      <c r="N129" s="12" t="str">
        <f>'ZBIORCZE ZESTAWIENIE KOSZTÓW'!B105</f>
        <v xml:space="preserve"> </v>
      </c>
      <c r="O129" s="16" t="s">
        <v>1</v>
      </c>
    </row>
    <row r="130" spans="1:15" ht="28.8" outlineLevel="4" x14ac:dyDescent="0.3">
      <c r="A130" s="16" t="s">
        <v>1225</v>
      </c>
      <c r="B130" s="17" t="s">
        <v>1</v>
      </c>
      <c r="C130" s="17" t="s">
        <v>1</v>
      </c>
      <c r="D130" s="16" t="s">
        <v>1164</v>
      </c>
      <c r="E130" s="16" t="s">
        <v>1162</v>
      </c>
      <c r="F130" s="16" t="s">
        <v>767</v>
      </c>
      <c r="G130" s="19">
        <v>345.33</v>
      </c>
      <c r="H130" s="12">
        <v>345.33</v>
      </c>
      <c r="I130" s="12">
        <v>1</v>
      </c>
      <c r="J130" s="12"/>
      <c r="K130" s="12">
        <f>ROUND(H130*J130, 2)</f>
        <v>0</v>
      </c>
      <c r="L130" s="18" t="s">
        <v>1</v>
      </c>
      <c r="M130" s="18" t="s">
        <v>1</v>
      </c>
      <c r="N130" s="12" t="str">
        <f>'ZBIORCZE ZESTAWIENIE KOSZTÓW'!B105</f>
        <v xml:space="preserve"> </v>
      </c>
      <c r="O130" s="16" t="s">
        <v>1</v>
      </c>
    </row>
    <row r="131" spans="1:15" outlineLevel="3" x14ac:dyDescent="0.3">
      <c r="A131" s="11" t="s">
        <v>1226</v>
      </c>
      <c r="B131" s="8" t="s">
        <v>1</v>
      </c>
      <c r="C131" s="8" t="s">
        <v>1</v>
      </c>
      <c r="D131" s="11" t="s">
        <v>736</v>
      </c>
      <c r="E131" s="11" t="s">
        <v>385</v>
      </c>
      <c r="F131" s="8" t="s">
        <v>1</v>
      </c>
      <c r="G131" s="8" t="s">
        <v>1</v>
      </c>
      <c r="H131" s="8" t="s">
        <v>1</v>
      </c>
      <c r="I131" s="8" t="s">
        <v>1</v>
      </c>
      <c r="J131" s="8"/>
      <c r="K131" s="20">
        <f>SUM(K132:K132)</f>
        <v>0</v>
      </c>
      <c r="L131" s="8" t="s">
        <v>1</v>
      </c>
      <c r="M131" s="8" t="s">
        <v>1</v>
      </c>
      <c r="N131" s="12" t="str">
        <f>'ZBIORCZE ZESTAWIENIE KOSZTÓW'!B105</f>
        <v xml:space="preserve"> </v>
      </c>
      <c r="O131" s="16" t="s">
        <v>1</v>
      </c>
    </row>
    <row r="132" spans="1:15" ht="86.4" outlineLevel="4" x14ac:dyDescent="0.3">
      <c r="A132" s="16" t="s">
        <v>1227</v>
      </c>
      <c r="B132" s="17" t="s">
        <v>1</v>
      </c>
      <c r="C132" s="17" t="s">
        <v>1</v>
      </c>
      <c r="D132" s="16" t="s">
        <v>1171</v>
      </c>
      <c r="E132" s="16" t="s">
        <v>1153</v>
      </c>
      <c r="F132" s="16" t="s">
        <v>767</v>
      </c>
      <c r="G132" s="19">
        <v>470.03500000000003</v>
      </c>
      <c r="H132" s="12">
        <v>470.03500000000003</v>
      </c>
      <c r="I132" s="12">
        <v>1</v>
      </c>
      <c r="J132" s="12"/>
      <c r="K132" s="12">
        <f>ROUND(H132*J132, 2)</f>
        <v>0</v>
      </c>
      <c r="L132" s="18" t="s">
        <v>1</v>
      </c>
      <c r="M132" s="18" t="s">
        <v>1</v>
      </c>
      <c r="N132" s="12" t="str">
        <f>'ZBIORCZE ZESTAWIENIE KOSZTÓW'!B105</f>
        <v xml:space="preserve"> </v>
      </c>
      <c r="O132" s="16" t="s">
        <v>1</v>
      </c>
    </row>
    <row r="133" spans="1:15" outlineLevel="3" x14ac:dyDescent="0.3">
      <c r="A133" s="11" t="s">
        <v>1228</v>
      </c>
      <c r="B133" s="8" t="s">
        <v>1</v>
      </c>
      <c r="C133" s="8" t="s">
        <v>1</v>
      </c>
      <c r="D133" s="11" t="s">
        <v>736</v>
      </c>
      <c r="E133" s="11" t="s">
        <v>388</v>
      </c>
      <c r="F133" s="8" t="s">
        <v>1</v>
      </c>
      <c r="G133" s="8" t="s">
        <v>1</v>
      </c>
      <c r="H133" s="8" t="s">
        <v>1</v>
      </c>
      <c r="I133" s="8" t="s">
        <v>1</v>
      </c>
      <c r="J133" s="8"/>
      <c r="K133" s="20">
        <f>SUM(K134:K134)</f>
        <v>0</v>
      </c>
      <c r="L133" s="8" t="s">
        <v>1</v>
      </c>
      <c r="M133" s="8" t="s">
        <v>1</v>
      </c>
      <c r="N133" s="12" t="str">
        <f>'ZBIORCZE ZESTAWIENIE KOSZTÓW'!B105</f>
        <v xml:space="preserve"> </v>
      </c>
      <c r="O133" s="16" t="s">
        <v>1</v>
      </c>
    </row>
    <row r="134" spans="1:15" ht="57.6" outlineLevel="4" x14ac:dyDescent="0.3">
      <c r="A134" s="16" t="s">
        <v>1229</v>
      </c>
      <c r="B134" s="17" t="s">
        <v>1</v>
      </c>
      <c r="C134" s="17" t="s">
        <v>1</v>
      </c>
      <c r="D134" s="16" t="s">
        <v>1159</v>
      </c>
      <c r="E134" s="16" t="s">
        <v>1157</v>
      </c>
      <c r="F134" s="16" t="s">
        <v>767</v>
      </c>
      <c r="G134" s="19">
        <v>470.03500000000003</v>
      </c>
      <c r="H134" s="12">
        <v>470.03500000000003</v>
      </c>
      <c r="I134" s="12">
        <v>1</v>
      </c>
      <c r="J134" s="12"/>
      <c r="K134" s="12">
        <f>ROUND(H134*J134, 2)</f>
        <v>0</v>
      </c>
      <c r="L134" s="18" t="s">
        <v>1</v>
      </c>
      <c r="M134" s="18" t="s">
        <v>1</v>
      </c>
      <c r="N134" s="12" t="str">
        <f>'ZBIORCZE ZESTAWIENIE KOSZTÓW'!B105</f>
        <v xml:space="preserve"> </v>
      </c>
      <c r="O134" s="16" t="s">
        <v>1</v>
      </c>
    </row>
    <row r="135" spans="1:15" outlineLevel="1" x14ac:dyDescent="0.3">
      <c r="A135" s="7" t="s">
        <v>1230</v>
      </c>
      <c r="B135" s="4" t="s">
        <v>1</v>
      </c>
      <c r="C135" s="4" t="s">
        <v>1</v>
      </c>
      <c r="D135" s="7" t="s">
        <v>733</v>
      </c>
      <c r="E135" s="7" t="s">
        <v>457</v>
      </c>
      <c r="F135" s="4" t="s">
        <v>1</v>
      </c>
      <c r="G135" s="4" t="s">
        <v>1</v>
      </c>
      <c r="H135" s="4" t="s">
        <v>1</v>
      </c>
      <c r="I135" s="4" t="s">
        <v>1</v>
      </c>
      <c r="J135" s="4"/>
      <c r="K135" s="22">
        <f>'2 ARCHITEKTURA'!K136+'2 ARCHITEKTURA'!K139+'2 ARCHITEKTURA'!K143</f>
        <v>0</v>
      </c>
      <c r="L135" s="4" t="s">
        <v>1</v>
      </c>
      <c r="M135" s="4" t="s">
        <v>1</v>
      </c>
      <c r="N135" s="12" t="str">
        <f>'ZBIORCZE ZESTAWIENIE KOSZTÓW'!B105</f>
        <v xml:space="preserve"> </v>
      </c>
      <c r="O135" s="16" t="s">
        <v>1</v>
      </c>
    </row>
    <row r="136" spans="1:15" outlineLevel="2" x14ac:dyDescent="0.3">
      <c r="A136" s="9" t="s">
        <v>1231</v>
      </c>
      <c r="B136" s="6" t="s">
        <v>1</v>
      </c>
      <c r="C136" s="6" t="s">
        <v>1</v>
      </c>
      <c r="D136" s="9" t="s">
        <v>733</v>
      </c>
      <c r="E136" s="9" t="s">
        <v>78</v>
      </c>
      <c r="F136" s="6" t="s">
        <v>1</v>
      </c>
      <c r="G136" s="6" t="s">
        <v>1</v>
      </c>
      <c r="H136" s="6" t="s">
        <v>1</v>
      </c>
      <c r="I136" s="6" t="s">
        <v>1</v>
      </c>
      <c r="J136" s="6"/>
      <c r="K136" s="21">
        <f>'2 ARCHITEKTURA'!K137</f>
        <v>0</v>
      </c>
      <c r="L136" s="6" t="s">
        <v>1</v>
      </c>
      <c r="M136" s="6" t="s">
        <v>1</v>
      </c>
      <c r="N136" s="12" t="str">
        <f>'ZBIORCZE ZESTAWIENIE KOSZTÓW'!B105</f>
        <v xml:space="preserve"> </v>
      </c>
      <c r="O136" s="16" t="s">
        <v>1</v>
      </c>
    </row>
    <row r="137" spans="1:15" outlineLevel="3" x14ac:dyDescent="0.3">
      <c r="A137" s="11" t="s">
        <v>1232</v>
      </c>
      <c r="B137" s="8" t="s">
        <v>1</v>
      </c>
      <c r="C137" s="8" t="s">
        <v>1</v>
      </c>
      <c r="D137" s="11" t="s">
        <v>736</v>
      </c>
      <c r="E137" s="11" t="s">
        <v>337</v>
      </c>
      <c r="F137" s="8" t="s">
        <v>1</v>
      </c>
      <c r="G137" s="8" t="s">
        <v>1</v>
      </c>
      <c r="H137" s="8" t="s">
        <v>1</v>
      </c>
      <c r="I137" s="8" t="s">
        <v>1</v>
      </c>
      <c r="J137" s="8"/>
      <c r="K137" s="20">
        <f>SUM(K138:K138)</f>
        <v>0</v>
      </c>
      <c r="L137" s="8" t="s">
        <v>1</v>
      </c>
      <c r="M137" s="8" t="s">
        <v>1</v>
      </c>
      <c r="N137" s="12" t="str">
        <f>'ZBIORCZE ZESTAWIENIE KOSZTÓW'!B105</f>
        <v xml:space="preserve"> </v>
      </c>
      <c r="O137" s="16" t="s">
        <v>1</v>
      </c>
    </row>
    <row r="138" spans="1:15" ht="28.8" outlineLevel="4" x14ac:dyDescent="0.3">
      <c r="A138" s="16" t="s">
        <v>1233</v>
      </c>
      <c r="B138" s="17" t="s">
        <v>1</v>
      </c>
      <c r="C138" s="17" t="s">
        <v>1</v>
      </c>
      <c r="D138" s="16" t="s">
        <v>1234</v>
      </c>
      <c r="E138" s="16" t="s">
        <v>1064</v>
      </c>
      <c r="F138" s="16" t="s">
        <v>767</v>
      </c>
      <c r="G138" s="19">
        <v>21.693999999999999</v>
      </c>
      <c r="H138" s="12">
        <v>21.693999999999999</v>
      </c>
      <c r="I138" s="12">
        <v>1</v>
      </c>
      <c r="J138" s="12"/>
      <c r="K138" s="12">
        <f>ROUND(H138*J138, 2)</f>
        <v>0</v>
      </c>
      <c r="L138" s="18" t="s">
        <v>1</v>
      </c>
      <c r="M138" s="18" t="s">
        <v>1</v>
      </c>
      <c r="N138" s="12" t="str">
        <f>'ZBIORCZE ZESTAWIENIE KOSZTÓW'!B105</f>
        <v xml:space="preserve"> </v>
      </c>
      <c r="O138" s="16" t="s">
        <v>1</v>
      </c>
    </row>
    <row r="139" spans="1:15" outlineLevel="2" x14ac:dyDescent="0.3">
      <c r="A139" s="9" t="s">
        <v>1235</v>
      </c>
      <c r="B139" s="6" t="s">
        <v>1</v>
      </c>
      <c r="C139" s="6" t="s">
        <v>1</v>
      </c>
      <c r="D139" s="9" t="s">
        <v>733</v>
      </c>
      <c r="E139" s="9" t="s">
        <v>361</v>
      </c>
      <c r="F139" s="6" t="s">
        <v>1</v>
      </c>
      <c r="G139" s="6" t="s">
        <v>1</v>
      </c>
      <c r="H139" s="6" t="s">
        <v>1</v>
      </c>
      <c r="I139" s="6" t="s">
        <v>1</v>
      </c>
      <c r="J139" s="6"/>
      <c r="K139" s="21">
        <f>'2 ARCHITEKTURA'!K140</f>
        <v>0</v>
      </c>
      <c r="L139" s="6" t="s">
        <v>1</v>
      </c>
      <c r="M139" s="6" t="s">
        <v>1</v>
      </c>
      <c r="N139" s="12" t="str">
        <f>'ZBIORCZE ZESTAWIENIE KOSZTÓW'!B105</f>
        <v xml:space="preserve"> </v>
      </c>
      <c r="O139" s="16" t="s">
        <v>1</v>
      </c>
    </row>
    <row r="140" spans="1:15" outlineLevel="3" x14ac:dyDescent="0.3">
      <c r="A140" s="11" t="s">
        <v>1236</v>
      </c>
      <c r="B140" s="8" t="s">
        <v>1</v>
      </c>
      <c r="C140" s="8" t="s">
        <v>1</v>
      </c>
      <c r="D140" s="11" t="s">
        <v>736</v>
      </c>
      <c r="E140" s="11" t="s">
        <v>466</v>
      </c>
      <c r="F140" s="8" t="s">
        <v>1</v>
      </c>
      <c r="G140" s="8" t="s">
        <v>1</v>
      </c>
      <c r="H140" s="8" t="s">
        <v>1</v>
      </c>
      <c r="I140" s="8" t="s">
        <v>1</v>
      </c>
      <c r="J140" s="8"/>
      <c r="K140" s="20">
        <f>SUM(K141:K142)</f>
        <v>0</v>
      </c>
      <c r="L140" s="8" t="s">
        <v>1</v>
      </c>
      <c r="M140" s="8" t="s">
        <v>1</v>
      </c>
      <c r="N140" s="12" t="str">
        <f>'ZBIORCZE ZESTAWIENIE KOSZTÓW'!B105</f>
        <v xml:space="preserve"> </v>
      </c>
      <c r="O140" s="16" t="s">
        <v>1</v>
      </c>
    </row>
    <row r="141" spans="1:15" ht="28.8" outlineLevel="4" x14ac:dyDescent="0.3">
      <c r="A141" s="16" t="s">
        <v>1238</v>
      </c>
      <c r="B141" s="17" t="s">
        <v>1</v>
      </c>
      <c r="C141" s="17" t="s">
        <v>1</v>
      </c>
      <c r="D141" s="16" t="s">
        <v>1116</v>
      </c>
      <c r="E141" s="16" t="s">
        <v>1237</v>
      </c>
      <c r="F141" s="16" t="s">
        <v>767</v>
      </c>
      <c r="G141" s="19">
        <v>1035.1869999999999</v>
      </c>
      <c r="H141" s="12">
        <v>1035.1869999999999</v>
      </c>
      <c r="I141" s="12">
        <v>1</v>
      </c>
      <c r="J141" s="12"/>
      <c r="K141" s="12">
        <f>ROUND(H141*J141, 2)</f>
        <v>0</v>
      </c>
      <c r="L141" s="18" t="s">
        <v>1</v>
      </c>
      <c r="M141" s="18" t="s">
        <v>1</v>
      </c>
      <c r="N141" s="12" t="str">
        <f>'ZBIORCZE ZESTAWIENIE KOSZTÓW'!B105</f>
        <v xml:space="preserve"> </v>
      </c>
      <c r="O141" s="16" t="s">
        <v>1</v>
      </c>
    </row>
    <row r="142" spans="1:15" ht="28.8" outlineLevel="4" x14ac:dyDescent="0.3">
      <c r="A142" s="16" t="s">
        <v>1240</v>
      </c>
      <c r="B142" s="17" t="s">
        <v>1</v>
      </c>
      <c r="C142" s="17" t="s">
        <v>1</v>
      </c>
      <c r="D142" s="16" t="s">
        <v>1241</v>
      </c>
      <c r="E142" s="16" t="s">
        <v>1239</v>
      </c>
      <c r="F142" s="16" t="s">
        <v>767</v>
      </c>
      <c r="G142" s="19">
        <v>1035.1869999999999</v>
      </c>
      <c r="H142" s="12">
        <v>1035.1869999999999</v>
      </c>
      <c r="I142" s="12">
        <v>1</v>
      </c>
      <c r="J142" s="12"/>
      <c r="K142" s="12">
        <f>ROUND(H142*J142, 2)</f>
        <v>0</v>
      </c>
      <c r="L142" s="18" t="s">
        <v>1</v>
      </c>
      <c r="M142" s="18" t="s">
        <v>1</v>
      </c>
      <c r="N142" s="12" t="str">
        <f>'ZBIORCZE ZESTAWIENIE KOSZTÓW'!B105</f>
        <v xml:space="preserve"> </v>
      </c>
      <c r="O142" s="16" t="s">
        <v>1</v>
      </c>
    </row>
    <row r="143" spans="1:15" outlineLevel="2" x14ac:dyDescent="0.3">
      <c r="A143" s="9" t="s">
        <v>1242</v>
      </c>
      <c r="B143" s="6" t="s">
        <v>1</v>
      </c>
      <c r="C143" s="6" t="s">
        <v>1</v>
      </c>
      <c r="D143" s="9" t="s">
        <v>733</v>
      </c>
      <c r="E143" s="9" t="s">
        <v>376</v>
      </c>
      <c r="F143" s="6" t="s">
        <v>1</v>
      </c>
      <c r="G143" s="6" t="s">
        <v>1</v>
      </c>
      <c r="H143" s="6" t="s">
        <v>1</v>
      </c>
      <c r="I143" s="6" t="s">
        <v>1</v>
      </c>
      <c r="J143" s="6"/>
      <c r="K143" s="21">
        <f>'2 ARCHITEKTURA'!K144+'2 ARCHITEKTURA'!K146</f>
        <v>0</v>
      </c>
      <c r="L143" s="6" t="s">
        <v>1</v>
      </c>
      <c r="M143" s="6" t="s">
        <v>1</v>
      </c>
      <c r="N143" s="12" t="str">
        <f>'ZBIORCZE ZESTAWIENIE KOSZTÓW'!B105</f>
        <v xml:space="preserve"> </v>
      </c>
      <c r="O143" s="16" t="s">
        <v>1</v>
      </c>
    </row>
    <row r="144" spans="1:15" outlineLevel="3" x14ac:dyDescent="0.3">
      <c r="A144" s="11" t="s">
        <v>1243</v>
      </c>
      <c r="B144" s="8" t="s">
        <v>1</v>
      </c>
      <c r="C144" s="8" t="s">
        <v>1</v>
      </c>
      <c r="D144" s="11" t="s">
        <v>736</v>
      </c>
      <c r="E144" s="11" t="s">
        <v>385</v>
      </c>
      <c r="F144" s="8" t="s">
        <v>1</v>
      </c>
      <c r="G144" s="8" t="s">
        <v>1</v>
      </c>
      <c r="H144" s="8" t="s">
        <v>1</v>
      </c>
      <c r="I144" s="8" t="s">
        <v>1</v>
      </c>
      <c r="J144" s="8"/>
      <c r="K144" s="20">
        <f>SUM(K145:K145)</f>
        <v>0</v>
      </c>
      <c r="L144" s="8" t="s">
        <v>1</v>
      </c>
      <c r="M144" s="8" t="s">
        <v>1</v>
      </c>
      <c r="N144" s="12" t="str">
        <f>'ZBIORCZE ZESTAWIENIE KOSZTÓW'!B105</f>
        <v xml:space="preserve"> </v>
      </c>
      <c r="O144" s="16" t="s">
        <v>1</v>
      </c>
    </row>
    <row r="145" spans="1:15" ht="115.2" outlineLevel="4" x14ac:dyDescent="0.3">
      <c r="A145" s="16" t="s">
        <v>1244</v>
      </c>
      <c r="B145" s="17" t="s">
        <v>1</v>
      </c>
      <c r="C145" s="17" t="s">
        <v>1</v>
      </c>
      <c r="D145" s="16" t="s">
        <v>1155</v>
      </c>
      <c r="E145" s="16" t="s">
        <v>1153</v>
      </c>
      <c r="F145" s="16" t="s">
        <v>767</v>
      </c>
      <c r="G145" s="19">
        <v>21.693999999999999</v>
      </c>
      <c r="H145" s="12">
        <v>21.693999999999999</v>
      </c>
      <c r="I145" s="12">
        <v>1</v>
      </c>
      <c r="J145" s="12"/>
      <c r="K145" s="12">
        <f>ROUND(H145*J145, 2)</f>
        <v>0</v>
      </c>
      <c r="L145" s="18" t="s">
        <v>1</v>
      </c>
      <c r="M145" s="18" t="s">
        <v>1</v>
      </c>
      <c r="N145" s="12" t="str">
        <f>'ZBIORCZE ZESTAWIENIE KOSZTÓW'!B105</f>
        <v xml:space="preserve"> </v>
      </c>
      <c r="O145" s="16" t="s">
        <v>1</v>
      </c>
    </row>
    <row r="146" spans="1:15" outlineLevel="3" x14ac:dyDescent="0.3">
      <c r="A146" s="11" t="s">
        <v>1245</v>
      </c>
      <c r="B146" s="8" t="s">
        <v>1</v>
      </c>
      <c r="C146" s="8" t="s">
        <v>1</v>
      </c>
      <c r="D146" s="11" t="s">
        <v>736</v>
      </c>
      <c r="E146" s="11" t="s">
        <v>388</v>
      </c>
      <c r="F146" s="8" t="s">
        <v>1</v>
      </c>
      <c r="G146" s="8" t="s">
        <v>1</v>
      </c>
      <c r="H146" s="8" t="s">
        <v>1</v>
      </c>
      <c r="I146" s="8" t="s">
        <v>1</v>
      </c>
      <c r="J146" s="8"/>
      <c r="K146" s="20">
        <f>SUM(K147:K147)</f>
        <v>0</v>
      </c>
      <c r="L146" s="8" t="s">
        <v>1</v>
      </c>
      <c r="M146" s="8" t="s">
        <v>1</v>
      </c>
      <c r="N146" s="12" t="str">
        <f>'ZBIORCZE ZESTAWIENIE KOSZTÓW'!B105</f>
        <v xml:space="preserve"> </v>
      </c>
      <c r="O146" s="16" t="s">
        <v>1</v>
      </c>
    </row>
    <row r="147" spans="1:15" ht="57.6" outlineLevel="4" x14ac:dyDescent="0.3">
      <c r="A147" s="16" t="s">
        <v>1246</v>
      </c>
      <c r="B147" s="17" t="s">
        <v>1</v>
      </c>
      <c r="C147" s="17" t="s">
        <v>1</v>
      </c>
      <c r="D147" s="16" t="s">
        <v>1159</v>
      </c>
      <c r="E147" s="16" t="s">
        <v>1157</v>
      </c>
      <c r="F147" s="16" t="s">
        <v>767</v>
      </c>
      <c r="G147" s="19">
        <v>21.693999999999999</v>
      </c>
      <c r="H147" s="12">
        <v>21.693999999999999</v>
      </c>
      <c r="I147" s="12">
        <v>1</v>
      </c>
      <c r="J147" s="12"/>
      <c r="K147" s="12">
        <f>ROUND(H147*J147, 2)</f>
        <v>0</v>
      </c>
      <c r="L147" s="18" t="s">
        <v>1</v>
      </c>
      <c r="M147" s="18" t="s">
        <v>1</v>
      </c>
      <c r="N147" s="12" t="str">
        <f>'ZBIORCZE ZESTAWIENIE KOSZTÓW'!B105</f>
        <v xml:space="preserve"> </v>
      </c>
      <c r="O147" s="16" t="s">
        <v>1</v>
      </c>
    </row>
    <row r="148" spans="1:15" outlineLevel="1" x14ac:dyDescent="0.3">
      <c r="A148" s="7" t="s">
        <v>1247</v>
      </c>
      <c r="B148" s="4" t="s">
        <v>1</v>
      </c>
      <c r="C148" s="4" t="s">
        <v>1</v>
      </c>
      <c r="D148" s="7" t="s">
        <v>733</v>
      </c>
      <c r="E148" s="7" t="s">
        <v>298</v>
      </c>
      <c r="F148" s="4" t="s">
        <v>1</v>
      </c>
      <c r="G148" s="4" t="s">
        <v>1</v>
      </c>
      <c r="H148" s="4" t="s">
        <v>1</v>
      </c>
      <c r="I148" s="4" t="s">
        <v>1</v>
      </c>
      <c r="J148" s="4"/>
      <c r="K148" s="22">
        <f>'2 ARCHITEKTURA'!K149+'2 ARCHITEKTURA'!K172</f>
        <v>0</v>
      </c>
      <c r="L148" s="4" t="s">
        <v>1</v>
      </c>
      <c r="M148" s="4" t="s">
        <v>1</v>
      </c>
      <c r="N148" s="12" t="str">
        <f>'ZBIORCZE ZESTAWIENIE KOSZTÓW'!B105</f>
        <v xml:space="preserve"> </v>
      </c>
      <c r="O148" s="16" t="s">
        <v>1</v>
      </c>
    </row>
    <row r="149" spans="1:15" outlineLevel="2" x14ac:dyDescent="0.3">
      <c r="A149" s="9" t="s">
        <v>1248</v>
      </c>
      <c r="B149" s="6" t="s">
        <v>1</v>
      </c>
      <c r="C149" s="6" t="s">
        <v>1</v>
      </c>
      <c r="D149" s="9" t="s">
        <v>733</v>
      </c>
      <c r="E149" s="9" t="s">
        <v>301</v>
      </c>
      <c r="F149" s="6" t="s">
        <v>1</v>
      </c>
      <c r="G149" s="6" t="s">
        <v>1</v>
      </c>
      <c r="H149" s="6" t="s">
        <v>1</v>
      </c>
      <c r="I149" s="6" t="s">
        <v>1</v>
      </c>
      <c r="J149" s="6"/>
      <c r="K149" s="21">
        <f>'2 ARCHITEKTURA'!K150+'2 ARCHITEKTURA'!K155+'2 ARCHITEKTURA'!K160+'2 ARCHITEKTURA'!K165+'2 ARCHITEKTURA'!K168</f>
        <v>0</v>
      </c>
      <c r="L149" s="6" t="s">
        <v>1</v>
      </c>
      <c r="M149" s="6" t="s">
        <v>1</v>
      </c>
      <c r="N149" s="12" t="str">
        <f>'ZBIORCZE ZESTAWIENIE KOSZTÓW'!B105</f>
        <v xml:space="preserve"> </v>
      </c>
      <c r="O149" s="16" t="s">
        <v>1</v>
      </c>
    </row>
    <row r="150" spans="1:15" outlineLevel="3" x14ac:dyDescent="0.3">
      <c r="A150" s="11" t="s">
        <v>1249</v>
      </c>
      <c r="B150" s="8" t="s">
        <v>1</v>
      </c>
      <c r="C150" s="8" t="s">
        <v>1</v>
      </c>
      <c r="D150" s="11" t="s">
        <v>736</v>
      </c>
      <c r="E150" s="11" t="s">
        <v>479</v>
      </c>
      <c r="F150" s="8" t="s">
        <v>1</v>
      </c>
      <c r="G150" s="8" t="s">
        <v>1</v>
      </c>
      <c r="H150" s="8" t="s">
        <v>1</v>
      </c>
      <c r="I150" s="8" t="s">
        <v>1</v>
      </c>
      <c r="J150" s="8"/>
      <c r="K150" s="20">
        <f>SUM(K151:K154)</f>
        <v>0</v>
      </c>
      <c r="L150" s="8" t="s">
        <v>1</v>
      </c>
      <c r="M150" s="8" t="s">
        <v>1</v>
      </c>
      <c r="N150" s="12" t="str">
        <f>'ZBIORCZE ZESTAWIENIE KOSZTÓW'!B105</f>
        <v xml:space="preserve"> </v>
      </c>
      <c r="O150" s="16" t="s">
        <v>1</v>
      </c>
    </row>
    <row r="151" spans="1:15" ht="28.8" outlineLevel="4" x14ac:dyDescent="0.3">
      <c r="A151" s="16" t="s">
        <v>1251</v>
      </c>
      <c r="B151" s="17" t="s">
        <v>1</v>
      </c>
      <c r="C151" s="17" t="s">
        <v>1</v>
      </c>
      <c r="D151" s="16" t="s">
        <v>1252</v>
      </c>
      <c r="E151" s="16" t="s">
        <v>1250</v>
      </c>
      <c r="F151" s="16" t="s">
        <v>767</v>
      </c>
      <c r="G151" s="19">
        <v>1089.4380000000001</v>
      </c>
      <c r="H151" s="12">
        <v>1089.4380000000001</v>
      </c>
      <c r="I151" s="12">
        <v>1</v>
      </c>
      <c r="J151" s="12"/>
      <c r="K151" s="12">
        <f>ROUND(H151*J151, 2)</f>
        <v>0</v>
      </c>
      <c r="L151" s="18" t="s">
        <v>1</v>
      </c>
      <c r="M151" s="18" t="s">
        <v>1</v>
      </c>
      <c r="N151" s="12" t="str">
        <f>'ZBIORCZE ZESTAWIENIE KOSZTÓW'!B105</f>
        <v xml:space="preserve"> </v>
      </c>
      <c r="O151" s="16" t="s">
        <v>1</v>
      </c>
    </row>
    <row r="152" spans="1:15" ht="28.8" outlineLevel="4" x14ac:dyDescent="0.3">
      <c r="A152" s="16" t="s">
        <v>1254</v>
      </c>
      <c r="B152" s="17" t="s">
        <v>1</v>
      </c>
      <c r="C152" s="17" t="s">
        <v>1</v>
      </c>
      <c r="D152" s="16" t="s">
        <v>1255</v>
      </c>
      <c r="E152" s="16" t="s">
        <v>1253</v>
      </c>
      <c r="F152" s="16" t="s">
        <v>767</v>
      </c>
      <c r="G152" s="19">
        <v>1089.4380000000001</v>
      </c>
      <c r="H152" s="12">
        <v>1089.4380000000001</v>
      </c>
      <c r="I152" s="12">
        <v>1</v>
      </c>
      <c r="J152" s="12"/>
      <c r="K152" s="12">
        <f>ROUND(H152*J152, 2)</f>
        <v>0</v>
      </c>
      <c r="L152" s="18" t="s">
        <v>1</v>
      </c>
      <c r="M152" s="18" t="s">
        <v>1</v>
      </c>
      <c r="N152" s="12" t="str">
        <f>'ZBIORCZE ZESTAWIENIE KOSZTÓW'!B105</f>
        <v xml:space="preserve"> </v>
      </c>
      <c r="O152" s="16" t="s">
        <v>1</v>
      </c>
    </row>
    <row r="153" spans="1:15" ht="28.8" outlineLevel="4" x14ac:dyDescent="0.3">
      <c r="A153" s="16" t="s">
        <v>1257</v>
      </c>
      <c r="B153" s="17" t="s">
        <v>1</v>
      </c>
      <c r="C153" s="17" t="s">
        <v>1</v>
      </c>
      <c r="D153" s="16" t="s">
        <v>1258</v>
      </c>
      <c r="E153" s="16" t="s">
        <v>1256</v>
      </c>
      <c r="F153" s="16" t="s">
        <v>767</v>
      </c>
      <c r="G153" s="19">
        <v>1089.4380000000001</v>
      </c>
      <c r="H153" s="12">
        <v>1089.4380000000001</v>
      </c>
      <c r="I153" s="12">
        <v>1</v>
      </c>
      <c r="J153" s="12"/>
      <c r="K153" s="12">
        <f>ROUND(H153*J153, 2)</f>
        <v>0</v>
      </c>
      <c r="L153" s="18" t="s">
        <v>1</v>
      </c>
      <c r="M153" s="18" t="s">
        <v>1</v>
      </c>
      <c r="N153" s="12" t="str">
        <f>'ZBIORCZE ZESTAWIENIE KOSZTÓW'!B105</f>
        <v xml:space="preserve"> </v>
      </c>
      <c r="O153" s="16" t="s">
        <v>1</v>
      </c>
    </row>
    <row r="154" spans="1:15" ht="28.8" outlineLevel="4" x14ac:dyDescent="0.3">
      <c r="A154" s="16" t="s">
        <v>1260</v>
      </c>
      <c r="B154" s="17" t="s">
        <v>1</v>
      </c>
      <c r="C154" s="17" t="s">
        <v>1</v>
      </c>
      <c r="D154" s="16" t="s">
        <v>1261</v>
      </c>
      <c r="E154" s="16" t="s">
        <v>1259</v>
      </c>
      <c r="F154" s="16" t="s">
        <v>767</v>
      </c>
      <c r="G154" s="19">
        <v>108.262</v>
      </c>
      <c r="H154" s="12">
        <v>108.262</v>
      </c>
      <c r="I154" s="12">
        <v>1</v>
      </c>
      <c r="J154" s="12"/>
      <c r="K154" s="12">
        <f>ROUND(H154*J154, 2)</f>
        <v>0</v>
      </c>
      <c r="L154" s="18" t="s">
        <v>1</v>
      </c>
      <c r="M154" s="18" t="s">
        <v>1</v>
      </c>
      <c r="N154" s="12" t="str">
        <f>'ZBIORCZE ZESTAWIENIE KOSZTÓW'!B105</f>
        <v xml:space="preserve"> </v>
      </c>
      <c r="O154" s="16" t="s">
        <v>1</v>
      </c>
    </row>
    <row r="155" spans="1:15" outlineLevel="3" x14ac:dyDescent="0.3">
      <c r="A155" s="11" t="s">
        <v>1262</v>
      </c>
      <c r="B155" s="8" t="s">
        <v>1</v>
      </c>
      <c r="C155" s="8" t="s">
        <v>1</v>
      </c>
      <c r="D155" s="11" t="s">
        <v>736</v>
      </c>
      <c r="E155" s="11" t="s">
        <v>482</v>
      </c>
      <c r="F155" s="8" t="s">
        <v>1</v>
      </c>
      <c r="G155" s="8" t="s">
        <v>1</v>
      </c>
      <c r="H155" s="8" t="s">
        <v>1</v>
      </c>
      <c r="I155" s="8" t="s">
        <v>1</v>
      </c>
      <c r="J155" s="8"/>
      <c r="K155" s="20">
        <f>SUM(K156:K159)</f>
        <v>0</v>
      </c>
      <c r="L155" s="8" t="s">
        <v>1</v>
      </c>
      <c r="M155" s="8" t="s">
        <v>1</v>
      </c>
      <c r="N155" s="12" t="str">
        <f>'ZBIORCZE ZESTAWIENIE KOSZTÓW'!B105</f>
        <v xml:space="preserve"> </v>
      </c>
      <c r="O155" s="16" t="s">
        <v>1</v>
      </c>
    </row>
    <row r="156" spans="1:15" ht="28.8" outlineLevel="4" x14ac:dyDescent="0.3">
      <c r="A156" s="16" t="s">
        <v>1264</v>
      </c>
      <c r="B156" s="17" t="s">
        <v>1</v>
      </c>
      <c r="C156" s="17" t="s">
        <v>1</v>
      </c>
      <c r="D156" s="16" t="s">
        <v>1265</v>
      </c>
      <c r="E156" s="16" t="s">
        <v>1263</v>
      </c>
      <c r="F156" s="16" t="s">
        <v>767</v>
      </c>
      <c r="G156" s="19">
        <v>89.274000000000001</v>
      </c>
      <c r="H156" s="12">
        <v>89.274000000000001</v>
      </c>
      <c r="I156" s="12">
        <v>1</v>
      </c>
      <c r="J156" s="12"/>
      <c r="K156" s="12">
        <f>ROUND(H156*J156, 2)</f>
        <v>0</v>
      </c>
      <c r="L156" s="18" t="s">
        <v>1</v>
      </c>
      <c r="M156" s="18" t="s">
        <v>1</v>
      </c>
      <c r="N156" s="12" t="str">
        <f>'ZBIORCZE ZESTAWIENIE KOSZTÓW'!B105</f>
        <v xml:space="preserve"> </v>
      </c>
      <c r="O156" s="16" t="s">
        <v>1</v>
      </c>
    </row>
    <row r="157" spans="1:15" ht="28.8" outlineLevel="4" x14ac:dyDescent="0.3">
      <c r="A157" s="16" t="s">
        <v>1267</v>
      </c>
      <c r="B157" s="17" t="s">
        <v>1</v>
      </c>
      <c r="C157" s="17" t="s">
        <v>1</v>
      </c>
      <c r="D157" s="16" t="s">
        <v>1268</v>
      </c>
      <c r="E157" s="16" t="s">
        <v>1266</v>
      </c>
      <c r="F157" s="16" t="s">
        <v>767</v>
      </c>
      <c r="G157" s="19">
        <v>89.274000000000001</v>
      </c>
      <c r="H157" s="12">
        <v>89.274000000000001</v>
      </c>
      <c r="I157" s="12">
        <v>1</v>
      </c>
      <c r="J157" s="12"/>
      <c r="K157" s="12">
        <f>ROUND(H157*J157, 2)</f>
        <v>0</v>
      </c>
      <c r="L157" s="18" t="s">
        <v>1</v>
      </c>
      <c r="M157" s="18" t="s">
        <v>1</v>
      </c>
      <c r="N157" s="12" t="str">
        <f>'ZBIORCZE ZESTAWIENIE KOSZTÓW'!B105</f>
        <v xml:space="preserve"> </v>
      </c>
      <c r="O157" s="16" t="s">
        <v>1</v>
      </c>
    </row>
    <row r="158" spans="1:15" ht="28.8" outlineLevel="4" x14ac:dyDescent="0.3">
      <c r="A158" s="16" t="s">
        <v>1270</v>
      </c>
      <c r="B158" s="17" t="s">
        <v>1</v>
      </c>
      <c r="C158" s="17" t="s">
        <v>1</v>
      </c>
      <c r="D158" s="16" t="s">
        <v>1271</v>
      </c>
      <c r="E158" s="16" t="s">
        <v>1269</v>
      </c>
      <c r="F158" s="16" t="s">
        <v>767</v>
      </c>
      <c r="G158" s="19">
        <v>89.274000000000001</v>
      </c>
      <c r="H158" s="12">
        <v>89.274000000000001</v>
      </c>
      <c r="I158" s="12">
        <v>1</v>
      </c>
      <c r="J158" s="12"/>
      <c r="K158" s="12">
        <f>ROUND(H158*J158, 2)</f>
        <v>0</v>
      </c>
      <c r="L158" s="18" t="s">
        <v>1</v>
      </c>
      <c r="M158" s="18" t="s">
        <v>1</v>
      </c>
      <c r="N158" s="12" t="str">
        <f>'ZBIORCZE ZESTAWIENIE KOSZTÓW'!B105</f>
        <v xml:space="preserve"> </v>
      </c>
      <c r="O158" s="16" t="s">
        <v>1</v>
      </c>
    </row>
    <row r="159" spans="1:15" ht="28.8" outlineLevel="4" x14ac:dyDescent="0.3">
      <c r="A159" s="16" t="s">
        <v>1272</v>
      </c>
      <c r="B159" s="17" t="s">
        <v>1</v>
      </c>
      <c r="C159" s="17" t="s">
        <v>1</v>
      </c>
      <c r="D159" s="16" t="s">
        <v>1261</v>
      </c>
      <c r="E159" s="16" t="s">
        <v>1259</v>
      </c>
      <c r="F159" s="16" t="s">
        <v>767</v>
      </c>
      <c r="G159" s="19">
        <v>116.056</v>
      </c>
      <c r="H159" s="12">
        <v>116.056</v>
      </c>
      <c r="I159" s="12">
        <v>1</v>
      </c>
      <c r="J159" s="12"/>
      <c r="K159" s="12">
        <f>ROUND(H159*J159, 2)</f>
        <v>0</v>
      </c>
      <c r="L159" s="18" t="s">
        <v>1</v>
      </c>
      <c r="M159" s="18" t="s">
        <v>1</v>
      </c>
      <c r="N159" s="12" t="str">
        <f>'ZBIORCZE ZESTAWIENIE KOSZTÓW'!B105</f>
        <v xml:space="preserve"> </v>
      </c>
      <c r="O159" s="16" t="s">
        <v>1</v>
      </c>
    </row>
    <row r="160" spans="1:15" outlineLevel="3" x14ac:dyDescent="0.3">
      <c r="A160" s="11" t="s">
        <v>1273</v>
      </c>
      <c r="B160" s="8" t="s">
        <v>1</v>
      </c>
      <c r="C160" s="8" t="s">
        <v>1</v>
      </c>
      <c r="D160" s="11" t="s">
        <v>736</v>
      </c>
      <c r="E160" s="11" t="s">
        <v>485</v>
      </c>
      <c r="F160" s="8" t="s">
        <v>1</v>
      </c>
      <c r="G160" s="8" t="s">
        <v>1</v>
      </c>
      <c r="H160" s="8" t="s">
        <v>1</v>
      </c>
      <c r="I160" s="8" t="s">
        <v>1</v>
      </c>
      <c r="J160" s="8"/>
      <c r="K160" s="20">
        <f>SUM(K161:K164)</f>
        <v>0</v>
      </c>
      <c r="L160" s="8" t="s">
        <v>1</v>
      </c>
      <c r="M160" s="8" t="s">
        <v>1</v>
      </c>
      <c r="N160" s="12" t="str">
        <f>'ZBIORCZE ZESTAWIENIE KOSZTÓW'!B105</f>
        <v xml:space="preserve"> </v>
      </c>
      <c r="O160" s="16" t="s">
        <v>1</v>
      </c>
    </row>
    <row r="161" spans="1:15" ht="28.8" outlineLevel="4" x14ac:dyDescent="0.3">
      <c r="A161" s="16" t="s">
        <v>1274</v>
      </c>
      <c r="B161" s="17" t="s">
        <v>1</v>
      </c>
      <c r="C161" s="17" t="s">
        <v>1</v>
      </c>
      <c r="D161" s="16" t="s">
        <v>1265</v>
      </c>
      <c r="E161" s="16" t="s">
        <v>1263</v>
      </c>
      <c r="F161" s="16" t="s">
        <v>767</v>
      </c>
      <c r="G161" s="19">
        <v>47.517000000000003</v>
      </c>
      <c r="H161" s="12">
        <v>47.517000000000003</v>
      </c>
      <c r="I161" s="12">
        <v>1</v>
      </c>
      <c r="J161" s="12"/>
      <c r="K161" s="12">
        <f>ROUND(H161*J161, 2)</f>
        <v>0</v>
      </c>
      <c r="L161" s="18" t="s">
        <v>1</v>
      </c>
      <c r="M161" s="18" t="s">
        <v>1</v>
      </c>
      <c r="N161" s="12" t="str">
        <f>'ZBIORCZE ZESTAWIENIE KOSZTÓW'!B105</f>
        <v xml:space="preserve"> </v>
      </c>
      <c r="O161" s="16" t="s">
        <v>1</v>
      </c>
    </row>
    <row r="162" spans="1:15" ht="28.8" outlineLevel="4" x14ac:dyDescent="0.3">
      <c r="A162" s="16" t="s">
        <v>1275</v>
      </c>
      <c r="B162" s="17" t="s">
        <v>1</v>
      </c>
      <c r="C162" s="17" t="s">
        <v>1</v>
      </c>
      <c r="D162" s="16" t="s">
        <v>1268</v>
      </c>
      <c r="E162" s="16" t="s">
        <v>1266</v>
      </c>
      <c r="F162" s="16" t="s">
        <v>767</v>
      </c>
      <c r="G162" s="19">
        <v>47.517000000000003</v>
      </c>
      <c r="H162" s="12">
        <v>47.517000000000003</v>
      </c>
      <c r="I162" s="12">
        <v>1</v>
      </c>
      <c r="J162" s="12"/>
      <c r="K162" s="12">
        <f>ROUND(H162*J162, 2)</f>
        <v>0</v>
      </c>
      <c r="L162" s="18" t="s">
        <v>1</v>
      </c>
      <c r="M162" s="18" t="s">
        <v>1</v>
      </c>
      <c r="N162" s="12" t="str">
        <f>'ZBIORCZE ZESTAWIENIE KOSZTÓW'!B105</f>
        <v xml:space="preserve"> </v>
      </c>
      <c r="O162" s="16" t="s">
        <v>1</v>
      </c>
    </row>
    <row r="163" spans="1:15" ht="28.8" outlineLevel="4" x14ac:dyDescent="0.3">
      <c r="A163" s="16" t="s">
        <v>1277</v>
      </c>
      <c r="B163" s="17" t="s">
        <v>1</v>
      </c>
      <c r="C163" s="17" t="s">
        <v>1</v>
      </c>
      <c r="D163" s="16" t="s">
        <v>1278</v>
      </c>
      <c r="E163" s="16" t="s">
        <v>1276</v>
      </c>
      <c r="F163" s="16" t="s">
        <v>767</v>
      </c>
      <c r="G163" s="19">
        <v>47.517000000000003</v>
      </c>
      <c r="H163" s="12">
        <v>47.517000000000003</v>
      </c>
      <c r="I163" s="12">
        <v>1</v>
      </c>
      <c r="J163" s="12"/>
      <c r="K163" s="12">
        <f>ROUND(H163*J163, 2)</f>
        <v>0</v>
      </c>
      <c r="L163" s="18" t="s">
        <v>1</v>
      </c>
      <c r="M163" s="18" t="s">
        <v>1</v>
      </c>
      <c r="N163" s="12" t="str">
        <f>'ZBIORCZE ZESTAWIENIE KOSZTÓW'!B105</f>
        <v xml:space="preserve"> </v>
      </c>
      <c r="O163" s="16" t="s">
        <v>1</v>
      </c>
    </row>
    <row r="164" spans="1:15" ht="28.8" outlineLevel="4" x14ac:dyDescent="0.3">
      <c r="A164" s="16" t="s">
        <v>1279</v>
      </c>
      <c r="B164" s="17" t="s">
        <v>1</v>
      </c>
      <c r="C164" s="17" t="s">
        <v>1</v>
      </c>
      <c r="D164" s="16" t="s">
        <v>1261</v>
      </c>
      <c r="E164" s="16" t="s">
        <v>1259</v>
      </c>
      <c r="F164" s="16" t="s">
        <v>767</v>
      </c>
      <c r="G164" s="19">
        <v>61.771999999999998</v>
      </c>
      <c r="H164" s="12">
        <v>61.771999999999998</v>
      </c>
      <c r="I164" s="12">
        <v>1</v>
      </c>
      <c r="J164" s="12"/>
      <c r="K164" s="12">
        <f>ROUND(H164*J164, 2)</f>
        <v>0</v>
      </c>
      <c r="L164" s="18" t="s">
        <v>1</v>
      </c>
      <c r="M164" s="18" t="s">
        <v>1</v>
      </c>
      <c r="N164" s="12" t="str">
        <f>'ZBIORCZE ZESTAWIENIE KOSZTÓW'!B105</f>
        <v xml:space="preserve"> </v>
      </c>
      <c r="O164" s="16" t="s">
        <v>1</v>
      </c>
    </row>
    <row r="165" spans="1:15" outlineLevel="3" x14ac:dyDescent="0.3">
      <c r="A165" s="11" t="s">
        <v>1280</v>
      </c>
      <c r="B165" s="8" t="s">
        <v>1</v>
      </c>
      <c r="C165" s="8" t="s">
        <v>1</v>
      </c>
      <c r="D165" s="11" t="s">
        <v>736</v>
      </c>
      <c r="E165" s="11" t="s">
        <v>488</v>
      </c>
      <c r="F165" s="8" t="s">
        <v>1</v>
      </c>
      <c r="G165" s="8" t="s">
        <v>1</v>
      </c>
      <c r="H165" s="8" t="s">
        <v>1</v>
      </c>
      <c r="I165" s="8" t="s">
        <v>1</v>
      </c>
      <c r="J165" s="8"/>
      <c r="K165" s="20">
        <f>SUM(K166:K167)</f>
        <v>0</v>
      </c>
      <c r="L165" s="8" t="s">
        <v>1</v>
      </c>
      <c r="M165" s="8" t="s">
        <v>1</v>
      </c>
      <c r="N165" s="12" t="str">
        <f>'ZBIORCZE ZESTAWIENIE KOSZTÓW'!B105</f>
        <v xml:space="preserve"> </v>
      </c>
      <c r="O165" s="16" t="s">
        <v>1</v>
      </c>
    </row>
    <row r="166" spans="1:15" ht="57.6" outlineLevel="4" x14ac:dyDescent="0.3">
      <c r="A166" s="16" t="s">
        <v>1282</v>
      </c>
      <c r="B166" s="17" t="s">
        <v>1</v>
      </c>
      <c r="C166" s="17" t="s">
        <v>1</v>
      </c>
      <c r="D166" s="16" t="s">
        <v>1283</v>
      </c>
      <c r="E166" s="16" t="s">
        <v>1281</v>
      </c>
      <c r="F166" s="16" t="s">
        <v>1093</v>
      </c>
      <c r="G166" s="19">
        <v>88</v>
      </c>
      <c r="H166" s="12">
        <v>88</v>
      </c>
      <c r="I166" s="12">
        <v>1</v>
      </c>
      <c r="J166" s="12"/>
      <c r="K166" s="12">
        <f>ROUND(H166*J166, 2)</f>
        <v>0</v>
      </c>
      <c r="L166" s="18" t="s">
        <v>1</v>
      </c>
      <c r="M166" s="18" t="s">
        <v>1</v>
      </c>
      <c r="N166" s="12" t="str">
        <f>'ZBIORCZE ZESTAWIENIE KOSZTÓW'!B105</f>
        <v xml:space="preserve"> </v>
      </c>
      <c r="O166" s="16" t="s">
        <v>1</v>
      </c>
    </row>
    <row r="167" spans="1:15" ht="57.6" outlineLevel="4" x14ac:dyDescent="0.3">
      <c r="A167" s="16" t="s">
        <v>1285</v>
      </c>
      <c r="B167" s="17" t="s">
        <v>1</v>
      </c>
      <c r="C167" s="17" t="s">
        <v>1</v>
      </c>
      <c r="D167" s="16" t="s">
        <v>1286</v>
      </c>
      <c r="E167" s="16" t="s">
        <v>1284</v>
      </c>
      <c r="F167" s="16" t="s">
        <v>1093</v>
      </c>
      <c r="G167" s="19">
        <v>143.99</v>
      </c>
      <c r="H167" s="12">
        <v>143.99</v>
      </c>
      <c r="I167" s="12">
        <v>1</v>
      </c>
      <c r="J167" s="12"/>
      <c r="K167" s="12">
        <f>ROUND(H167*J167, 2)</f>
        <v>0</v>
      </c>
      <c r="L167" s="18" t="s">
        <v>1</v>
      </c>
      <c r="M167" s="18" t="s">
        <v>1</v>
      </c>
      <c r="N167" s="12" t="str">
        <f>'ZBIORCZE ZESTAWIENIE KOSZTÓW'!B105</f>
        <v xml:space="preserve"> </v>
      </c>
      <c r="O167" s="16" t="s">
        <v>1</v>
      </c>
    </row>
    <row r="168" spans="1:15" outlineLevel="3" x14ac:dyDescent="0.3">
      <c r="A168" s="11" t="s">
        <v>1287</v>
      </c>
      <c r="B168" s="8" t="s">
        <v>1</v>
      </c>
      <c r="C168" s="8" t="s">
        <v>1</v>
      </c>
      <c r="D168" s="11" t="s">
        <v>736</v>
      </c>
      <c r="E168" s="11" t="s">
        <v>491</v>
      </c>
      <c r="F168" s="8" t="s">
        <v>1</v>
      </c>
      <c r="G168" s="8" t="s">
        <v>1</v>
      </c>
      <c r="H168" s="8" t="s">
        <v>1</v>
      </c>
      <c r="I168" s="8" t="s">
        <v>1</v>
      </c>
      <c r="J168" s="8"/>
      <c r="K168" s="20">
        <f>SUM(K169:K171)</f>
        <v>0</v>
      </c>
      <c r="L168" s="8" t="s">
        <v>1</v>
      </c>
      <c r="M168" s="8" t="s">
        <v>1</v>
      </c>
      <c r="N168" s="12" t="str">
        <f>'ZBIORCZE ZESTAWIENIE KOSZTÓW'!B105</f>
        <v xml:space="preserve"> </v>
      </c>
      <c r="O168" s="16" t="s">
        <v>1</v>
      </c>
    </row>
    <row r="169" spans="1:15" ht="28.8" outlineLevel="4" x14ac:dyDescent="0.3">
      <c r="A169" s="16" t="s">
        <v>1289</v>
      </c>
      <c r="B169" s="17" t="s">
        <v>1</v>
      </c>
      <c r="C169" s="17" t="s">
        <v>1</v>
      </c>
      <c r="D169" s="16" t="s">
        <v>1290</v>
      </c>
      <c r="E169" s="16" t="s">
        <v>1288</v>
      </c>
      <c r="F169" s="16" t="s">
        <v>767</v>
      </c>
      <c r="G169" s="19">
        <v>7.0510000000000002</v>
      </c>
      <c r="H169" s="12">
        <v>7.0510000000000002</v>
      </c>
      <c r="I169" s="12">
        <v>1</v>
      </c>
      <c r="J169" s="12"/>
      <c r="K169" s="12">
        <f>ROUND(H169*J169, 2)</f>
        <v>0</v>
      </c>
      <c r="L169" s="18" t="s">
        <v>1</v>
      </c>
      <c r="M169" s="18" t="s">
        <v>1</v>
      </c>
      <c r="N169" s="12" t="str">
        <f>'ZBIORCZE ZESTAWIENIE KOSZTÓW'!B105</f>
        <v xml:space="preserve"> </v>
      </c>
      <c r="O169" s="16" t="s">
        <v>1</v>
      </c>
    </row>
    <row r="170" spans="1:15" ht="28.8" outlineLevel="4" x14ac:dyDescent="0.3">
      <c r="A170" s="16" t="s">
        <v>1291</v>
      </c>
      <c r="B170" s="17" t="s">
        <v>1</v>
      </c>
      <c r="C170" s="17" t="s">
        <v>1</v>
      </c>
      <c r="D170" s="16" t="s">
        <v>1261</v>
      </c>
      <c r="E170" s="16" t="s">
        <v>1259</v>
      </c>
      <c r="F170" s="16" t="s">
        <v>767</v>
      </c>
      <c r="G170" s="19">
        <v>9.1660000000000004</v>
      </c>
      <c r="H170" s="12">
        <v>9.1660000000000004</v>
      </c>
      <c r="I170" s="12">
        <v>1</v>
      </c>
      <c r="J170" s="12"/>
      <c r="K170" s="12">
        <f>ROUND(H170*J170, 2)</f>
        <v>0</v>
      </c>
      <c r="L170" s="18" t="s">
        <v>1</v>
      </c>
      <c r="M170" s="18" t="s">
        <v>1</v>
      </c>
      <c r="N170" s="12" t="str">
        <f>'ZBIORCZE ZESTAWIENIE KOSZTÓW'!B105</f>
        <v xml:space="preserve"> </v>
      </c>
      <c r="O170" s="16" t="s">
        <v>1</v>
      </c>
    </row>
    <row r="171" spans="1:15" ht="57.6" outlineLevel="4" x14ac:dyDescent="0.3">
      <c r="A171" s="16" t="s">
        <v>1293</v>
      </c>
      <c r="B171" s="17" t="s">
        <v>1</v>
      </c>
      <c r="C171" s="17" t="s">
        <v>1</v>
      </c>
      <c r="D171" s="16" t="s">
        <v>1294</v>
      </c>
      <c r="E171" s="16" t="s">
        <v>1292</v>
      </c>
      <c r="F171" s="16" t="s">
        <v>767</v>
      </c>
      <c r="G171" s="19">
        <v>83.013000000000005</v>
      </c>
      <c r="H171" s="12">
        <v>83.013000000000005</v>
      </c>
      <c r="I171" s="12">
        <v>1</v>
      </c>
      <c r="J171" s="12"/>
      <c r="K171" s="12">
        <f>ROUND(H171*J171, 2)</f>
        <v>0</v>
      </c>
      <c r="L171" s="18" t="s">
        <v>1</v>
      </c>
      <c r="M171" s="18" t="s">
        <v>1</v>
      </c>
      <c r="N171" s="12" t="str">
        <f>'ZBIORCZE ZESTAWIENIE KOSZTÓW'!B105</f>
        <v xml:space="preserve"> </v>
      </c>
      <c r="O171" s="16" t="s">
        <v>1</v>
      </c>
    </row>
    <row r="172" spans="1:15" outlineLevel="2" x14ac:dyDescent="0.3">
      <c r="A172" s="9" t="s">
        <v>1295</v>
      </c>
      <c r="B172" s="6" t="s">
        <v>1</v>
      </c>
      <c r="C172" s="6" t="s">
        <v>1</v>
      </c>
      <c r="D172" s="9" t="s">
        <v>733</v>
      </c>
      <c r="E172" s="9" t="s">
        <v>494</v>
      </c>
      <c r="F172" s="6" t="s">
        <v>1</v>
      </c>
      <c r="G172" s="6" t="s">
        <v>1</v>
      </c>
      <c r="H172" s="6" t="s">
        <v>1</v>
      </c>
      <c r="I172" s="6" t="s">
        <v>1</v>
      </c>
      <c r="J172" s="6"/>
      <c r="K172" s="21">
        <f>'2 ARCHITEKTURA'!K173+'2 ARCHITEKTURA'!K177+'2 ARCHITEKTURA'!K180</f>
        <v>0</v>
      </c>
      <c r="L172" s="6" t="s">
        <v>1</v>
      </c>
      <c r="M172" s="6" t="s">
        <v>1</v>
      </c>
      <c r="N172" s="12" t="str">
        <f>'ZBIORCZE ZESTAWIENIE KOSZTÓW'!B105</f>
        <v xml:space="preserve"> </v>
      </c>
      <c r="O172" s="16" t="s">
        <v>1</v>
      </c>
    </row>
    <row r="173" spans="1:15" outlineLevel="3" x14ac:dyDescent="0.3">
      <c r="A173" s="11" t="s">
        <v>1296</v>
      </c>
      <c r="B173" s="8" t="s">
        <v>1</v>
      </c>
      <c r="C173" s="8" t="s">
        <v>1</v>
      </c>
      <c r="D173" s="11" t="s">
        <v>736</v>
      </c>
      <c r="E173" s="11" t="s">
        <v>479</v>
      </c>
      <c r="F173" s="8" t="s">
        <v>1</v>
      </c>
      <c r="G173" s="8" t="s">
        <v>1</v>
      </c>
      <c r="H173" s="8" t="s">
        <v>1</v>
      </c>
      <c r="I173" s="8" t="s">
        <v>1</v>
      </c>
      <c r="J173" s="8"/>
      <c r="K173" s="20">
        <f>SUM(K174:K176)</f>
        <v>0</v>
      </c>
      <c r="L173" s="8" t="s">
        <v>1</v>
      </c>
      <c r="M173" s="8" t="s">
        <v>1</v>
      </c>
      <c r="N173" s="12" t="str">
        <f>'ZBIORCZE ZESTAWIENIE KOSZTÓW'!B105</f>
        <v xml:space="preserve"> </v>
      </c>
      <c r="O173" s="16" t="s">
        <v>1</v>
      </c>
    </row>
    <row r="174" spans="1:15" ht="43.2" outlineLevel="4" x14ac:dyDescent="0.3">
      <c r="A174" s="16" t="s">
        <v>1298</v>
      </c>
      <c r="B174" s="17" t="s">
        <v>1</v>
      </c>
      <c r="C174" s="17" t="s">
        <v>1</v>
      </c>
      <c r="D174" s="16" t="s">
        <v>1299</v>
      </c>
      <c r="E174" s="16" t="s">
        <v>1297</v>
      </c>
      <c r="F174" s="16" t="s">
        <v>767</v>
      </c>
      <c r="G174" s="19">
        <v>132.864</v>
      </c>
      <c r="H174" s="12">
        <v>132.864</v>
      </c>
      <c r="I174" s="12">
        <v>1</v>
      </c>
      <c r="J174" s="12"/>
      <c r="K174" s="12">
        <f>ROUND(H174*J174, 2)</f>
        <v>0</v>
      </c>
      <c r="L174" s="18" t="s">
        <v>1</v>
      </c>
      <c r="M174" s="18" t="s">
        <v>1</v>
      </c>
      <c r="N174" s="12" t="str">
        <f>'ZBIORCZE ZESTAWIENIE KOSZTÓW'!B105</f>
        <v xml:space="preserve"> </v>
      </c>
      <c r="O174" s="16" t="s">
        <v>1</v>
      </c>
    </row>
    <row r="175" spans="1:15" ht="57.6" outlineLevel="4" x14ac:dyDescent="0.3">
      <c r="A175" s="16" t="s">
        <v>1301</v>
      </c>
      <c r="B175" s="17" t="s">
        <v>1</v>
      </c>
      <c r="C175" s="17" t="s">
        <v>1</v>
      </c>
      <c r="D175" s="16" t="s">
        <v>1302</v>
      </c>
      <c r="E175" s="16" t="s">
        <v>1300</v>
      </c>
      <c r="F175" s="16" t="s">
        <v>767</v>
      </c>
      <c r="G175" s="19">
        <v>132.864</v>
      </c>
      <c r="H175" s="12">
        <v>132.864</v>
      </c>
      <c r="I175" s="12">
        <v>1</v>
      </c>
      <c r="J175" s="12"/>
      <c r="K175" s="12">
        <f>ROUND(H175*J175, 2)</f>
        <v>0</v>
      </c>
      <c r="L175" s="18" t="s">
        <v>1</v>
      </c>
      <c r="M175" s="18" t="s">
        <v>1</v>
      </c>
      <c r="N175" s="12" t="str">
        <f>'ZBIORCZE ZESTAWIENIE KOSZTÓW'!B105</f>
        <v xml:space="preserve"> </v>
      </c>
      <c r="O175" s="16" t="s">
        <v>1</v>
      </c>
    </row>
    <row r="176" spans="1:15" ht="28.8" outlineLevel="4" x14ac:dyDescent="0.3">
      <c r="A176" s="16" t="s">
        <v>1304</v>
      </c>
      <c r="B176" s="17" t="s">
        <v>1</v>
      </c>
      <c r="C176" s="17" t="s">
        <v>1</v>
      </c>
      <c r="D176" s="16" t="s">
        <v>1305</v>
      </c>
      <c r="E176" s="16" t="s">
        <v>1303</v>
      </c>
      <c r="F176" s="16" t="s">
        <v>767</v>
      </c>
      <c r="G176" s="19">
        <v>132.864</v>
      </c>
      <c r="H176" s="12">
        <v>132.864</v>
      </c>
      <c r="I176" s="12">
        <v>1</v>
      </c>
      <c r="J176" s="12"/>
      <c r="K176" s="12">
        <f>ROUND(H176*J176, 2)</f>
        <v>0</v>
      </c>
      <c r="L176" s="18" t="s">
        <v>1</v>
      </c>
      <c r="M176" s="18" t="s">
        <v>1</v>
      </c>
      <c r="N176" s="12" t="str">
        <f>'ZBIORCZE ZESTAWIENIE KOSZTÓW'!B105</f>
        <v xml:space="preserve"> </v>
      </c>
      <c r="O176" s="16" t="s">
        <v>1</v>
      </c>
    </row>
    <row r="177" spans="1:15" outlineLevel="3" x14ac:dyDescent="0.3">
      <c r="A177" s="11" t="s">
        <v>1306</v>
      </c>
      <c r="B177" s="8" t="s">
        <v>1</v>
      </c>
      <c r="C177" s="8" t="s">
        <v>1</v>
      </c>
      <c r="D177" s="11" t="s">
        <v>736</v>
      </c>
      <c r="E177" s="11" t="s">
        <v>499</v>
      </c>
      <c r="F177" s="8" t="s">
        <v>1</v>
      </c>
      <c r="G177" s="8" t="s">
        <v>1</v>
      </c>
      <c r="H177" s="8" t="s">
        <v>1</v>
      </c>
      <c r="I177" s="8" t="s">
        <v>1</v>
      </c>
      <c r="J177" s="8"/>
      <c r="K177" s="20">
        <f>SUM(K178:K179)</f>
        <v>0</v>
      </c>
      <c r="L177" s="8" t="s">
        <v>1</v>
      </c>
      <c r="M177" s="8" t="s">
        <v>1</v>
      </c>
      <c r="N177" s="12" t="str">
        <f>'ZBIORCZE ZESTAWIENIE KOSZTÓW'!B105</f>
        <v xml:space="preserve"> </v>
      </c>
      <c r="O177" s="16" t="s">
        <v>1</v>
      </c>
    </row>
    <row r="178" spans="1:15" ht="28.8" outlineLevel="4" x14ac:dyDescent="0.3">
      <c r="A178" s="16" t="s">
        <v>1308</v>
      </c>
      <c r="B178" s="17" t="s">
        <v>1</v>
      </c>
      <c r="C178" s="17" t="s">
        <v>1</v>
      </c>
      <c r="D178" s="16" t="s">
        <v>1309</v>
      </c>
      <c r="E178" s="16" t="s">
        <v>1307</v>
      </c>
      <c r="F178" s="16" t="s">
        <v>767</v>
      </c>
      <c r="G178" s="19">
        <v>16.356000000000002</v>
      </c>
      <c r="H178" s="12">
        <v>16.356000000000002</v>
      </c>
      <c r="I178" s="12">
        <v>1</v>
      </c>
      <c r="J178" s="12"/>
      <c r="K178" s="12">
        <f>ROUND(H178*J178, 2)</f>
        <v>0</v>
      </c>
      <c r="L178" s="18" t="s">
        <v>1</v>
      </c>
      <c r="M178" s="18" t="s">
        <v>1</v>
      </c>
      <c r="N178" s="12" t="str">
        <f>'ZBIORCZE ZESTAWIENIE KOSZTÓW'!B105</f>
        <v xml:space="preserve"> </v>
      </c>
      <c r="O178" s="16" t="s">
        <v>1</v>
      </c>
    </row>
    <row r="179" spans="1:15" ht="28.8" outlineLevel="4" x14ac:dyDescent="0.3">
      <c r="A179" s="16" t="s">
        <v>1310</v>
      </c>
      <c r="B179" s="17" t="s">
        <v>1</v>
      </c>
      <c r="C179" s="17" t="s">
        <v>1</v>
      </c>
      <c r="D179" s="16" t="s">
        <v>1261</v>
      </c>
      <c r="E179" s="16" t="s">
        <v>1259</v>
      </c>
      <c r="F179" s="16" t="s">
        <v>767</v>
      </c>
      <c r="G179" s="19">
        <v>21.263000000000002</v>
      </c>
      <c r="H179" s="12">
        <v>21.263000000000002</v>
      </c>
      <c r="I179" s="12">
        <v>1</v>
      </c>
      <c r="J179" s="12"/>
      <c r="K179" s="12">
        <f>ROUND(H179*J179, 2)</f>
        <v>0</v>
      </c>
      <c r="L179" s="18" t="s">
        <v>1</v>
      </c>
      <c r="M179" s="18" t="s">
        <v>1</v>
      </c>
      <c r="N179" s="12" t="str">
        <f>'ZBIORCZE ZESTAWIENIE KOSZTÓW'!B105</f>
        <v xml:space="preserve"> </v>
      </c>
      <c r="O179" s="16" t="s">
        <v>1</v>
      </c>
    </row>
    <row r="180" spans="1:15" outlineLevel="3" x14ac:dyDescent="0.3">
      <c r="A180" s="11" t="s">
        <v>1311</v>
      </c>
      <c r="B180" s="8" t="s">
        <v>1</v>
      </c>
      <c r="C180" s="8" t="s">
        <v>1</v>
      </c>
      <c r="D180" s="11" t="s">
        <v>736</v>
      </c>
      <c r="E180" s="11" t="s">
        <v>488</v>
      </c>
      <c r="F180" s="8" t="s">
        <v>1</v>
      </c>
      <c r="G180" s="8" t="s">
        <v>1</v>
      </c>
      <c r="H180" s="8" t="s">
        <v>1</v>
      </c>
      <c r="I180" s="8" t="s">
        <v>1</v>
      </c>
      <c r="J180" s="8"/>
      <c r="K180" s="20">
        <f>SUM(K181:K182)</f>
        <v>0</v>
      </c>
      <c r="L180" s="8" t="s">
        <v>1</v>
      </c>
      <c r="M180" s="8" t="s">
        <v>1</v>
      </c>
      <c r="N180" s="12" t="str">
        <f>'ZBIORCZE ZESTAWIENIE KOSZTÓW'!B105</f>
        <v xml:space="preserve"> </v>
      </c>
      <c r="O180" s="16" t="s">
        <v>1</v>
      </c>
    </row>
    <row r="181" spans="1:15" ht="57.6" outlineLevel="4" x14ac:dyDescent="0.3">
      <c r="A181" s="16" t="s">
        <v>1312</v>
      </c>
      <c r="B181" s="17" t="s">
        <v>1</v>
      </c>
      <c r="C181" s="17" t="s">
        <v>1</v>
      </c>
      <c r="D181" s="16" t="s">
        <v>1283</v>
      </c>
      <c r="E181" s="16" t="s">
        <v>1281</v>
      </c>
      <c r="F181" s="16" t="s">
        <v>1093</v>
      </c>
      <c r="G181" s="19">
        <v>7.1</v>
      </c>
      <c r="H181" s="12">
        <v>7.1</v>
      </c>
      <c r="I181" s="12">
        <v>1</v>
      </c>
      <c r="J181" s="12"/>
      <c r="K181" s="12">
        <f>ROUND(H181*J181, 2)</f>
        <v>0</v>
      </c>
      <c r="L181" s="18" t="s">
        <v>1</v>
      </c>
      <c r="M181" s="18" t="s">
        <v>1</v>
      </c>
      <c r="N181" s="12" t="str">
        <f>'ZBIORCZE ZESTAWIENIE KOSZTÓW'!B105</f>
        <v xml:space="preserve"> </v>
      </c>
      <c r="O181" s="16" t="s">
        <v>1</v>
      </c>
    </row>
    <row r="182" spans="1:15" ht="57.6" outlineLevel="4" x14ac:dyDescent="0.3">
      <c r="A182" s="16" t="s">
        <v>1313</v>
      </c>
      <c r="B182" s="17" t="s">
        <v>1</v>
      </c>
      <c r="C182" s="17" t="s">
        <v>1</v>
      </c>
      <c r="D182" s="16" t="s">
        <v>1286</v>
      </c>
      <c r="E182" s="16" t="s">
        <v>1284</v>
      </c>
      <c r="F182" s="16" t="s">
        <v>1093</v>
      </c>
      <c r="G182" s="19">
        <v>33.390999999999998</v>
      </c>
      <c r="H182" s="12">
        <v>33.390999999999998</v>
      </c>
      <c r="I182" s="12">
        <v>1</v>
      </c>
      <c r="J182" s="12"/>
      <c r="K182" s="12">
        <f>ROUND(H182*J182, 2)</f>
        <v>0</v>
      </c>
      <c r="L182" s="18" t="s">
        <v>1</v>
      </c>
      <c r="M182" s="18" t="s">
        <v>1</v>
      </c>
      <c r="N182" s="12" t="str">
        <f>'ZBIORCZE ZESTAWIENIE KOSZTÓW'!B105</f>
        <v xml:space="preserve"> </v>
      </c>
      <c r="O182" s="16" t="s">
        <v>1</v>
      </c>
    </row>
    <row r="183" spans="1:15" outlineLevel="1" x14ac:dyDescent="0.3">
      <c r="A183" s="7" t="s">
        <v>1314</v>
      </c>
      <c r="B183" s="4" t="s">
        <v>1</v>
      </c>
      <c r="C183" s="4" t="s">
        <v>1</v>
      </c>
      <c r="D183" s="7" t="s">
        <v>733</v>
      </c>
      <c r="E183" s="7" t="s">
        <v>504</v>
      </c>
      <c r="F183" s="4" t="s">
        <v>1</v>
      </c>
      <c r="G183" s="4" t="s">
        <v>1</v>
      </c>
      <c r="H183" s="4" t="s">
        <v>1</v>
      </c>
      <c r="I183" s="4" t="s">
        <v>1</v>
      </c>
      <c r="J183" s="4"/>
      <c r="K183" s="22">
        <f>'2 ARCHITEKTURA'!K184+'2 ARCHITEKTURA'!K187</f>
        <v>0</v>
      </c>
      <c r="L183" s="4" t="s">
        <v>1</v>
      </c>
      <c r="M183" s="4" t="s">
        <v>1</v>
      </c>
      <c r="N183" s="12" t="str">
        <f>'ZBIORCZE ZESTAWIENIE KOSZTÓW'!B105</f>
        <v xml:space="preserve"> </v>
      </c>
      <c r="O183" s="16" t="s">
        <v>1</v>
      </c>
    </row>
    <row r="184" spans="1:15" outlineLevel="2" x14ac:dyDescent="0.3">
      <c r="A184" s="9" t="s">
        <v>1315</v>
      </c>
      <c r="B184" s="6" t="s">
        <v>1</v>
      </c>
      <c r="C184" s="6" t="s">
        <v>1</v>
      </c>
      <c r="D184" s="9" t="s">
        <v>733</v>
      </c>
      <c r="E184" s="9" t="s">
        <v>507</v>
      </c>
      <c r="F184" s="6" t="s">
        <v>1</v>
      </c>
      <c r="G184" s="6" t="s">
        <v>1</v>
      </c>
      <c r="H184" s="6" t="s">
        <v>1</v>
      </c>
      <c r="I184" s="6" t="s">
        <v>1</v>
      </c>
      <c r="J184" s="6"/>
      <c r="K184" s="21">
        <f>'2 ARCHITEKTURA'!K185</f>
        <v>0</v>
      </c>
      <c r="L184" s="6" t="s">
        <v>1</v>
      </c>
      <c r="M184" s="6" t="s">
        <v>1</v>
      </c>
      <c r="N184" s="12" t="str">
        <f>'ZBIORCZE ZESTAWIENIE KOSZTÓW'!B105</f>
        <v xml:space="preserve"> </v>
      </c>
      <c r="O184" s="16" t="s">
        <v>1</v>
      </c>
    </row>
    <row r="185" spans="1:15" outlineLevel="3" x14ac:dyDescent="0.3">
      <c r="A185" s="11" t="s">
        <v>1316</v>
      </c>
      <c r="B185" s="8" t="s">
        <v>1</v>
      </c>
      <c r="C185" s="8" t="s">
        <v>1</v>
      </c>
      <c r="D185" s="11" t="s">
        <v>736</v>
      </c>
      <c r="E185" s="11" t="s">
        <v>510</v>
      </c>
      <c r="F185" s="8" t="s">
        <v>1</v>
      </c>
      <c r="G185" s="8" t="s">
        <v>1</v>
      </c>
      <c r="H185" s="8" t="s">
        <v>1</v>
      </c>
      <c r="I185" s="8" t="s">
        <v>1</v>
      </c>
      <c r="J185" s="8"/>
      <c r="K185" s="20">
        <f>SUM(K186:K186)</f>
        <v>0</v>
      </c>
      <c r="L185" s="8" t="s">
        <v>1</v>
      </c>
      <c r="M185" s="8" t="s">
        <v>1</v>
      </c>
      <c r="N185" s="12" t="str">
        <f>'ZBIORCZE ZESTAWIENIE KOSZTÓW'!B105</f>
        <v xml:space="preserve"> </v>
      </c>
      <c r="O185" s="16" t="s">
        <v>1</v>
      </c>
    </row>
    <row r="186" spans="1:15" ht="43.2" outlineLevel="4" x14ac:dyDescent="0.3">
      <c r="A186" s="16" t="s">
        <v>1318</v>
      </c>
      <c r="B186" s="17" t="s">
        <v>1</v>
      </c>
      <c r="C186" s="17" t="s">
        <v>1</v>
      </c>
      <c r="D186" s="16" t="s">
        <v>1319</v>
      </c>
      <c r="E186" s="16" t="s">
        <v>1317</v>
      </c>
      <c r="F186" s="16" t="s">
        <v>1320</v>
      </c>
      <c r="G186" s="19">
        <v>1</v>
      </c>
      <c r="H186" s="12">
        <v>1</v>
      </c>
      <c r="I186" s="12">
        <v>1</v>
      </c>
      <c r="J186" s="12"/>
      <c r="K186" s="12">
        <f>ROUND(H186*J186, 2)</f>
        <v>0</v>
      </c>
      <c r="L186" s="18" t="s">
        <v>1</v>
      </c>
      <c r="M186" s="18" t="s">
        <v>1</v>
      </c>
      <c r="N186" s="12" t="str">
        <f>'ZBIORCZE ZESTAWIENIE KOSZTÓW'!B105</f>
        <v xml:space="preserve"> </v>
      </c>
      <c r="O186" s="16" t="s">
        <v>1</v>
      </c>
    </row>
    <row r="187" spans="1:15" outlineLevel="2" x14ac:dyDescent="0.3">
      <c r="A187" s="9" t="s">
        <v>1321</v>
      </c>
      <c r="B187" s="6" t="s">
        <v>1</v>
      </c>
      <c r="C187" s="6" t="s">
        <v>1</v>
      </c>
      <c r="D187" s="9" t="s">
        <v>733</v>
      </c>
      <c r="E187" s="9" t="s">
        <v>513</v>
      </c>
      <c r="F187" s="6" t="s">
        <v>1</v>
      </c>
      <c r="G187" s="6" t="s">
        <v>1</v>
      </c>
      <c r="H187" s="6" t="s">
        <v>1</v>
      </c>
      <c r="I187" s="6" t="s">
        <v>1</v>
      </c>
      <c r="J187" s="6"/>
      <c r="K187" s="21">
        <f>'2 ARCHITEKTURA'!K188</f>
        <v>0</v>
      </c>
      <c r="L187" s="6" t="s">
        <v>1</v>
      </c>
      <c r="M187" s="6" t="s">
        <v>1</v>
      </c>
      <c r="N187" s="12" t="str">
        <f>'ZBIORCZE ZESTAWIENIE KOSZTÓW'!B105</f>
        <v xml:space="preserve"> </v>
      </c>
      <c r="O187" s="16" t="s">
        <v>1</v>
      </c>
    </row>
    <row r="188" spans="1:15" outlineLevel="3" x14ac:dyDescent="0.3">
      <c r="A188" s="11" t="s">
        <v>1322</v>
      </c>
      <c r="B188" s="8" t="s">
        <v>1</v>
      </c>
      <c r="C188" s="8" t="s">
        <v>1</v>
      </c>
      <c r="D188" s="11" t="s">
        <v>736</v>
      </c>
      <c r="E188" s="11" t="s">
        <v>510</v>
      </c>
      <c r="F188" s="8" t="s">
        <v>1</v>
      </c>
      <c r="G188" s="8" t="s">
        <v>1</v>
      </c>
      <c r="H188" s="8" t="s">
        <v>1</v>
      </c>
      <c r="I188" s="8" t="s">
        <v>1</v>
      </c>
      <c r="J188" s="8"/>
      <c r="K188" s="20">
        <f>SUM(K189:K189)</f>
        <v>0</v>
      </c>
      <c r="L188" s="8" t="s">
        <v>1</v>
      </c>
      <c r="M188" s="8" t="s">
        <v>1</v>
      </c>
      <c r="N188" s="12" t="str">
        <f>'ZBIORCZE ZESTAWIENIE KOSZTÓW'!B105</f>
        <v xml:space="preserve"> </v>
      </c>
      <c r="O188" s="16" t="s">
        <v>1</v>
      </c>
    </row>
    <row r="189" spans="1:15" ht="28.8" outlineLevel="4" x14ac:dyDescent="0.3">
      <c r="A189" s="16" t="s">
        <v>1324</v>
      </c>
      <c r="B189" s="17" t="s">
        <v>1</v>
      </c>
      <c r="C189" s="17" t="s">
        <v>1</v>
      </c>
      <c r="D189" s="16" t="s">
        <v>1325</v>
      </c>
      <c r="E189" s="16" t="s">
        <v>1323</v>
      </c>
      <c r="F189" s="16" t="s">
        <v>1320</v>
      </c>
      <c r="G189" s="19">
        <v>1</v>
      </c>
      <c r="H189" s="12">
        <v>1</v>
      </c>
      <c r="I189" s="12">
        <v>1</v>
      </c>
      <c r="J189" s="12"/>
      <c r="K189" s="12">
        <f>ROUND(H189*J189, 2)</f>
        <v>0</v>
      </c>
      <c r="L189" s="18" t="s">
        <v>1</v>
      </c>
      <c r="M189" s="18" t="s">
        <v>1</v>
      </c>
      <c r="N189" s="12" t="str">
        <f>'ZBIORCZE ZESTAWIENIE KOSZTÓW'!B105</f>
        <v xml:space="preserve"> </v>
      </c>
      <c r="O189" s="16" t="s">
        <v>1</v>
      </c>
    </row>
    <row r="190" spans="1:15" outlineLevel="1" x14ac:dyDescent="0.3">
      <c r="A190" s="7" t="s">
        <v>1326</v>
      </c>
      <c r="B190" s="4" t="s">
        <v>1</v>
      </c>
      <c r="C190" s="4" t="s">
        <v>1</v>
      </c>
      <c r="D190" s="7" t="s">
        <v>733</v>
      </c>
      <c r="E190" s="7" t="s">
        <v>518</v>
      </c>
      <c r="F190" s="4" t="s">
        <v>1</v>
      </c>
      <c r="G190" s="4" t="s">
        <v>1</v>
      </c>
      <c r="H190" s="4" t="s">
        <v>1</v>
      </c>
      <c r="I190" s="4" t="s">
        <v>1</v>
      </c>
      <c r="J190" s="4"/>
      <c r="K190" s="22">
        <f>'2 ARCHITEKTURA'!K191+'2 ARCHITEKTURA'!K214+'2 ARCHITEKTURA'!K243+'2 ARCHITEKTURA'!K248+'2 ARCHITEKTURA'!K256+'2 ARCHITEKTURA'!K261</f>
        <v>0</v>
      </c>
      <c r="L190" s="4" t="s">
        <v>1</v>
      </c>
      <c r="M190" s="4" t="s">
        <v>1</v>
      </c>
      <c r="N190" s="12" t="str">
        <f>'ZBIORCZE ZESTAWIENIE KOSZTÓW'!B105</f>
        <v xml:space="preserve"> </v>
      </c>
      <c r="O190" s="16" t="s">
        <v>1</v>
      </c>
    </row>
    <row r="191" spans="1:15" outlineLevel="2" x14ac:dyDescent="0.3">
      <c r="A191" s="9" t="s">
        <v>1327</v>
      </c>
      <c r="B191" s="6" t="s">
        <v>1</v>
      </c>
      <c r="C191" s="6" t="s">
        <v>1</v>
      </c>
      <c r="D191" s="9" t="s">
        <v>733</v>
      </c>
      <c r="E191" s="9" t="s">
        <v>521</v>
      </c>
      <c r="F191" s="6" t="s">
        <v>1</v>
      </c>
      <c r="G191" s="6" t="s">
        <v>1</v>
      </c>
      <c r="H191" s="6" t="s">
        <v>1</v>
      </c>
      <c r="I191" s="6" t="s">
        <v>1</v>
      </c>
      <c r="J191" s="6"/>
      <c r="K191" s="21">
        <f>'2 ARCHITEKTURA'!K192+'2 ARCHITEKTURA'!K211</f>
        <v>0</v>
      </c>
      <c r="L191" s="6" t="s">
        <v>1</v>
      </c>
      <c r="M191" s="6" t="s">
        <v>1</v>
      </c>
      <c r="N191" s="12" t="str">
        <f>'ZBIORCZE ZESTAWIENIE KOSZTÓW'!B105</f>
        <v xml:space="preserve"> </v>
      </c>
      <c r="O191" s="16" t="s">
        <v>1</v>
      </c>
    </row>
    <row r="192" spans="1:15" outlineLevel="3" x14ac:dyDescent="0.3">
      <c r="A192" s="11" t="s">
        <v>1328</v>
      </c>
      <c r="B192" s="8" t="s">
        <v>1</v>
      </c>
      <c r="C192" s="8" t="s">
        <v>1</v>
      </c>
      <c r="D192" s="11" t="s">
        <v>736</v>
      </c>
      <c r="E192" s="11" t="s">
        <v>524</v>
      </c>
      <c r="F192" s="8" t="s">
        <v>1</v>
      </c>
      <c r="G192" s="8" t="s">
        <v>1</v>
      </c>
      <c r="H192" s="8" t="s">
        <v>1</v>
      </c>
      <c r="I192" s="8" t="s">
        <v>1</v>
      </c>
      <c r="J192" s="8"/>
      <c r="K192" s="20">
        <f>SUM(K193:K210)</f>
        <v>0</v>
      </c>
      <c r="L192" s="8" t="s">
        <v>1</v>
      </c>
      <c r="M192" s="8" t="s">
        <v>1</v>
      </c>
      <c r="N192" s="12" t="str">
        <f>'ZBIORCZE ZESTAWIENIE KOSZTÓW'!B105</f>
        <v xml:space="preserve"> </v>
      </c>
      <c r="O192" s="16" t="s">
        <v>1</v>
      </c>
    </row>
    <row r="193" spans="1:15" ht="43.2" outlineLevel="4" x14ac:dyDescent="0.3">
      <c r="A193" s="16" t="s">
        <v>1330</v>
      </c>
      <c r="B193" s="17" t="s">
        <v>1</v>
      </c>
      <c r="C193" s="17" t="s">
        <v>1</v>
      </c>
      <c r="D193" s="16" t="s">
        <v>743</v>
      </c>
      <c r="E193" s="16" t="s">
        <v>1329</v>
      </c>
      <c r="F193" s="16" t="s">
        <v>767</v>
      </c>
      <c r="G193" s="19">
        <v>47.04</v>
      </c>
      <c r="H193" s="12">
        <v>47.04</v>
      </c>
      <c r="I193" s="12">
        <v>1</v>
      </c>
      <c r="J193" s="12"/>
      <c r="K193" s="12">
        <f t="shared" ref="K193:K210" si="1">ROUND(H193*J193, 2)</f>
        <v>0</v>
      </c>
      <c r="L193" s="18" t="s">
        <v>1</v>
      </c>
      <c r="M193" s="18" t="s">
        <v>1</v>
      </c>
      <c r="N193" s="12" t="str">
        <f>'ZBIORCZE ZESTAWIENIE KOSZTÓW'!B105</f>
        <v xml:space="preserve"> </v>
      </c>
      <c r="O193" s="16" t="s">
        <v>1</v>
      </c>
    </row>
    <row r="194" spans="1:15" ht="43.2" outlineLevel="4" x14ac:dyDescent="0.3">
      <c r="A194" s="16" t="s">
        <v>1332</v>
      </c>
      <c r="B194" s="17" t="s">
        <v>1</v>
      </c>
      <c r="C194" s="17" t="s">
        <v>1</v>
      </c>
      <c r="D194" s="16" t="s">
        <v>743</v>
      </c>
      <c r="E194" s="16" t="s">
        <v>1331</v>
      </c>
      <c r="F194" s="16" t="s">
        <v>767</v>
      </c>
      <c r="G194" s="19">
        <v>15.68</v>
      </c>
      <c r="H194" s="12">
        <v>15.68</v>
      </c>
      <c r="I194" s="12">
        <v>1</v>
      </c>
      <c r="J194" s="12"/>
      <c r="K194" s="12">
        <f t="shared" si="1"/>
        <v>0</v>
      </c>
      <c r="L194" s="18" t="s">
        <v>1</v>
      </c>
      <c r="M194" s="18" t="s">
        <v>1</v>
      </c>
      <c r="N194" s="12" t="str">
        <f>'ZBIORCZE ZESTAWIENIE KOSZTÓW'!B105</f>
        <v xml:space="preserve"> </v>
      </c>
      <c r="O194" s="16" t="s">
        <v>1</v>
      </c>
    </row>
    <row r="195" spans="1:15" ht="43.2" outlineLevel="4" x14ac:dyDescent="0.3">
      <c r="A195" s="16" t="s">
        <v>1334</v>
      </c>
      <c r="B195" s="17" t="s">
        <v>1</v>
      </c>
      <c r="C195" s="17" t="s">
        <v>1</v>
      </c>
      <c r="D195" s="16" t="s">
        <v>743</v>
      </c>
      <c r="E195" s="16" t="s">
        <v>1333</v>
      </c>
      <c r="F195" s="16" t="s">
        <v>767</v>
      </c>
      <c r="G195" s="19">
        <v>15.68</v>
      </c>
      <c r="H195" s="12">
        <v>15.68</v>
      </c>
      <c r="I195" s="12">
        <v>1</v>
      </c>
      <c r="J195" s="12"/>
      <c r="K195" s="12">
        <f t="shared" si="1"/>
        <v>0</v>
      </c>
      <c r="L195" s="18" t="s">
        <v>1</v>
      </c>
      <c r="M195" s="18" t="s">
        <v>1</v>
      </c>
      <c r="N195" s="12" t="str">
        <f>'ZBIORCZE ZESTAWIENIE KOSZTÓW'!B105</f>
        <v xml:space="preserve"> </v>
      </c>
      <c r="O195" s="16" t="s">
        <v>1</v>
      </c>
    </row>
    <row r="196" spans="1:15" ht="43.2" outlineLevel="4" x14ac:dyDescent="0.3">
      <c r="A196" s="16" t="s">
        <v>1336</v>
      </c>
      <c r="B196" s="17" t="s">
        <v>1</v>
      </c>
      <c r="C196" s="17" t="s">
        <v>1</v>
      </c>
      <c r="D196" s="16" t="s">
        <v>743</v>
      </c>
      <c r="E196" s="16" t="s">
        <v>1335</v>
      </c>
      <c r="F196" s="16" t="s">
        <v>767</v>
      </c>
      <c r="G196" s="19">
        <v>6.16</v>
      </c>
      <c r="H196" s="12">
        <v>6.16</v>
      </c>
      <c r="I196" s="12">
        <v>1</v>
      </c>
      <c r="J196" s="12"/>
      <c r="K196" s="12">
        <f t="shared" si="1"/>
        <v>0</v>
      </c>
      <c r="L196" s="18" t="s">
        <v>1</v>
      </c>
      <c r="M196" s="18" t="s">
        <v>1</v>
      </c>
      <c r="N196" s="12" t="str">
        <f>'ZBIORCZE ZESTAWIENIE KOSZTÓW'!B105</f>
        <v xml:space="preserve"> </v>
      </c>
      <c r="O196" s="16" t="s">
        <v>1</v>
      </c>
    </row>
    <row r="197" spans="1:15" ht="43.2" outlineLevel="4" x14ac:dyDescent="0.3">
      <c r="A197" s="16" t="s">
        <v>1338</v>
      </c>
      <c r="B197" s="17" t="s">
        <v>1</v>
      </c>
      <c r="C197" s="17" t="s">
        <v>1</v>
      </c>
      <c r="D197" s="16" t="s">
        <v>743</v>
      </c>
      <c r="E197" s="16" t="s">
        <v>1337</v>
      </c>
      <c r="F197" s="16" t="s">
        <v>767</v>
      </c>
      <c r="G197" s="19">
        <v>4.992</v>
      </c>
      <c r="H197" s="12">
        <v>4.992</v>
      </c>
      <c r="I197" s="12">
        <v>1</v>
      </c>
      <c r="J197" s="12"/>
      <c r="K197" s="12">
        <f t="shared" si="1"/>
        <v>0</v>
      </c>
      <c r="L197" s="18" t="s">
        <v>1</v>
      </c>
      <c r="M197" s="18" t="s">
        <v>1</v>
      </c>
      <c r="N197" s="12" t="str">
        <f>'ZBIORCZE ZESTAWIENIE KOSZTÓW'!B105</f>
        <v xml:space="preserve"> </v>
      </c>
      <c r="O197" s="16" t="s">
        <v>1</v>
      </c>
    </row>
    <row r="198" spans="1:15" ht="43.2" outlineLevel="4" x14ac:dyDescent="0.3">
      <c r="A198" s="16" t="s">
        <v>1340</v>
      </c>
      <c r="B198" s="17" t="s">
        <v>1</v>
      </c>
      <c r="C198" s="17" t="s">
        <v>1</v>
      </c>
      <c r="D198" s="16" t="s">
        <v>743</v>
      </c>
      <c r="E198" s="16" t="s">
        <v>1339</v>
      </c>
      <c r="F198" s="16" t="s">
        <v>767</v>
      </c>
      <c r="G198" s="19">
        <v>70</v>
      </c>
      <c r="H198" s="12">
        <v>70</v>
      </c>
      <c r="I198" s="12">
        <v>1</v>
      </c>
      <c r="J198" s="12"/>
      <c r="K198" s="12">
        <f t="shared" si="1"/>
        <v>0</v>
      </c>
      <c r="L198" s="18" t="s">
        <v>1</v>
      </c>
      <c r="M198" s="18" t="s">
        <v>1</v>
      </c>
      <c r="N198" s="12" t="str">
        <f>'ZBIORCZE ZESTAWIENIE KOSZTÓW'!B105</f>
        <v xml:space="preserve"> </v>
      </c>
      <c r="O198" s="16" t="s">
        <v>1</v>
      </c>
    </row>
    <row r="199" spans="1:15" ht="43.2" outlineLevel="4" x14ac:dyDescent="0.3">
      <c r="A199" s="16" t="s">
        <v>1342</v>
      </c>
      <c r="B199" s="17" t="s">
        <v>1</v>
      </c>
      <c r="C199" s="17" t="s">
        <v>1</v>
      </c>
      <c r="D199" s="16" t="s">
        <v>743</v>
      </c>
      <c r="E199" s="16" t="s">
        <v>1341</v>
      </c>
      <c r="F199" s="16" t="s">
        <v>767</v>
      </c>
      <c r="G199" s="19">
        <v>12.5</v>
      </c>
      <c r="H199" s="12">
        <v>12.5</v>
      </c>
      <c r="I199" s="12">
        <v>1</v>
      </c>
      <c r="J199" s="12"/>
      <c r="K199" s="12">
        <f t="shared" si="1"/>
        <v>0</v>
      </c>
      <c r="L199" s="18" t="s">
        <v>1</v>
      </c>
      <c r="M199" s="18" t="s">
        <v>1</v>
      </c>
      <c r="N199" s="12" t="str">
        <f>'ZBIORCZE ZESTAWIENIE KOSZTÓW'!B105</f>
        <v xml:space="preserve"> </v>
      </c>
      <c r="O199" s="16" t="s">
        <v>1</v>
      </c>
    </row>
    <row r="200" spans="1:15" ht="43.2" outlineLevel="4" x14ac:dyDescent="0.3">
      <c r="A200" s="16" t="s">
        <v>1344</v>
      </c>
      <c r="B200" s="17" t="s">
        <v>1</v>
      </c>
      <c r="C200" s="17" t="s">
        <v>1</v>
      </c>
      <c r="D200" s="16" t="s">
        <v>743</v>
      </c>
      <c r="E200" s="16" t="s">
        <v>1343</v>
      </c>
      <c r="F200" s="16" t="s">
        <v>767</v>
      </c>
      <c r="G200" s="19">
        <v>13.75</v>
      </c>
      <c r="H200" s="12">
        <v>13.75</v>
      </c>
      <c r="I200" s="12">
        <v>1</v>
      </c>
      <c r="J200" s="12"/>
      <c r="K200" s="12">
        <f t="shared" si="1"/>
        <v>0</v>
      </c>
      <c r="L200" s="18" t="s">
        <v>1</v>
      </c>
      <c r="M200" s="18" t="s">
        <v>1</v>
      </c>
      <c r="N200" s="12" t="str">
        <f>'ZBIORCZE ZESTAWIENIE KOSZTÓW'!B105</f>
        <v xml:space="preserve"> </v>
      </c>
      <c r="O200" s="16" t="s">
        <v>1</v>
      </c>
    </row>
    <row r="201" spans="1:15" ht="43.2" outlineLevel="4" x14ac:dyDescent="0.3">
      <c r="A201" s="16" t="s">
        <v>1346</v>
      </c>
      <c r="B201" s="17" t="s">
        <v>1</v>
      </c>
      <c r="C201" s="17" t="s">
        <v>1</v>
      </c>
      <c r="D201" s="16" t="s">
        <v>743</v>
      </c>
      <c r="E201" s="16" t="s">
        <v>1345</v>
      </c>
      <c r="F201" s="16" t="s">
        <v>767</v>
      </c>
      <c r="G201" s="19">
        <v>5.5</v>
      </c>
      <c r="H201" s="12">
        <v>5.5</v>
      </c>
      <c r="I201" s="12">
        <v>1</v>
      </c>
      <c r="J201" s="12"/>
      <c r="K201" s="12">
        <f t="shared" si="1"/>
        <v>0</v>
      </c>
      <c r="L201" s="18" t="s">
        <v>1</v>
      </c>
      <c r="M201" s="18" t="s">
        <v>1</v>
      </c>
      <c r="N201" s="12" t="str">
        <f>'ZBIORCZE ZESTAWIENIE KOSZTÓW'!B105</f>
        <v xml:space="preserve"> </v>
      </c>
      <c r="O201" s="16" t="s">
        <v>1</v>
      </c>
    </row>
    <row r="202" spans="1:15" ht="43.2" outlineLevel="4" x14ac:dyDescent="0.3">
      <c r="A202" s="16" t="s">
        <v>1348</v>
      </c>
      <c r="B202" s="17" t="s">
        <v>1</v>
      </c>
      <c r="C202" s="17" t="s">
        <v>1</v>
      </c>
      <c r="D202" s="16" t="s">
        <v>743</v>
      </c>
      <c r="E202" s="16" t="s">
        <v>1347</v>
      </c>
      <c r="F202" s="16" t="s">
        <v>767</v>
      </c>
      <c r="G202" s="19">
        <v>5.5</v>
      </c>
      <c r="H202" s="12">
        <v>5.5</v>
      </c>
      <c r="I202" s="12">
        <v>1</v>
      </c>
      <c r="J202" s="12"/>
      <c r="K202" s="12">
        <f t="shared" si="1"/>
        <v>0</v>
      </c>
      <c r="L202" s="18" t="s">
        <v>1</v>
      </c>
      <c r="M202" s="18" t="s">
        <v>1</v>
      </c>
      <c r="N202" s="12" t="str">
        <f>'ZBIORCZE ZESTAWIENIE KOSZTÓW'!B105</f>
        <v xml:space="preserve"> </v>
      </c>
      <c r="O202" s="16" t="s">
        <v>1</v>
      </c>
    </row>
    <row r="203" spans="1:15" ht="43.2" outlineLevel="4" x14ac:dyDescent="0.3">
      <c r="A203" s="16" t="s">
        <v>1350</v>
      </c>
      <c r="B203" s="17" t="s">
        <v>1</v>
      </c>
      <c r="C203" s="17" t="s">
        <v>1</v>
      </c>
      <c r="D203" s="16" t="s">
        <v>743</v>
      </c>
      <c r="E203" s="16" t="s">
        <v>1349</v>
      </c>
      <c r="F203" s="16" t="s">
        <v>767</v>
      </c>
      <c r="G203" s="19">
        <v>4.05</v>
      </c>
      <c r="H203" s="12">
        <v>4.05</v>
      </c>
      <c r="I203" s="12">
        <v>1</v>
      </c>
      <c r="J203" s="12"/>
      <c r="K203" s="12">
        <f t="shared" si="1"/>
        <v>0</v>
      </c>
      <c r="L203" s="18" t="s">
        <v>1</v>
      </c>
      <c r="M203" s="18" t="s">
        <v>1</v>
      </c>
      <c r="N203" s="12" t="str">
        <f>'ZBIORCZE ZESTAWIENIE KOSZTÓW'!B105</f>
        <v xml:space="preserve"> </v>
      </c>
      <c r="O203" s="16" t="s">
        <v>1</v>
      </c>
    </row>
    <row r="204" spans="1:15" ht="43.2" outlineLevel="4" x14ac:dyDescent="0.3">
      <c r="A204" s="16" t="s">
        <v>1352</v>
      </c>
      <c r="B204" s="17" t="s">
        <v>1</v>
      </c>
      <c r="C204" s="17" t="s">
        <v>1</v>
      </c>
      <c r="D204" s="16" t="s">
        <v>743</v>
      </c>
      <c r="E204" s="16" t="s">
        <v>1351</v>
      </c>
      <c r="F204" s="16" t="s">
        <v>767</v>
      </c>
      <c r="G204" s="19">
        <v>8.6</v>
      </c>
      <c r="H204" s="12">
        <v>8.6</v>
      </c>
      <c r="I204" s="12">
        <v>1</v>
      </c>
      <c r="J204" s="12"/>
      <c r="K204" s="12">
        <f t="shared" si="1"/>
        <v>0</v>
      </c>
      <c r="L204" s="18" t="s">
        <v>1</v>
      </c>
      <c r="M204" s="18" t="s">
        <v>1</v>
      </c>
      <c r="N204" s="12" t="str">
        <f>'ZBIORCZE ZESTAWIENIE KOSZTÓW'!B105</f>
        <v xml:space="preserve"> </v>
      </c>
      <c r="O204" s="16" t="s">
        <v>1</v>
      </c>
    </row>
    <row r="205" spans="1:15" ht="43.2" outlineLevel="4" x14ac:dyDescent="0.3">
      <c r="A205" s="16" t="s">
        <v>1354</v>
      </c>
      <c r="B205" s="17" t="s">
        <v>1</v>
      </c>
      <c r="C205" s="17" t="s">
        <v>1</v>
      </c>
      <c r="D205" s="16" t="s">
        <v>743</v>
      </c>
      <c r="E205" s="16" t="s">
        <v>1353</v>
      </c>
      <c r="F205" s="16" t="s">
        <v>767</v>
      </c>
      <c r="G205" s="19">
        <v>7.84</v>
      </c>
      <c r="H205" s="12">
        <v>7.84</v>
      </c>
      <c r="I205" s="12">
        <v>1</v>
      </c>
      <c r="J205" s="12"/>
      <c r="K205" s="12">
        <f t="shared" si="1"/>
        <v>0</v>
      </c>
      <c r="L205" s="18" t="s">
        <v>1</v>
      </c>
      <c r="M205" s="18" t="s">
        <v>1</v>
      </c>
      <c r="N205" s="12" t="str">
        <f>'ZBIORCZE ZESTAWIENIE KOSZTÓW'!B105</f>
        <v xml:space="preserve"> </v>
      </c>
      <c r="O205" s="16" t="s">
        <v>1</v>
      </c>
    </row>
    <row r="206" spans="1:15" ht="43.2" outlineLevel="4" x14ac:dyDescent="0.3">
      <c r="A206" s="16" t="s">
        <v>1356</v>
      </c>
      <c r="B206" s="17" t="s">
        <v>1</v>
      </c>
      <c r="C206" s="17" t="s">
        <v>1</v>
      </c>
      <c r="D206" s="16" t="s">
        <v>743</v>
      </c>
      <c r="E206" s="16" t="s">
        <v>1355</v>
      </c>
      <c r="F206" s="16" t="s">
        <v>767</v>
      </c>
      <c r="G206" s="19">
        <v>3.08</v>
      </c>
      <c r="H206" s="12">
        <v>3.08</v>
      </c>
      <c r="I206" s="12">
        <v>1</v>
      </c>
      <c r="J206" s="12"/>
      <c r="K206" s="12">
        <f t="shared" si="1"/>
        <v>0</v>
      </c>
      <c r="L206" s="18" t="s">
        <v>1</v>
      </c>
      <c r="M206" s="18" t="s">
        <v>1</v>
      </c>
      <c r="N206" s="12" t="str">
        <f>'ZBIORCZE ZESTAWIENIE KOSZTÓW'!B105</f>
        <v xml:space="preserve"> </v>
      </c>
      <c r="O206" s="16" t="s">
        <v>1</v>
      </c>
    </row>
    <row r="207" spans="1:15" ht="43.2" outlineLevel="4" x14ac:dyDescent="0.3">
      <c r="A207" s="16" t="s">
        <v>1358</v>
      </c>
      <c r="B207" s="17" t="s">
        <v>1</v>
      </c>
      <c r="C207" s="17" t="s">
        <v>1</v>
      </c>
      <c r="D207" s="16" t="s">
        <v>743</v>
      </c>
      <c r="E207" s="16" t="s">
        <v>1357</v>
      </c>
      <c r="F207" s="16" t="s">
        <v>767</v>
      </c>
      <c r="G207" s="19">
        <v>3</v>
      </c>
      <c r="H207" s="12">
        <v>3</v>
      </c>
      <c r="I207" s="12">
        <v>1</v>
      </c>
      <c r="J207" s="12"/>
      <c r="K207" s="12">
        <f t="shared" si="1"/>
        <v>0</v>
      </c>
      <c r="L207" s="18" t="s">
        <v>1</v>
      </c>
      <c r="M207" s="18" t="s">
        <v>1</v>
      </c>
      <c r="N207" s="12" t="str">
        <f>'ZBIORCZE ZESTAWIENIE KOSZTÓW'!B105</f>
        <v xml:space="preserve"> </v>
      </c>
      <c r="O207" s="16" t="s">
        <v>1</v>
      </c>
    </row>
    <row r="208" spans="1:15" ht="43.2" outlineLevel="4" x14ac:dyDescent="0.3">
      <c r="A208" s="16" t="s">
        <v>1360</v>
      </c>
      <c r="B208" s="17" t="s">
        <v>1</v>
      </c>
      <c r="C208" s="17" t="s">
        <v>1</v>
      </c>
      <c r="D208" s="16" t="s">
        <v>743</v>
      </c>
      <c r="E208" s="16" t="s">
        <v>1359</v>
      </c>
      <c r="F208" s="16" t="s">
        <v>767</v>
      </c>
      <c r="G208" s="19">
        <v>8.1</v>
      </c>
      <c r="H208" s="12">
        <v>8.1</v>
      </c>
      <c r="I208" s="12">
        <v>1</v>
      </c>
      <c r="J208" s="12"/>
      <c r="K208" s="12">
        <f t="shared" si="1"/>
        <v>0</v>
      </c>
      <c r="L208" s="18" t="s">
        <v>1</v>
      </c>
      <c r="M208" s="18" t="s">
        <v>1</v>
      </c>
      <c r="N208" s="12" t="str">
        <f>'ZBIORCZE ZESTAWIENIE KOSZTÓW'!B105</f>
        <v xml:space="preserve"> </v>
      </c>
      <c r="O208" s="16" t="s">
        <v>1</v>
      </c>
    </row>
    <row r="209" spans="1:15" ht="43.2" outlineLevel="4" x14ac:dyDescent="0.3">
      <c r="A209" s="16" t="s">
        <v>1362</v>
      </c>
      <c r="B209" s="17" t="s">
        <v>1</v>
      </c>
      <c r="C209" s="17" t="s">
        <v>1</v>
      </c>
      <c r="D209" s="16" t="s">
        <v>743</v>
      </c>
      <c r="E209" s="16" t="s">
        <v>1361</v>
      </c>
      <c r="F209" s="16" t="s">
        <v>767</v>
      </c>
      <c r="G209" s="19">
        <v>2.2400000000000002</v>
      </c>
      <c r="H209" s="12">
        <v>2.2400000000000002</v>
      </c>
      <c r="I209" s="12">
        <v>1</v>
      </c>
      <c r="J209" s="12"/>
      <c r="K209" s="12">
        <f t="shared" si="1"/>
        <v>0</v>
      </c>
      <c r="L209" s="18" t="s">
        <v>1</v>
      </c>
      <c r="M209" s="18" t="s">
        <v>1</v>
      </c>
      <c r="N209" s="12" t="str">
        <f>'ZBIORCZE ZESTAWIENIE KOSZTÓW'!B105</f>
        <v xml:space="preserve"> </v>
      </c>
      <c r="O209" s="16" t="s">
        <v>1</v>
      </c>
    </row>
    <row r="210" spans="1:15" ht="43.2" outlineLevel="4" x14ac:dyDescent="0.3">
      <c r="A210" s="16" t="s">
        <v>1364</v>
      </c>
      <c r="B210" s="17" t="s">
        <v>1</v>
      </c>
      <c r="C210" s="17" t="s">
        <v>1</v>
      </c>
      <c r="D210" s="16" t="s">
        <v>743</v>
      </c>
      <c r="E210" s="16" t="s">
        <v>1363</v>
      </c>
      <c r="F210" s="16" t="s">
        <v>767</v>
      </c>
      <c r="G210" s="19">
        <v>1.68</v>
      </c>
      <c r="H210" s="12">
        <v>1.68</v>
      </c>
      <c r="I210" s="12">
        <v>1</v>
      </c>
      <c r="J210" s="12"/>
      <c r="K210" s="12">
        <f t="shared" si="1"/>
        <v>0</v>
      </c>
      <c r="L210" s="18" t="s">
        <v>1</v>
      </c>
      <c r="M210" s="18" t="s">
        <v>1</v>
      </c>
      <c r="N210" s="12" t="str">
        <f>'ZBIORCZE ZESTAWIENIE KOSZTÓW'!B105</f>
        <v xml:space="preserve"> </v>
      </c>
      <c r="O210" s="16" t="s">
        <v>1</v>
      </c>
    </row>
    <row r="211" spans="1:15" outlineLevel="3" x14ac:dyDescent="0.3">
      <c r="A211" s="11" t="s">
        <v>1365</v>
      </c>
      <c r="B211" s="8" t="s">
        <v>1</v>
      </c>
      <c r="C211" s="8" t="s">
        <v>1</v>
      </c>
      <c r="D211" s="11" t="s">
        <v>736</v>
      </c>
      <c r="E211" s="11" t="s">
        <v>527</v>
      </c>
      <c r="F211" s="8" t="s">
        <v>1</v>
      </c>
      <c r="G211" s="8" t="s">
        <v>1</v>
      </c>
      <c r="H211" s="8" t="s">
        <v>1</v>
      </c>
      <c r="I211" s="8" t="s">
        <v>1</v>
      </c>
      <c r="J211" s="8"/>
      <c r="K211" s="20">
        <f>SUM(K212:K213)</f>
        <v>0</v>
      </c>
      <c r="L211" s="8" t="s">
        <v>1</v>
      </c>
      <c r="M211" s="8" t="s">
        <v>1</v>
      </c>
      <c r="N211" s="12" t="str">
        <f>'ZBIORCZE ZESTAWIENIE KOSZTÓW'!B105</f>
        <v xml:space="preserve"> </v>
      </c>
      <c r="O211" s="16" t="s">
        <v>1</v>
      </c>
    </row>
    <row r="212" spans="1:15" ht="28.8" outlineLevel="4" x14ac:dyDescent="0.3">
      <c r="A212" s="16" t="s">
        <v>1367</v>
      </c>
      <c r="B212" s="17" t="s">
        <v>1</v>
      </c>
      <c r="C212" s="17" t="s">
        <v>1</v>
      </c>
      <c r="D212" s="16" t="s">
        <v>1368</v>
      </c>
      <c r="E212" s="16" t="s">
        <v>1366</v>
      </c>
      <c r="F212" s="16" t="s">
        <v>1369</v>
      </c>
      <c r="G212" s="19">
        <v>97.34</v>
      </c>
      <c r="H212" s="12">
        <v>97.34</v>
      </c>
      <c r="I212" s="12">
        <v>1</v>
      </c>
      <c r="J212" s="12"/>
      <c r="K212" s="12">
        <f>ROUND(H212*J212, 2)</f>
        <v>0</v>
      </c>
      <c r="L212" s="18" t="s">
        <v>1</v>
      </c>
      <c r="M212" s="18" t="s">
        <v>1</v>
      </c>
      <c r="N212" s="12" t="str">
        <f>'ZBIORCZE ZESTAWIENIE KOSZTÓW'!B105</f>
        <v xml:space="preserve"> </v>
      </c>
      <c r="O212" s="16" t="s">
        <v>1</v>
      </c>
    </row>
    <row r="213" spans="1:15" ht="28.8" outlineLevel="4" x14ac:dyDescent="0.3">
      <c r="A213" s="16" t="s">
        <v>1371</v>
      </c>
      <c r="B213" s="17" t="s">
        <v>1</v>
      </c>
      <c r="C213" s="17" t="s">
        <v>1</v>
      </c>
      <c r="D213" s="16" t="s">
        <v>1261</v>
      </c>
      <c r="E213" s="16" t="s">
        <v>1370</v>
      </c>
      <c r="F213" s="16" t="s">
        <v>767</v>
      </c>
      <c r="G213" s="19">
        <v>29.202000000000002</v>
      </c>
      <c r="H213" s="12">
        <v>29.202000000000002</v>
      </c>
      <c r="I213" s="12">
        <v>1</v>
      </c>
      <c r="J213" s="12"/>
      <c r="K213" s="12">
        <f>ROUND(H213*J213, 2)</f>
        <v>0</v>
      </c>
      <c r="L213" s="18" t="s">
        <v>1</v>
      </c>
      <c r="M213" s="18" t="s">
        <v>1</v>
      </c>
      <c r="N213" s="12" t="str">
        <f>'ZBIORCZE ZESTAWIENIE KOSZTÓW'!B105</f>
        <v xml:space="preserve"> </v>
      </c>
      <c r="O213" s="16" t="s">
        <v>1</v>
      </c>
    </row>
    <row r="214" spans="1:15" outlineLevel="2" x14ac:dyDescent="0.3">
      <c r="A214" s="9" t="s">
        <v>1372</v>
      </c>
      <c r="B214" s="6" t="s">
        <v>1</v>
      </c>
      <c r="C214" s="6" t="s">
        <v>1</v>
      </c>
      <c r="D214" s="9" t="s">
        <v>733</v>
      </c>
      <c r="E214" s="9" t="s">
        <v>530</v>
      </c>
      <c r="F214" s="6" t="s">
        <v>1</v>
      </c>
      <c r="G214" s="6" t="s">
        <v>1</v>
      </c>
      <c r="H214" s="6" t="s">
        <v>1</v>
      </c>
      <c r="I214" s="6" t="s">
        <v>1</v>
      </c>
      <c r="J214" s="6"/>
      <c r="K214" s="21">
        <f>'2 ARCHITEKTURA'!K215+'2 ARCHITEKTURA'!K222</f>
        <v>0</v>
      </c>
      <c r="L214" s="6" t="s">
        <v>1</v>
      </c>
      <c r="M214" s="6" t="s">
        <v>1</v>
      </c>
      <c r="N214" s="12" t="str">
        <f>'ZBIORCZE ZESTAWIENIE KOSZTÓW'!B105</f>
        <v xml:space="preserve"> </v>
      </c>
      <c r="O214" s="16" t="s">
        <v>1</v>
      </c>
    </row>
    <row r="215" spans="1:15" outlineLevel="3" x14ac:dyDescent="0.3">
      <c r="A215" s="11" t="s">
        <v>1373</v>
      </c>
      <c r="B215" s="8" t="s">
        <v>1</v>
      </c>
      <c r="C215" s="8" t="s">
        <v>1</v>
      </c>
      <c r="D215" s="11" t="s">
        <v>736</v>
      </c>
      <c r="E215" s="11" t="s">
        <v>533</v>
      </c>
      <c r="F215" s="8" t="s">
        <v>1</v>
      </c>
      <c r="G215" s="8" t="s">
        <v>1</v>
      </c>
      <c r="H215" s="8" t="s">
        <v>1</v>
      </c>
      <c r="I215" s="8" t="s">
        <v>1</v>
      </c>
      <c r="J215" s="8"/>
      <c r="K215" s="20">
        <f>SUM(K216:K221)</f>
        <v>0</v>
      </c>
      <c r="L215" s="8" t="s">
        <v>1</v>
      </c>
      <c r="M215" s="8" t="s">
        <v>1</v>
      </c>
      <c r="N215" s="12" t="str">
        <f>'ZBIORCZE ZESTAWIENIE KOSZTÓW'!B105</f>
        <v xml:space="preserve"> </v>
      </c>
      <c r="O215" s="16" t="s">
        <v>1</v>
      </c>
    </row>
    <row r="216" spans="1:15" ht="43.2" outlineLevel="4" x14ac:dyDescent="0.3">
      <c r="A216" s="16" t="s">
        <v>1375</v>
      </c>
      <c r="B216" s="17" t="s">
        <v>1</v>
      </c>
      <c r="C216" s="17" t="s">
        <v>1</v>
      </c>
      <c r="D216" s="16" t="s">
        <v>743</v>
      </c>
      <c r="E216" s="16" t="s">
        <v>1374</v>
      </c>
      <c r="F216" s="16" t="s">
        <v>767</v>
      </c>
      <c r="G216" s="19">
        <v>6.1040000000000001</v>
      </c>
      <c r="H216" s="12">
        <v>6.1040000000000001</v>
      </c>
      <c r="I216" s="12">
        <v>1</v>
      </c>
      <c r="J216" s="12"/>
      <c r="K216" s="12">
        <f t="shared" ref="K216:K221" si="2">ROUND(H216*J216, 2)</f>
        <v>0</v>
      </c>
      <c r="L216" s="18" t="s">
        <v>1</v>
      </c>
      <c r="M216" s="18" t="s">
        <v>1</v>
      </c>
      <c r="N216" s="12" t="str">
        <f>'ZBIORCZE ZESTAWIENIE KOSZTÓW'!B105</f>
        <v xml:space="preserve"> </v>
      </c>
      <c r="O216" s="16" t="s">
        <v>1</v>
      </c>
    </row>
    <row r="217" spans="1:15" ht="43.2" outlineLevel="4" x14ac:dyDescent="0.3">
      <c r="A217" s="16" t="s">
        <v>1377</v>
      </c>
      <c r="B217" s="17" t="s">
        <v>1</v>
      </c>
      <c r="C217" s="17" t="s">
        <v>1</v>
      </c>
      <c r="D217" s="16" t="s">
        <v>743</v>
      </c>
      <c r="E217" s="16" t="s">
        <v>1376</v>
      </c>
      <c r="F217" s="16" t="s">
        <v>767</v>
      </c>
      <c r="G217" s="19">
        <v>6.72</v>
      </c>
      <c r="H217" s="12">
        <v>6.72</v>
      </c>
      <c r="I217" s="12">
        <v>1</v>
      </c>
      <c r="J217" s="12"/>
      <c r="K217" s="12">
        <f t="shared" si="2"/>
        <v>0</v>
      </c>
      <c r="L217" s="18" t="s">
        <v>1</v>
      </c>
      <c r="M217" s="18" t="s">
        <v>1</v>
      </c>
      <c r="N217" s="12" t="str">
        <f>'ZBIORCZE ZESTAWIENIE KOSZTÓW'!B105</f>
        <v xml:space="preserve"> </v>
      </c>
      <c r="O217" s="16" t="s">
        <v>1</v>
      </c>
    </row>
    <row r="218" spans="1:15" ht="43.2" outlineLevel="4" x14ac:dyDescent="0.3">
      <c r="A218" s="16" t="s">
        <v>1379</v>
      </c>
      <c r="B218" s="17" t="s">
        <v>1</v>
      </c>
      <c r="C218" s="17" t="s">
        <v>1</v>
      </c>
      <c r="D218" s="16" t="s">
        <v>743</v>
      </c>
      <c r="E218" s="16" t="s">
        <v>1378</v>
      </c>
      <c r="F218" s="16" t="s">
        <v>767</v>
      </c>
      <c r="G218" s="19">
        <v>5.3819999999999997</v>
      </c>
      <c r="H218" s="12">
        <v>5.3819999999999997</v>
      </c>
      <c r="I218" s="12">
        <v>1</v>
      </c>
      <c r="J218" s="12"/>
      <c r="K218" s="12">
        <f t="shared" si="2"/>
        <v>0</v>
      </c>
      <c r="L218" s="18" t="s">
        <v>1</v>
      </c>
      <c r="M218" s="18" t="s">
        <v>1</v>
      </c>
      <c r="N218" s="12" t="str">
        <f>'ZBIORCZE ZESTAWIENIE KOSZTÓW'!B105</f>
        <v xml:space="preserve"> </v>
      </c>
      <c r="O218" s="16" t="s">
        <v>1</v>
      </c>
    </row>
    <row r="219" spans="1:15" ht="43.2" outlineLevel="4" x14ac:dyDescent="0.3">
      <c r="A219" s="16" t="s">
        <v>1381</v>
      </c>
      <c r="B219" s="17" t="s">
        <v>1</v>
      </c>
      <c r="C219" s="17" t="s">
        <v>1</v>
      </c>
      <c r="D219" s="16" t="s">
        <v>743</v>
      </c>
      <c r="E219" s="16" t="s">
        <v>1380</v>
      </c>
      <c r="F219" s="16" t="s">
        <v>767</v>
      </c>
      <c r="G219" s="19">
        <v>3.8980000000000001</v>
      </c>
      <c r="H219" s="12">
        <v>3.8980000000000001</v>
      </c>
      <c r="I219" s="12">
        <v>1</v>
      </c>
      <c r="J219" s="12"/>
      <c r="K219" s="12">
        <f t="shared" si="2"/>
        <v>0</v>
      </c>
      <c r="L219" s="18" t="s">
        <v>1</v>
      </c>
      <c r="M219" s="18" t="s">
        <v>1</v>
      </c>
      <c r="N219" s="12" t="str">
        <f>'ZBIORCZE ZESTAWIENIE KOSZTÓW'!B105</f>
        <v xml:space="preserve"> </v>
      </c>
      <c r="O219" s="16" t="s">
        <v>1</v>
      </c>
    </row>
    <row r="220" spans="1:15" ht="43.2" outlineLevel="4" x14ac:dyDescent="0.3">
      <c r="A220" s="16" t="s">
        <v>1383</v>
      </c>
      <c r="B220" s="17" t="s">
        <v>1</v>
      </c>
      <c r="C220" s="17" t="s">
        <v>1</v>
      </c>
      <c r="D220" s="16" t="s">
        <v>743</v>
      </c>
      <c r="E220" s="16" t="s">
        <v>1382</v>
      </c>
      <c r="F220" s="16" t="s">
        <v>767</v>
      </c>
      <c r="G220" s="19">
        <v>2.9</v>
      </c>
      <c r="H220" s="12">
        <v>2.9</v>
      </c>
      <c r="I220" s="12">
        <v>1</v>
      </c>
      <c r="J220" s="12"/>
      <c r="K220" s="12">
        <f t="shared" si="2"/>
        <v>0</v>
      </c>
      <c r="L220" s="18" t="s">
        <v>1</v>
      </c>
      <c r="M220" s="18" t="s">
        <v>1</v>
      </c>
      <c r="N220" s="12" t="str">
        <f>'ZBIORCZE ZESTAWIENIE KOSZTÓW'!B105</f>
        <v xml:space="preserve"> </v>
      </c>
      <c r="O220" s="16" t="s">
        <v>1</v>
      </c>
    </row>
    <row r="221" spans="1:15" ht="43.2" outlineLevel="4" x14ac:dyDescent="0.3">
      <c r="A221" s="16" t="s">
        <v>1385</v>
      </c>
      <c r="B221" s="17" t="s">
        <v>1</v>
      </c>
      <c r="C221" s="17" t="s">
        <v>1</v>
      </c>
      <c r="D221" s="16" t="s">
        <v>743</v>
      </c>
      <c r="E221" s="16" t="s">
        <v>1384</v>
      </c>
      <c r="F221" s="16" t="s">
        <v>767</v>
      </c>
      <c r="G221" s="19">
        <v>5.5</v>
      </c>
      <c r="H221" s="12">
        <v>5.5</v>
      </c>
      <c r="I221" s="12">
        <v>1</v>
      </c>
      <c r="J221" s="12"/>
      <c r="K221" s="12">
        <f t="shared" si="2"/>
        <v>0</v>
      </c>
      <c r="L221" s="18" t="s">
        <v>1</v>
      </c>
      <c r="M221" s="18" t="s">
        <v>1</v>
      </c>
      <c r="N221" s="12" t="str">
        <f>'ZBIORCZE ZESTAWIENIE KOSZTÓW'!B105</f>
        <v xml:space="preserve"> </v>
      </c>
      <c r="O221" s="16" t="s">
        <v>1</v>
      </c>
    </row>
    <row r="222" spans="1:15" outlineLevel="3" x14ac:dyDescent="0.3">
      <c r="A222" s="11" t="s">
        <v>1386</v>
      </c>
      <c r="B222" s="8" t="s">
        <v>1</v>
      </c>
      <c r="C222" s="8" t="s">
        <v>1</v>
      </c>
      <c r="D222" s="11" t="s">
        <v>736</v>
      </c>
      <c r="E222" s="11" t="s">
        <v>536</v>
      </c>
      <c r="F222" s="8" t="s">
        <v>1</v>
      </c>
      <c r="G222" s="8" t="s">
        <v>1</v>
      </c>
      <c r="H222" s="8" t="s">
        <v>1</v>
      </c>
      <c r="I222" s="8" t="s">
        <v>1</v>
      </c>
      <c r="J222" s="8"/>
      <c r="K222" s="20">
        <f>SUM(K223:K242)</f>
        <v>0</v>
      </c>
      <c r="L222" s="8" t="s">
        <v>1</v>
      </c>
      <c r="M222" s="8" t="s">
        <v>1</v>
      </c>
      <c r="N222" s="12" t="str">
        <f>'ZBIORCZE ZESTAWIENIE KOSZTÓW'!B105</f>
        <v xml:space="preserve"> </v>
      </c>
      <c r="O222" s="16" t="s">
        <v>1</v>
      </c>
    </row>
    <row r="223" spans="1:15" ht="43.2" outlineLevel="4" x14ac:dyDescent="0.3">
      <c r="A223" s="16" t="s">
        <v>1388</v>
      </c>
      <c r="B223" s="17" t="s">
        <v>1</v>
      </c>
      <c r="C223" s="17" t="s">
        <v>1</v>
      </c>
      <c r="D223" s="16" t="s">
        <v>743</v>
      </c>
      <c r="E223" s="16" t="s">
        <v>1387</v>
      </c>
      <c r="F223" s="16" t="s">
        <v>767</v>
      </c>
      <c r="G223" s="19">
        <v>6.1040000000000001</v>
      </c>
      <c r="H223" s="12">
        <v>6.1040000000000001</v>
      </c>
      <c r="I223" s="12">
        <v>1</v>
      </c>
      <c r="J223" s="12"/>
      <c r="K223" s="12">
        <f t="shared" ref="K223:K240" si="3">ROUND(H223*J223, 2)</f>
        <v>0</v>
      </c>
      <c r="L223" s="18" t="s">
        <v>1</v>
      </c>
      <c r="M223" s="18" t="s">
        <v>1</v>
      </c>
      <c r="N223" s="12" t="str">
        <f>'ZBIORCZE ZESTAWIENIE KOSZTÓW'!B105</f>
        <v xml:space="preserve"> </v>
      </c>
      <c r="O223" s="16" t="s">
        <v>1</v>
      </c>
    </row>
    <row r="224" spans="1:15" ht="43.2" outlineLevel="4" x14ac:dyDescent="0.3">
      <c r="A224" s="16" t="s">
        <v>1390</v>
      </c>
      <c r="B224" s="17" t="s">
        <v>1</v>
      </c>
      <c r="C224" s="17" t="s">
        <v>1</v>
      </c>
      <c r="D224" s="16" t="s">
        <v>743</v>
      </c>
      <c r="E224" s="16" t="s">
        <v>1389</v>
      </c>
      <c r="F224" s="16" t="s">
        <v>767</v>
      </c>
      <c r="G224" s="19">
        <v>19.314</v>
      </c>
      <c r="H224" s="12">
        <v>19.314</v>
      </c>
      <c r="I224" s="12">
        <v>1</v>
      </c>
      <c r="J224" s="12"/>
      <c r="K224" s="12">
        <f t="shared" si="3"/>
        <v>0</v>
      </c>
      <c r="L224" s="18" t="s">
        <v>1</v>
      </c>
      <c r="M224" s="18" t="s">
        <v>1</v>
      </c>
      <c r="N224" s="12" t="str">
        <f>'ZBIORCZE ZESTAWIENIE KOSZTÓW'!B105</f>
        <v xml:space="preserve"> </v>
      </c>
      <c r="O224" s="16" t="s">
        <v>1</v>
      </c>
    </row>
    <row r="225" spans="1:15" ht="43.2" outlineLevel="4" x14ac:dyDescent="0.3">
      <c r="A225" s="16" t="s">
        <v>1392</v>
      </c>
      <c r="B225" s="17" t="s">
        <v>1</v>
      </c>
      <c r="C225" s="17" t="s">
        <v>1</v>
      </c>
      <c r="D225" s="16" t="s">
        <v>743</v>
      </c>
      <c r="E225" s="16" t="s">
        <v>1391</v>
      </c>
      <c r="F225" s="16" t="s">
        <v>767</v>
      </c>
      <c r="G225" s="19">
        <v>8.9689999999999994</v>
      </c>
      <c r="H225" s="12">
        <v>8.9689999999999994</v>
      </c>
      <c r="I225" s="12">
        <v>1</v>
      </c>
      <c r="J225" s="12"/>
      <c r="K225" s="12">
        <f t="shared" si="3"/>
        <v>0</v>
      </c>
      <c r="L225" s="18" t="s">
        <v>1</v>
      </c>
      <c r="M225" s="18" t="s">
        <v>1</v>
      </c>
      <c r="N225" s="12" t="str">
        <f>'ZBIORCZE ZESTAWIENIE KOSZTÓW'!B105</f>
        <v xml:space="preserve"> </v>
      </c>
      <c r="O225" s="16" t="s">
        <v>1</v>
      </c>
    </row>
    <row r="226" spans="1:15" ht="43.2" outlineLevel="4" x14ac:dyDescent="0.3">
      <c r="A226" s="16" t="s">
        <v>1394</v>
      </c>
      <c r="B226" s="17" t="s">
        <v>1</v>
      </c>
      <c r="C226" s="17" t="s">
        <v>1</v>
      </c>
      <c r="D226" s="16" t="s">
        <v>743</v>
      </c>
      <c r="E226" s="16" t="s">
        <v>1393</v>
      </c>
      <c r="F226" s="16" t="s">
        <v>767</v>
      </c>
      <c r="G226" s="19">
        <v>8.484</v>
      </c>
      <c r="H226" s="12">
        <v>8.484</v>
      </c>
      <c r="I226" s="12">
        <v>1</v>
      </c>
      <c r="J226" s="12"/>
      <c r="K226" s="12">
        <f t="shared" si="3"/>
        <v>0</v>
      </c>
      <c r="L226" s="18" t="s">
        <v>1</v>
      </c>
      <c r="M226" s="18" t="s">
        <v>1</v>
      </c>
      <c r="N226" s="12" t="str">
        <f>'ZBIORCZE ZESTAWIENIE KOSZTÓW'!B105</f>
        <v xml:space="preserve"> </v>
      </c>
      <c r="O226" s="16" t="s">
        <v>1</v>
      </c>
    </row>
    <row r="227" spans="1:15" ht="43.2" outlineLevel="4" x14ac:dyDescent="0.3">
      <c r="A227" s="16" t="s">
        <v>1396</v>
      </c>
      <c r="B227" s="17" t="s">
        <v>1</v>
      </c>
      <c r="C227" s="17" t="s">
        <v>1</v>
      </c>
      <c r="D227" s="16" t="s">
        <v>743</v>
      </c>
      <c r="E227" s="16" t="s">
        <v>1395</v>
      </c>
      <c r="F227" s="16" t="s">
        <v>767</v>
      </c>
      <c r="G227" s="19">
        <v>38.115000000000002</v>
      </c>
      <c r="H227" s="12">
        <v>38.115000000000002</v>
      </c>
      <c r="I227" s="12">
        <v>1</v>
      </c>
      <c r="J227" s="12"/>
      <c r="K227" s="12">
        <f t="shared" si="3"/>
        <v>0</v>
      </c>
      <c r="L227" s="18" t="s">
        <v>1</v>
      </c>
      <c r="M227" s="18" t="s">
        <v>1</v>
      </c>
      <c r="N227" s="12" t="str">
        <f>'ZBIORCZE ZESTAWIENIE KOSZTÓW'!B105</f>
        <v xml:space="preserve"> </v>
      </c>
      <c r="O227" s="16" t="s">
        <v>1</v>
      </c>
    </row>
    <row r="228" spans="1:15" ht="43.2" outlineLevel="4" x14ac:dyDescent="0.3">
      <c r="A228" s="16" t="s">
        <v>1398</v>
      </c>
      <c r="B228" s="17" t="s">
        <v>1</v>
      </c>
      <c r="C228" s="17" t="s">
        <v>1</v>
      </c>
      <c r="D228" s="16" t="s">
        <v>743</v>
      </c>
      <c r="E228" s="16" t="s">
        <v>1397</v>
      </c>
      <c r="F228" s="16" t="s">
        <v>767</v>
      </c>
      <c r="G228" s="19">
        <v>18.48</v>
      </c>
      <c r="H228" s="12">
        <v>18.48</v>
      </c>
      <c r="I228" s="12">
        <v>1</v>
      </c>
      <c r="J228" s="12"/>
      <c r="K228" s="12">
        <f t="shared" si="3"/>
        <v>0</v>
      </c>
      <c r="L228" s="18" t="s">
        <v>1</v>
      </c>
      <c r="M228" s="18" t="s">
        <v>1</v>
      </c>
      <c r="N228" s="12" t="str">
        <f>'ZBIORCZE ZESTAWIENIE KOSZTÓW'!B105</f>
        <v xml:space="preserve"> </v>
      </c>
      <c r="O228" s="16" t="s">
        <v>1</v>
      </c>
    </row>
    <row r="229" spans="1:15" ht="43.2" outlineLevel="4" x14ac:dyDescent="0.3">
      <c r="A229" s="16" t="s">
        <v>1400</v>
      </c>
      <c r="B229" s="17" t="s">
        <v>1</v>
      </c>
      <c r="C229" s="17" t="s">
        <v>1</v>
      </c>
      <c r="D229" s="16" t="s">
        <v>743</v>
      </c>
      <c r="E229" s="16" t="s">
        <v>1399</v>
      </c>
      <c r="F229" s="16" t="s">
        <v>767</v>
      </c>
      <c r="G229" s="19">
        <v>18.48</v>
      </c>
      <c r="H229" s="12">
        <v>18.48</v>
      </c>
      <c r="I229" s="12">
        <v>1</v>
      </c>
      <c r="J229" s="12"/>
      <c r="K229" s="12">
        <f t="shared" si="3"/>
        <v>0</v>
      </c>
      <c r="L229" s="18" t="s">
        <v>1</v>
      </c>
      <c r="M229" s="18" t="s">
        <v>1</v>
      </c>
      <c r="N229" s="12" t="str">
        <f>'ZBIORCZE ZESTAWIENIE KOSZTÓW'!B105</f>
        <v xml:space="preserve"> </v>
      </c>
      <c r="O229" s="16" t="s">
        <v>1</v>
      </c>
    </row>
    <row r="230" spans="1:15" ht="43.2" outlineLevel="4" x14ac:dyDescent="0.3">
      <c r="A230" s="16" t="s">
        <v>1402</v>
      </c>
      <c r="B230" s="17" t="s">
        <v>1</v>
      </c>
      <c r="C230" s="17" t="s">
        <v>1</v>
      </c>
      <c r="D230" s="16" t="s">
        <v>743</v>
      </c>
      <c r="E230" s="16" t="s">
        <v>1401</v>
      </c>
      <c r="F230" s="16" t="s">
        <v>767</v>
      </c>
      <c r="G230" s="19">
        <v>7.56</v>
      </c>
      <c r="H230" s="12">
        <v>7.56</v>
      </c>
      <c r="I230" s="12">
        <v>1</v>
      </c>
      <c r="J230" s="12"/>
      <c r="K230" s="12">
        <f t="shared" si="3"/>
        <v>0</v>
      </c>
      <c r="L230" s="18" t="s">
        <v>1</v>
      </c>
      <c r="M230" s="18" t="s">
        <v>1</v>
      </c>
      <c r="N230" s="12" t="str">
        <f>'ZBIORCZE ZESTAWIENIE KOSZTÓW'!B105</f>
        <v xml:space="preserve"> </v>
      </c>
      <c r="O230" s="16" t="s">
        <v>1</v>
      </c>
    </row>
    <row r="231" spans="1:15" ht="43.2" outlineLevel="4" x14ac:dyDescent="0.3">
      <c r="A231" s="16" t="s">
        <v>1404</v>
      </c>
      <c r="B231" s="17" t="s">
        <v>1</v>
      </c>
      <c r="C231" s="17" t="s">
        <v>1</v>
      </c>
      <c r="D231" s="16" t="s">
        <v>743</v>
      </c>
      <c r="E231" s="16" t="s">
        <v>1403</v>
      </c>
      <c r="F231" s="16" t="s">
        <v>767</v>
      </c>
      <c r="G231" s="19">
        <v>4.1360000000000001</v>
      </c>
      <c r="H231" s="12">
        <v>4.1360000000000001</v>
      </c>
      <c r="I231" s="12">
        <v>1</v>
      </c>
      <c r="J231" s="12"/>
      <c r="K231" s="12">
        <f t="shared" si="3"/>
        <v>0</v>
      </c>
      <c r="L231" s="18" t="s">
        <v>1</v>
      </c>
      <c r="M231" s="18" t="s">
        <v>1</v>
      </c>
      <c r="N231" s="12" t="str">
        <f>'ZBIORCZE ZESTAWIENIE KOSZTÓW'!B105</f>
        <v xml:space="preserve"> </v>
      </c>
      <c r="O231" s="16" t="s">
        <v>1</v>
      </c>
    </row>
    <row r="232" spans="1:15" ht="43.2" outlineLevel="4" x14ac:dyDescent="0.3">
      <c r="A232" s="16" t="s">
        <v>1406</v>
      </c>
      <c r="B232" s="17" t="s">
        <v>1</v>
      </c>
      <c r="C232" s="17" t="s">
        <v>1</v>
      </c>
      <c r="D232" s="16" t="s">
        <v>743</v>
      </c>
      <c r="E232" s="16" t="s">
        <v>1405</v>
      </c>
      <c r="F232" s="16" t="s">
        <v>767</v>
      </c>
      <c r="G232" s="19">
        <v>4.3049999999999997</v>
      </c>
      <c r="H232" s="12">
        <v>4.3049999999999997</v>
      </c>
      <c r="I232" s="12">
        <v>1</v>
      </c>
      <c r="J232" s="12"/>
      <c r="K232" s="12">
        <f t="shared" si="3"/>
        <v>0</v>
      </c>
      <c r="L232" s="18" t="s">
        <v>1</v>
      </c>
      <c r="M232" s="18" t="s">
        <v>1</v>
      </c>
      <c r="N232" s="12" t="str">
        <f>'ZBIORCZE ZESTAWIENIE KOSZTÓW'!B105</f>
        <v xml:space="preserve"> </v>
      </c>
      <c r="O232" s="16" t="s">
        <v>1</v>
      </c>
    </row>
    <row r="233" spans="1:15" ht="43.2" outlineLevel="4" x14ac:dyDescent="0.3">
      <c r="A233" s="16" t="s">
        <v>1408</v>
      </c>
      <c r="B233" s="17" t="s">
        <v>1</v>
      </c>
      <c r="C233" s="17" t="s">
        <v>1</v>
      </c>
      <c r="D233" s="16" t="s">
        <v>743</v>
      </c>
      <c r="E233" s="16" t="s">
        <v>1407</v>
      </c>
      <c r="F233" s="16" t="s">
        <v>767</v>
      </c>
      <c r="G233" s="19">
        <v>49.896000000000001</v>
      </c>
      <c r="H233" s="12">
        <v>49.896000000000001</v>
      </c>
      <c r="I233" s="12">
        <v>1</v>
      </c>
      <c r="J233" s="12"/>
      <c r="K233" s="12">
        <f t="shared" si="3"/>
        <v>0</v>
      </c>
      <c r="L233" s="18" t="s">
        <v>1</v>
      </c>
      <c r="M233" s="18" t="s">
        <v>1</v>
      </c>
      <c r="N233" s="12" t="str">
        <f>'ZBIORCZE ZESTAWIENIE KOSZTÓW'!B105</f>
        <v xml:space="preserve"> </v>
      </c>
      <c r="O233" s="16" t="s">
        <v>1</v>
      </c>
    </row>
    <row r="234" spans="1:15" ht="43.2" outlineLevel="4" x14ac:dyDescent="0.3">
      <c r="A234" s="16" t="s">
        <v>1410</v>
      </c>
      <c r="B234" s="17" t="s">
        <v>1</v>
      </c>
      <c r="C234" s="17" t="s">
        <v>1</v>
      </c>
      <c r="D234" s="16" t="s">
        <v>743</v>
      </c>
      <c r="E234" s="16" t="s">
        <v>1409</v>
      </c>
      <c r="F234" s="16" t="s">
        <v>767</v>
      </c>
      <c r="G234" s="19">
        <v>8.1999999999999993</v>
      </c>
      <c r="H234" s="12">
        <v>8.1999999999999993</v>
      </c>
      <c r="I234" s="12">
        <v>1</v>
      </c>
      <c r="J234" s="12"/>
      <c r="K234" s="12">
        <f t="shared" si="3"/>
        <v>0</v>
      </c>
      <c r="L234" s="18" t="s">
        <v>1</v>
      </c>
      <c r="M234" s="18" t="s">
        <v>1</v>
      </c>
      <c r="N234" s="12" t="str">
        <f>'ZBIORCZE ZESTAWIENIE KOSZTÓW'!B105</f>
        <v xml:space="preserve"> </v>
      </c>
      <c r="O234" s="16" t="s">
        <v>1</v>
      </c>
    </row>
    <row r="235" spans="1:15" ht="43.2" outlineLevel="4" x14ac:dyDescent="0.3">
      <c r="A235" s="16" t="s">
        <v>1412</v>
      </c>
      <c r="B235" s="17" t="s">
        <v>1</v>
      </c>
      <c r="C235" s="17" t="s">
        <v>1</v>
      </c>
      <c r="D235" s="16" t="s">
        <v>743</v>
      </c>
      <c r="E235" s="16" t="s">
        <v>1411</v>
      </c>
      <c r="F235" s="16" t="s">
        <v>767</v>
      </c>
      <c r="G235" s="19">
        <v>4.51</v>
      </c>
      <c r="H235" s="12">
        <v>4.51</v>
      </c>
      <c r="I235" s="12">
        <v>1</v>
      </c>
      <c r="J235" s="12"/>
      <c r="K235" s="12">
        <f t="shared" si="3"/>
        <v>0</v>
      </c>
      <c r="L235" s="18" t="s">
        <v>1</v>
      </c>
      <c r="M235" s="18" t="s">
        <v>1</v>
      </c>
      <c r="N235" s="12" t="str">
        <f>'ZBIORCZE ZESTAWIENIE KOSZTÓW'!B105</f>
        <v xml:space="preserve"> </v>
      </c>
      <c r="O235" s="16" t="s">
        <v>1</v>
      </c>
    </row>
    <row r="236" spans="1:15" ht="43.2" outlineLevel="4" x14ac:dyDescent="0.3">
      <c r="A236" s="16" t="s">
        <v>1414</v>
      </c>
      <c r="B236" s="17" t="s">
        <v>1</v>
      </c>
      <c r="C236" s="17" t="s">
        <v>1</v>
      </c>
      <c r="D236" s="16" t="s">
        <v>743</v>
      </c>
      <c r="E236" s="16" t="s">
        <v>1413</v>
      </c>
      <c r="F236" s="16" t="s">
        <v>767</v>
      </c>
      <c r="G236" s="19">
        <v>2.2549999999999999</v>
      </c>
      <c r="H236" s="12">
        <v>2.2549999999999999</v>
      </c>
      <c r="I236" s="12">
        <v>1</v>
      </c>
      <c r="J236" s="12"/>
      <c r="K236" s="12">
        <f t="shared" si="3"/>
        <v>0</v>
      </c>
      <c r="L236" s="18" t="s">
        <v>1</v>
      </c>
      <c r="M236" s="18" t="s">
        <v>1</v>
      </c>
      <c r="N236" s="12" t="str">
        <f>'ZBIORCZE ZESTAWIENIE KOSZTÓW'!B105</f>
        <v xml:space="preserve"> </v>
      </c>
      <c r="O236" s="16" t="s">
        <v>1</v>
      </c>
    </row>
    <row r="237" spans="1:15" ht="43.2" outlineLevel="4" x14ac:dyDescent="0.3">
      <c r="A237" s="16" t="s">
        <v>1416</v>
      </c>
      <c r="B237" s="17" t="s">
        <v>1</v>
      </c>
      <c r="C237" s="17" t="s">
        <v>1</v>
      </c>
      <c r="D237" s="16" t="s">
        <v>743</v>
      </c>
      <c r="E237" s="16" t="s">
        <v>1415</v>
      </c>
      <c r="F237" s="16" t="s">
        <v>767</v>
      </c>
      <c r="G237" s="19">
        <v>34.020000000000003</v>
      </c>
      <c r="H237" s="12">
        <v>34.020000000000003</v>
      </c>
      <c r="I237" s="12">
        <v>1</v>
      </c>
      <c r="J237" s="12"/>
      <c r="K237" s="12">
        <f t="shared" si="3"/>
        <v>0</v>
      </c>
      <c r="L237" s="18" t="s">
        <v>1</v>
      </c>
      <c r="M237" s="18" t="s">
        <v>1</v>
      </c>
      <c r="N237" s="12" t="str">
        <f>'ZBIORCZE ZESTAWIENIE KOSZTÓW'!B105</f>
        <v xml:space="preserve"> </v>
      </c>
      <c r="O237" s="16" t="s">
        <v>1</v>
      </c>
    </row>
    <row r="238" spans="1:15" ht="43.2" outlineLevel="4" x14ac:dyDescent="0.3">
      <c r="A238" s="16" t="s">
        <v>1418</v>
      </c>
      <c r="B238" s="17" t="s">
        <v>1</v>
      </c>
      <c r="C238" s="17" t="s">
        <v>1</v>
      </c>
      <c r="D238" s="16" t="s">
        <v>743</v>
      </c>
      <c r="E238" s="16" t="s">
        <v>1417</v>
      </c>
      <c r="F238" s="16" t="s">
        <v>767</v>
      </c>
      <c r="G238" s="19">
        <v>1.89</v>
      </c>
      <c r="H238" s="12">
        <v>1.89</v>
      </c>
      <c r="I238" s="12">
        <v>1</v>
      </c>
      <c r="J238" s="12"/>
      <c r="K238" s="12">
        <f t="shared" si="3"/>
        <v>0</v>
      </c>
      <c r="L238" s="18" t="s">
        <v>1</v>
      </c>
      <c r="M238" s="18" t="s">
        <v>1</v>
      </c>
      <c r="N238" s="12" t="str">
        <f>'ZBIORCZE ZESTAWIENIE KOSZTÓW'!B105</f>
        <v xml:space="preserve"> </v>
      </c>
      <c r="O238" s="16" t="s">
        <v>1</v>
      </c>
    </row>
    <row r="239" spans="1:15" ht="43.2" outlineLevel="4" x14ac:dyDescent="0.3">
      <c r="A239" s="16" t="s">
        <v>1420</v>
      </c>
      <c r="B239" s="17" t="s">
        <v>1</v>
      </c>
      <c r="C239" s="17" t="s">
        <v>1</v>
      </c>
      <c r="D239" s="16" t="s">
        <v>743</v>
      </c>
      <c r="E239" s="16" t="s">
        <v>1419</v>
      </c>
      <c r="F239" s="16" t="s">
        <v>767</v>
      </c>
      <c r="G239" s="19">
        <v>6.1740000000000004</v>
      </c>
      <c r="H239" s="12">
        <v>6.1740000000000004</v>
      </c>
      <c r="I239" s="12">
        <v>1</v>
      </c>
      <c r="J239" s="12"/>
      <c r="K239" s="12">
        <f t="shared" si="3"/>
        <v>0</v>
      </c>
      <c r="L239" s="18" t="s">
        <v>1</v>
      </c>
      <c r="M239" s="18" t="s">
        <v>1</v>
      </c>
      <c r="N239" s="12" t="str">
        <f>'ZBIORCZE ZESTAWIENIE KOSZTÓW'!B105</f>
        <v xml:space="preserve"> </v>
      </c>
      <c r="O239" s="16" t="s">
        <v>1</v>
      </c>
    </row>
    <row r="240" spans="1:15" ht="43.2" outlineLevel="4" x14ac:dyDescent="0.3">
      <c r="A240" s="16" t="s">
        <v>1422</v>
      </c>
      <c r="B240" s="17" t="s">
        <v>1</v>
      </c>
      <c r="C240" s="17" t="s">
        <v>1</v>
      </c>
      <c r="D240" s="16" t="s">
        <v>743</v>
      </c>
      <c r="E240" s="16" t="s">
        <v>1421</v>
      </c>
      <c r="F240" s="16" t="s">
        <v>767</v>
      </c>
      <c r="G240" s="19">
        <v>2.31</v>
      </c>
      <c r="H240" s="12">
        <v>2.31</v>
      </c>
      <c r="I240" s="12">
        <v>1</v>
      </c>
      <c r="J240" s="12"/>
      <c r="K240" s="12">
        <f t="shared" si="3"/>
        <v>0</v>
      </c>
      <c r="L240" s="18" t="s">
        <v>1</v>
      </c>
      <c r="M240" s="18" t="s">
        <v>1</v>
      </c>
      <c r="N240" s="12" t="str">
        <f>'ZBIORCZE ZESTAWIENIE KOSZTÓW'!B105</f>
        <v xml:space="preserve"> </v>
      </c>
      <c r="O240" s="16" t="s">
        <v>1</v>
      </c>
    </row>
    <row r="241" spans="1:15" outlineLevel="4" x14ac:dyDescent="0.3">
      <c r="A241" s="16" t="s">
        <v>1424</v>
      </c>
      <c r="B241" s="17" t="s">
        <v>1</v>
      </c>
      <c r="C241" s="17" t="s">
        <v>1</v>
      </c>
      <c r="D241" s="16" t="s">
        <v>11</v>
      </c>
      <c r="E241" s="16" t="s">
        <v>1423</v>
      </c>
      <c r="F241" s="17" t="s">
        <v>1</v>
      </c>
      <c r="G241" s="17" t="s">
        <v>1</v>
      </c>
      <c r="H241" s="17" t="s">
        <v>1</v>
      </c>
      <c r="I241" s="17" t="s">
        <v>1</v>
      </c>
      <c r="J241" s="17"/>
      <c r="K241" s="17" t="s">
        <v>1</v>
      </c>
      <c r="L241" s="17" t="s">
        <v>1</v>
      </c>
      <c r="M241" s="17" t="s">
        <v>1</v>
      </c>
      <c r="N241" s="12" t="str">
        <f>'ZBIORCZE ZESTAWIENIE KOSZTÓW'!B105</f>
        <v xml:space="preserve"> </v>
      </c>
      <c r="O241" s="23"/>
    </row>
    <row r="242" spans="1:15" outlineLevel="4" x14ac:dyDescent="0.3">
      <c r="A242" s="16" t="s">
        <v>1426</v>
      </c>
      <c r="B242" s="17" t="s">
        <v>1</v>
      </c>
      <c r="C242" s="17" t="s">
        <v>1</v>
      </c>
      <c r="D242" s="16" t="s">
        <v>11</v>
      </c>
      <c r="E242" s="16" t="s">
        <v>1425</v>
      </c>
      <c r="F242" s="17" t="s">
        <v>1</v>
      </c>
      <c r="G242" s="17" t="s">
        <v>1</v>
      </c>
      <c r="H242" s="17" t="s">
        <v>1</v>
      </c>
      <c r="I242" s="17" t="s">
        <v>1</v>
      </c>
      <c r="J242" s="17"/>
      <c r="K242" s="17" t="s">
        <v>1</v>
      </c>
      <c r="L242" s="17" t="s">
        <v>1</v>
      </c>
      <c r="M242" s="17" t="s">
        <v>1</v>
      </c>
      <c r="N242" s="12" t="str">
        <f>'ZBIORCZE ZESTAWIENIE KOSZTÓW'!B105</f>
        <v xml:space="preserve"> </v>
      </c>
      <c r="O242" s="23"/>
    </row>
    <row r="243" spans="1:15" outlineLevel="2" x14ac:dyDescent="0.3">
      <c r="A243" s="9" t="s">
        <v>1427</v>
      </c>
      <c r="B243" s="6" t="s">
        <v>1</v>
      </c>
      <c r="C243" s="6" t="s">
        <v>1</v>
      </c>
      <c r="D243" s="9" t="s">
        <v>733</v>
      </c>
      <c r="E243" s="9" t="s">
        <v>539</v>
      </c>
      <c r="F243" s="6" t="s">
        <v>1</v>
      </c>
      <c r="G243" s="6" t="s">
        <v>1</v>
      </c>
      <c r="H243" s="6" t="s">
        <v>1</v>
      </c>
      <c r="I243" s="6" t="s">
        <v>1</v>
      </c>
      <c r="J243" s="6"/>
      <c r="K243" s="21">
        <f>'2 ARCHITEKTURA'!K244+'2 ARCHITEKTURA'!K246</f>
        <v>0</v>
      </c>
      <c r="L243" s="6" t="s">
        <v>1</v>
      </c>
      <c r="M243" s="6" t="s">
        <v>1</v>
      </c>
      <c r="N243" s="12" t="str">
        <f>'ZBIORCZE ZESTAWIENIE KOSZTÓW'!B105</f>
        <v xml:space="preserve"> </v>
      </c>
      <c r="O243" s="16" t="s">
        <v>1</v>
      </c>
    </row>
    <row r="244" spans="1:15" outlineLevel="3" x14ac:dyDescent="0.3">
      <c r="A244" s="11" t="s">
        <v>1428</v>
      </c>
      <c r="B244" s="8" t="s">
        <v>1</v>
      </c>
      <c r="C244" s="8" t="s">
        <v>1</v>
      </c>
      <c r="D244" s="11" t="s">
        <v>736</v>
      </c>
      <c r="E244" s="11" t="s">
        <v>542</v>
      </c>
      <c r="F244" s="8" t="s">
        <v>1</v>
      </c>
      <c r="G244" s="8" t="s">
        <v>1</v>
      </c>
      <c r="H244" s="8" t="s">
        <v>1</v>
      </c>
      <c r="I244" s="8" t="s">
        <v>1</v>
      </c>
      <c r="J244" s="8"/>
      <c r="K244" s="20">
        <f>SUM(K245:K245)</f>
        <v>0</v>
      </c>
      <c r="L244" s="8" t="s">
        <v>1</v>
      </c>
      <c r="M244" s="8" t="s">
        <v>1</v>
      </c>
      <c r="N244" s="12" t="str">
        <f>'ZBIORCZE ZESTAWIENIE KOSZTÓW'!B105</f>
        <v xml:space="preserve"> </v>
      </c>
      <c r="O244" s="16" t="s">
        <v>1</v>
      </c>
    </row>
    <row r="245" spans="1:15" ht="43.2" outlineLevel="4" x14ac:dyDescent="0.3">
      <c r="A245" s="16" t="s">
        <v>1430</v>
      </c>
      <c r="B245" s="17" t="s">
        <v>1</v>
      </c>
      <c r="C245" s="17" t="s">
        <v>1</v>
      </c>
      <c r="D245" s="16" t="s">
        <v>743</v>
      </c>
      <c r="E245" s="16" t="s">
        <v>1429</v>
      </c>
      <c r="F245" s="16" t="s">
        <v>767</v>
      </c>
      <c r="G245" s="19">
        <v>3.2</v>
      </c>
      <c r="H245" s="12">
        <v>3.2</v>
      </c>
      <c r="I245" s="12">
        <v>1</v>
      </c>
      <c r="J245" s="12"/>
      <c r="K245" s="12">
        <f>ROUND(H245*J245, 2)</f>
        <v>0</v>
      </c>
      <c r="L245" s="18" t="s">
        <v>1</v>
      </c>
      <c r="M245" s="18" t="s">
        <v>1</v>
      </c>
      <c r="N245" s="12" t="str">
        <f>'ZBIORCZE ZESTAWIENIE KOSZTÓW'!B105</f>
        <v xml:space="preserve"> </v>
      </c>
      <c r="O245" s="16" t="s">
        <v>1</v>
      </c>
    </row>
    <row r="246" spans="1:15" outlineLevel="3" x14ac:dyDescent="0.3">
      <c r="A246" s="11" t="s">
        <v>1431</v>
      </c>
      <c r="B246" s="8" t="s">
        <v>1</v>
      </c>
      <c r="C246" s="8" t="s">
        <v>1</v>
      </c>
      <c r="D246" s="11" t="s">
        <v>736</v>
      </c>
      <c r="E246" s="11" t="s">
        <v>545</v>
      </c>
      <c r="F246" s="8" t="s">
        <v>1</v>
      </c>
      <c r="G246" s="8" t="s">
        <v>1</v>
      </c>
      <c r="H246" s="8" t="s">
        <v>1</v>
      </c>
      <c r="I246" s="8" t="s">
        <v>1</v>
      </c>
      <c r="J246" s="8"/>
      <c r="K246" s="20">
        <f>SUM(K247:K247)</f>
        <v>0</v>
      </c>
      <c r="L246" s="8" t="s">
        <v>1</v>
      </c>
      <c r="M246" s="8" t="s">
        <v>1</v>
      </c>
      <c r="N246" s="12" t="str">
        <f>'ZBIORCZE ZESTAWIENIE KOSZTÓW'!B105</f>
        <v xml:space="preserve"> </v>
      </c>
      <c r="O246" s="16" t="s">
        <v>1</v>
      </c>
    </row>
    <row r="247" spans="1:15" ht="43.2" outlineLevel="4" x14ac:dyDescent="0.3">
      <c r="A247" s="16" t="s">
        <v>1433</v>
      </c>
      <c r="B247" s="17" t="s">
        <v>1</v>
      </c>
      <c r="C247" s="17" t="s">
        <v>1</v>
      </c>
      <c r="D247" s="16" t="s">
        <v>743</v>
      </c>
      <c r="E247" s="16" t="s">
        <v>1432</v>
      </c>
      <c r="F247" s="16" t="s">
        <v>767</v>
      </c>
      <c r="G247" s="19">
        <v>1.28</v>
      </c>
      <c r="H247" s="12">
        <v>1.28</v>
      </c>
      <c r="I247" s="12">
        <v>1</v>
      </c>
      <c r="J247" s="12"/>
      <c r="K247" s="12">
        <f>ROUND(H247*J247, 2)</f>
        <v>0</v>
      </c>
      <c r="L247" s="18" t="s">
        <v>1</v>
      </c>
      <c r="M247" s="18" t="s">
        <v>1</v>
      </c>
      <c r="N247" s="12" t="str">
        <f>'ZBIORCZE ZESTAWIENIE KOSZTÓW'!B105</f>
        <v xml:space="preserve"> </v>
      </c>
      <c r="O247" s="16" t="s">
        <v>1</v>
      </c>
    </row>
    <row r="248" spans="1:15" outlineLevel="2" x14ac:dyDescent="0.3">
      <c r="A248" s="9" t="s">
        <v>1434</v>
      </c>
      <c r="B248" s="6" t="s">
        <v>1</v>
      </c>
      <c r="C248" s="6" t="s">
        <v>1</v>
      </c>
      <c r="D248" s="9" t="s">
        <v>733</v>
      </c>
      <c r="E248" s="9" t="s">
        <v>548</v>
      </c>
      <c r="F248" s="6" t="s">
        <v>1</v>
      </c>
      <c r="G248" s="6" t="s">
        <v>1</v>
      </c>
      <c r="H248" s="6" t="s">
        <v>1</v>
      </c>
      <c r="I248" s="6" t="s">
        <v>1</v>
      </c>
      <c r="J248" s="6"/>
      <c r="K248" s="21">
        <f>'2 ARCHITEKTURA'!K249+'2 ARCHITEKTURA'!K252+'2 ARCHITEKTURA'!K254</f>
        <v>0</v>
      </c>
      <c r="L248" s="6" t="s">
        <v>1</v>
      </c>
      <c r="M248" s="6" t="s">
        <v>1</v>
      </c>
      <c r="N248" s="12" t="str">
        <f>'ZBIORCZE ZESTAWIENIE KOSZTÓW'!B105</f>
        <v xml:space="preserve"> </v>
      </c>
      <c r="O248" s="16" t="s">
        <v>1</v>
      </c>
    </row>
    <row r="249" spans="1:15" outlineLevel="3" x14ac:dyDescent="0.3">
      <c r="A249" s="11" t="s">
        <v>1435</v>
      </c>
      <c r="B249" s="8" t="s">
        <v>1</v>
      </c>
      <c r="C249" s="8" t="s">
        <v>1</v>
      </c>
      <c r="D249" s="11" t="s">
        <v>736</v>
      </c>
      <c r="E249" s="11" t="s">
        <v>551</v>
      </c>
      <c r="F249" s="8" t="s">
        <v>1</v>
      </c>
      <c r="G249" s="8" t="s">
        <v>1</v>
      </c>
      <c r="H249" s="8" t="s">
        <v>1</v>
      </c>
      <c r="I249" s="8" t="s">
        <v>1</v>
      </c>
      <c r="J249" s="8"/>
      <c r="K249" s="20">
        <f>SUM(K250:K251)</f>
        <v>0</v>
      </c>
      <c r="L249" s="8" t="s">
        <v>1</v>
      </c>
      <c r="M249" s="8" t="s">
        <v>1</v>
      </c>
      <c r="N249" s="12" t="str">
        <f>'ZBIORCZE ZESTAWIENIE KOSZTÓW'!B105</f>
        <v xml:space="preserve"> </v>
      </c>
      <c r="O249" s="16" t="s">
        <v>1</v>
      </c>
    </row>
    <row r="250" spans="1:15" ht="43.2" outlineLevel="4" x14ac:dyDescent="0.3">
      <c r="A250" s="16" t="s">
        <v>1437</v>
      </c>
      <c r="B250" s="17" t="s">
        <v>1</v>
      </c>
      <c r="C250" s="17" t="s">
        <v>1</v>
      </c>
      <c r="D250" s="16" t="s">
        <v>1438</v>
      </c>
      <c r="E250" s="16" t="s">
        <v>1436</v>
      </c>
      <c r="F250" s="16" t="s">
        <v>1439</v>
      </c>
      <c r="G250" s="19">
        <v>23.34</v>
      </c>
      <c r="H250" s="12">
        <v>23.34</v>
      </c>
      <c r="I250" s="12">
        <v>1</v>
      </c>
      <c r="J250" s="12"/>
      <c r="K250" s="12">
        <f>ROUND(H250*J250, 2)</f>
        <v>0</v>
      </c>
      <c r="L250" s="18" t="s">
        <v>1</v>
      </c>
      <c r="M250" s="18" t="s">
        <v>1</v>
      </c>
      <c r="N250" s="12" t="str">
        <f>'ZBIORCZE ZESTAWIENIE KOSZTÓW'!B105</f>
        <v xml:space="preserve"> </v>
      </c>
      <c r="O250" s="16" t="s">
        <v>1</v>
      </c>
    </row>
    <row r="251" spans="1:15" ht="43.2" outlineLevel="4" x14ac:dyDescent="0.3">
      <c r="A251" s="16" t="s">
        <v>1441</v>
      </c>
      <c r="B251" s="17" t="s">
        <v>1</v>
      </c>
      <c r="C251" s="17" t="s">
        <v>1</v>
      </c>
      <c r="D251" s="16" t="s">
        <v>1442</v>
      </c>
      <c r="E251" s="16" t="s">
        <v>1440</v>
      </c>
      <c r="F251" s="16" t="s">
        <v>1439</v>
      </c>
      <c r="G251" s="19">
        <v>11.475</v>
      </c>
      <c r="H251" s="12">
        <v>11.475</v>
      </c>
      <c r="I251" s="12">
        <v>1</v>
      </c>
      <c r="J251" s="12"/>
      <c r="K251" s="12">
        <f>ROUND(H251*J251, 2)</f>
        <v>0</v>
      </c>
      <c r="L251" s="18" t="s">
        <v>1</v>
      </c>
      <c r="M251" s="18" t="s">
        <v>1</v>
      </c>
      <c r="N251" s="12" t="str">
        <f>'ZBIORCZE ZESTAWIENIE KOSZTÓW'!B105</f>
        <v xml:space="preserve"> </v>
      </c>
      <c r="O251" s="16" t="s">
        <v>1</v>
      </c>
    </row>
    <row r="252" spans="1:15" outlineLevel="3" x14ac:dyDescent="0.3">
      <c r="A252" s="11" t="s">
        <v>1443</v>
      </c>
      <c r="B252" s="8" t="s">
        <v>1</v>
      </c>
      <c r="C252" s="8" t="s">
        <v>1</v>
      </c>
      <c r="D252" s="11" t="s">
        <v>736</v>
      </c>
      <c r="E252" s="11" t="s">
        <v>554</v>
      </c>
      <c r="F252" s="8" t="s">
        <v>1</v>
      </c>
      <c r="G252" s="8" t="s">
        <v>1</v>
      </c>
      <c r="H252" s="8" t="s">
        <v>1</v>
      </c>
      <c r="I252" s="8" t="s">
        <v>1</v>
      </c>
      <c r="J252" s="8"/>
      <c r="K252" s="20">
        <f>SUM(K253:K253)</f>
        <v>0</v>
      </c>
      <c r="L252" s="8" t="s">
        <v>1</v>
      </c>
      <c r="M252" s="8" t="s">
        <v>1</v>
      </c>
      <c r="N252" s="12" t="str">
        <f>'ZBIORCZE ZESTAWIENIE KOSZTÓW'!B105</f>
        <v xml:space="preserve"> </v>
      </c>
      <c r="O252" s="16" t="s">
        <v>1</v>
      </c>
    </row>
    <row r="253" spans="1:15" ht="43.2" outlineLevel="4" x14ac:dyDescent="0.3">
      <c r="A253" s="16" t="s">
        <v>1445</v>
      </c>
      <c r="B253" s="17" t="s">
        <v>1</v>
      </c>
      <c r="C253" s="17" t="s">
        <v>1</v>
      </c>
      <c r="D253" s="16" t="s">
        <v>1438</v>
      </c>
      <c r="E253" s="16" t="s">
        <v>1444</v>
      </c>
      <c r="F253" s="16" t="s">
        <v>1439</v>
      </c>
      <c r="G253" s="19">
        <v>62.398000000000003</v>
      </c>
      <c r="H253" s="12">
        <v>62.398000000000003</v>
      </c>
      <c r="I253" s="12">
        <v>1</v>
      </c>
      <c r="J253" s="12"/>
      <c r="K253" s="12">
        <f>ROUND(H253*J253, 2)</f>
        <v>0</v>
      </c>
      <c r="L253" s="18" t="s">
        <v>1</v>
      </c>
      <c r="M253" s="18" t="s">
        <v>1</v>
      </c>
      <c r="N253" s="12" t="str">
        <f>'ZBIORCZE ZESTAWIENIE KOSZTÓW'!B105</f>
        <v xml:space="preserve"> </v>
      </c>
      <c r="O253" s="16" t="s">
        <v>1</v>
      </c>
    </row>
    <row r="254" spans="1:15" outlineLevel="3" x14ac:dyDescent="0.3">
      <c r="A254" s="11" t="s">
        <v>1446</v>
      </c>
      <c r="B254" s="8" t="s">
        <v>1</v>
      </c>
      <c r="C254" s="8" t="s">
        <v>1</v>
      </c>
      <c r="D254" s="11" t="s">
        <v>736</v>
      </c>
      <c r="E254" s="11" t="s">
        <v>557</v>
      </c>
      <c r="F254" s="8" t="s">
        <v>1</v>
      </c>
      <c r="G254" s="8" t="s">
        <v>1</v>
      </c>
      <c r="H254" s="8" t="s">
        <v>1</v>
      </c>
      <c r="I254" s="8" t="s">
        <v>1</v>
      </c>
      <c r="J254" s="8"/>
      <c r="K254" s="20">
        <f>SUM(K255:K255)</f>
        <v>0</v>
      </c>
      <c r="L254" s="8" t="s">
        <v>1</v>
      </c>
      <c r="M254" s="8" t="s">
        <v>1</v>
      </c>
      <c r="N254" s="12" t="str">
        <f>'ZBIORCZE ZESTAWIENIE KOSZTÓW'!B105</f>
        <v xml:space="preserve"> </v>
      </c>
      <c r="O254" s="16" t="s">
        <v>1</v>
      </c>
    </row>
    <row r="255" spans="1:15" ht="72" outlineLevel="4" x14ac:dyDescent="0.3">
      <c r="A255" s="16" t="s">
        <v>1448</v>
      </c>
      <c r="B255" s="17" t="s">
        <v>1</v>
      </c>
      <c r="C255" s="17" t="s">
        <v>1</v>
      </c>
      <c r="D255" s="16" t="s">
        <v>1438</v>
      </c>
      <c r="E255" s="16" t="s">
        <v>1447</v>
      </c>
      <c r="F255" s="16" t="s">
        <v>1439</v>
      </c>
      <c r="G255" s="19">
        <v>4.9800000000000004</v>
      </c>
      <c r="H255" s="12">
        <v>4.9800000000000004</v>
      </c>
      <c r="I255" s="12">
        <v>1</v>
      </c>
      <c r="J255" s="12"/>
      <c r="K255" s="12">
        <f>ROUND(H255*J255, 2)</f>
        <v>0</v>
      </c>
      <c r="L255" s="18" t="s">
        <v>1</v>
      </c>
      <c r="M255" s="18" t="s">
        <v>1</v>
      </c>
      <c r="N255" s="12" t="str">
        <f>'ZBIORCZE ZESTAWIENIE KOSZTÓW'!B105</f>
        <v xml:space="preserve"> </v>
      </c>
      <c r="O255" s="16" t="s">
        <v>1</v>
      </c>
    </row>
    <row r="256" spans="1:15" outlineLevel="2" x14ac:dyDescent="0.3">
      <c r="A256" s="9" t="s">
        <v>1449</v>
      </c>
      <c r="B256" s="6" t="s">
        <v>1</v>
      </c>
      <c r="C256" s="6" t="s">
        <v>1</v>
      </c>
      <c r="D256" s="9" t="s">
        <v>733</v>
      </c>
      <c r="E256" s="9" t="s">
        <v>560</v>
      </c>
      <c r="F256" s="6" t="s">
        <v>1</v>
      </c>
      <c r="G256" s="6" t="s">
        <v>1</v>
      </c>
      <c r="H256" s="6" t="s">
        <v>1</v>
      </c>
      <c r="I256" s="6" t="s">
        <v>1</v>
      </c>
      <c r="J256" s="6"/>
      <c r="K256" s="21">
        <f>'2 ARCHITEKTURA'!K257+'2 ARCHITEKTURA'!K259</f>
        <v>0</v>
      </c>
      <c r="L256" s="6" t="s">
        <v>1</v>
      </c>
      <c r="M256" s="6" t="s">
        <v>1</v>
      </c>
      <c r="N256" s="12" t="str">
        <f>'ZBIORCZE ZESTAWIENIE KOSZTÓW'!B105</f>
        <v xml:space="preserve"> </v>
      </c>
      <c r="O256" s="16" t="s">
        <v>1</v>
      </c>
    </row>
    <row r="257" spans="1:15" outlineLevel="3" x14ac:dyDescent="0.3">
      <c r="A257" s="11" t="s">
        <v>1450</v>
      </c>
      <c r="B257" s="8" t="s">
        <v>1</v>
      </c>
      <c r="C257" s="8" t="s">
        <v>1</v>
      </c>
      <c r="D257" s="11" t="s">
        <v>736</v>
      </c>
      <c r="E257" s="11" t="s">
        <v>563</v>
      </c>
      <c r="F257" s="8" t="s">
        <v>1</v>
      </c>
      <c r="G257" s="8" t="s">
        <v>1</v>
      </c>
      <c r="H257" s="8" t="s">
        <v>1</v>
      </c>
      <c r="I257" s="8" t="s">
        <v>1</v>
      </c>
      <c r="J257" s="8"/>
      <c r="K257" s="20">
        <f>SUM(K258:K258)</f>
        <v>0</v>
      </c>
      <c r="L257" s="8" t="s">
        <v>1</v>
      </c>
      <c r="M257" s="8" t="s">
        <v>1</v>
      </c>
      <c r="N257" s="12" t="str">
        <f>'ZBIORCZE ZESTAWIENIE KOSZTÓW'!B105</f>
        <v xml:space="preserve"> </v>
      </c>
      <c r="O257" s="16" t="s">
        <v>1</v>
      </c>
    </row>
    <row r="258" spans="1:15" ht="43.2" outlineLevel="4" x14ac:dyDescent="0.3">
      <c r="A258" s="16" t="s">
        <v>1452</v>
      </c>
      <c r="B258" s="17" t="s">
        <v>1</v>
      </c>
      <c r="C258" s="17" t="s">
        <v>1</v>
      </c>
      <c r="D258" s="16" t="s">
        <v>743</v>
      </c>
      <c r="E258" s="16" t="s">
        <v>1451</v>
      </c>
      <c r="F258" s="16" t="s">
        <v>767</v>
      </c>
      <c r="G258" s="19">
        <v>179.56</v>
      </c>
      <c r="H258" s="12">
        <v>179.56</v>
      </c>
      <c r="I258" s="12">
        <v>1</v>
      </c>
      <c r="J258" s="12"/>
      <c r="K258" s="12">
        <f>ROUND(H258*J258, 2)</f>
        <v>0</v>
      </c>
      <c r="L258" s="18" t="s">
        <v>1</v>
      </c>
      <c r="M258" s="18" t="s">
        <v>1</v>
      </c>
      <c r="N258" s="12" t="str">
        <f>'ZBIORCZE ZESTAWIENIE KOSZTÓW'!B105</f>
        <v xml:space="preserve"> </v>
      </c>
      <c r="O258" s="16" t="s">
        <v>1</v>
      </c>
    </row>
    <row r="259" spans="1:15" outlineLevel="3" x14ac:dyDescent="0.3">
      <c r="A259" s="11" t="s">
        <v>1453</v>
      </c>
      <c r="B259" s="8" t="s">
        <v>1</v>
      </c>
      <c r="C259" s="8" t="s">
        <v>1</v>
      </c>
      <c r="D259" s="11" t="s">
        <v>736</v>
      </c>
      <c r="E259" s="11" t="s">
        <v>566</v>
      </c>
      <c r="F259" s="8" t="s">
        <v>1</v>
      </c>
      <c r="G259" s="8" t="s">
        <v>1</v>
      </c>
      <c r="H259" s="8" t="s">
        <v>1</v>
      </c>
      <c r="I259" s="8" t="s">
        <v>1</v>
      </c>
      <c r="J259" s="8"/>
      <c r="K259" s="20">
        <f>SUM(K260:K260)</f>
        <v>0</v>
      </c>
      <c r="L259" s="8" t="s">
        <v>1</v>
      </c>
      <c r="M259" s="8" t="s">
        <v>1</v>
      </c>
      <c r="N259" s="12" t="str">
        <f>'ZBIORCZE ZESTAWIENIE KOSZTÓW'!B105</f>
        <v xml:space="preserve"> </v>
      </c>
      <c r="O259" s="16" t="s">
        <v>1</v>
      </c>
    </row>
    <row r="260" spans="1:15" ht="43.2" outlineLevel="4" x14ac:dyDescent="0.3">
      <c r="A260" s="16" t="s">
        <v>1455</v>
      </c>
      <c r="B260" s="17" t="s">
        <v>1</v>
      </c>
      <c r="C260" s="17" t="s">
        <v>1</v>
      </c>
      <c r="D260" s="16" t="s">
        <v>743</v>
      </c>
      <c r="E260" s="16" t="s">
        <v>1454</v>
      </c>
      <c r="F260" s="16" t="s">
        <v>767</v>
      </c>
      <c r="G260" s="19">
        <v>29.832000000000001</v>
      </c>
      <c r="H260" s="12">
        <v>29.832000000000001</v>
      </c>
      <c r="I260" s="12">
        <v>1</v>
      </c>
      <c r="J260" s="12"/>
      <c r="K260" s="12">
        <f>ROUND(H260*J260, 2)</f>
        <v>0</v>
      </c>
      <c r="L260" s="18" t="s">
        <v>1</v>
      </c>
      <c r="M260" s="18" t="s">
        <v>1</v>
      </c>
      <c r="N260" s="12" t="str">
        <f>'ZBIORCZE ZESTAWIENIE KOSZTÓW'!B105</f>
        <v xml:space="preserve"> </v>
      </c>
      <c r="O260" s="16" t="s">
        <v>1</v>
      </c>
    </row>
    <row r="261" spans="1:15" outlineLevel="2" x14ac:dyDescent="0.3">
      <c r="A261" s="9" t="s">
        <v>1456</v>
      </c>
      <c r="B261" s="6" t="s">
        <v>1</v>
      </c>
      <c r="C261" s="6" t="s">
        <v>1</v>
      </c>
      <c r="D261" s="9" t="s">
        <v>733</v>
      </c>
      <c r="E261" s="9" t="s">
        <v>569</v>
      </c>
      <c r="F261" s="6" t="s">
        <v>1</v>
      </c>
      <c r="G261" s="6" t="s">
        <v>1</v>
      </c>
      <c r="H261" s="6" t="s">
        <v>1</v>
      </c>
      <c r="I261" s="6" t="s">
        <v>1</v>
      </c>
      <c r="J261" s="6"/>
      <c r="K261" s="21">
        <f>'2 ARCHITEKTURA'!K262</f>
        <v>0</v>
      </c>
      <c r="L261" s="6" t="s">
        <v>1</v>
      </c>
      <c r="M261" s="6" t="s">
        <v>1</v>
      </c>
      <c r="N261" s="12" t="str">
        <f>'ZBIORCZE ZESTAWIENIE KOSZTÓW'!B105</f>
        <v xml:space="preserve"> </v>
      </c>
      <c r="O261" s="16" t="s">
        <v>1</v>
      </c>
    </row>
    <row r="262" spans="1:15" outlineLevel="3" x14ac:dyDescent="0.3">
      <c r="A262" s="11" t="s">
        <v>1457</v>
      </c>
      <c r="B262" s="8" t="s">
        <v>1</v>
      </c>
      <c r="C262" s="8" t="s">
        <v>1</v>
      </c>
      <c r="D262" s="11" t="s">
        <v>736</v>
      </c>
      <c r="E262" s="11" t="s">
        <v>572</v>
      </c>
      <c r="F262" s="8" t="s">
        <v>1</v>
      </c>
      <c r="G262" s="8" t="s">
        <v>1</v>
      </c>
      <c r="H262" s="8" t="s">
        <v>1</v>
      </c>
      <c r="I262" s="8" t="s">
        <v>1</v>
      </c>
      <c r="J262" s="8"/>
      <c r="K262" s="20">
        <f>SUM(K263:K263)</f>
        <v>0</v>
      </c>
      <c r="L262" s="8" t="s">
        <v>1</v>
      </c>
      <c r="M262" s="8" t="s">
        <v>1</v>
      </c>
      <c r="N262" s="12" t="str">
        <f>'ZBIORCZE ZESTAWIENIE KOSZTÓW'!B105</f>
        <v xml:space="preserve"> </v>
      </c>
      <c r="O262" s="16" t="s">
        <v>1</v>
      </c>
    </row>
    <row r="263" spans="1:15" ht="72" outlineLevel="4" x14ac:dyDescent="0.3">
      <c r="A263" s="16" t="s">
        <v>1459</v>
      </c>
      <c r="B263" s="17" t="s">
        <v>1</v>
      </c>
      <c r="C263" s="17" t="s">
        <v>1</v>
      </c>
      <c r="D263" s="16" t="s">
        <v>743</v>
      </c>
      <c r="E263" s="16" t="s">
        <v>1458</v>
      </c>
      <c r="F263" s="16" t="s">
        <v>1320</v>
      </c>
      <c r="G263" s="19">
        <v>1</v>
      </c>
      <c r="H263" s="12">
        <v>1</v>
      </c>
      <c r="I263" s="12">
        <v>1</v>
      </c>
      <c r="J263" s="12"/>
      <c r="K263" s="12">
        <f>ROUND(H263*J263, 2)</f>
        <v>0</v>
      </c>
      <c r="L263" s="18" t="s">
        <v>1</v>
      </c>
      <c r="M263" s="18" t="s">
        <v>1</v>
      </c>
      <c r="N263" s="12" t="str">
        <f>'ZBIORCZE ZESTAWIENIE KOSZTÓW'!B105</f>
        <v xml:space="preserve"> </v>
      </c>
      <c r="O263" s="16" t="s">
        <v>1</v>
      </c>
    </row>
    <row r="264" spans="1:15" outlineLevel="1" x14ac:dyDescent="0.3">
      <c r="A264" s="7" t="s">
        <v>1460</v>
      </c>
      <c r="B264" s="4" t="s">
        <v>1</v>
      </c>
      <c r="C264" s="4" t="s">
        <v>1</v>
      </c>
      <c r="D264" s="7" t="s">
        <v>733</v>
      </c>
      <c r="E264" s="7" t="s">
        <v>575</v>
      </c>
      <c r="F264" s="4" t="s">
        <v>1</v>
      </c>
      <c r="G264" s="4" t="s">
        <v>1</v>
      </c>
      <c r="H264" s="4" t="s">
        <v>1</v>
      </c>
      <c r="I264" s="4" t="s">
        <v>1</v>
      </c>
      <c r="J264" s="4"/>
      <c r="K264" s="22">
        <f>'2 ARCHITEKTURA'!K265+'2 ARCHITEKTURA'!K282+'2 ARCHITEKTURA'!K312+'2 ARCHITEKTURA'!K346+'2 ARCHITEKTURA'!K376+'2 ARCHITEKTURA'!K408+'2 ARCHITEKTURA'!K415</f>
        <v>0</v>
      </c>
      <c r="L264" s="4" t="s">
        <v>1</v>
      </c>
      <c r="M264" s="4" t="s">
        <v>1</v>
      </c>
      <c r="N264" s="12" t="str">
        <f>'ZBIORCZE ZESTAWIENIE KOSZTÓW'!B105</f>
        <v xml:space="preserve"> </v>
      </c>
      <c r="O264" s="16" t="s">
        <v>1</v>
      </c>
    </row>
    <row r="265" spans="1:15" outlineLevel="2" x14ac:dyDescent="0.3">
      <c r="A265" s="9" t="s">
        <v>1461</v>
      </c>
      <c r="B265" s="6" t="s">
        <v>1</v>
      </c>
      <c r="C265" s="6" t="s">
        <v>1</v>
      </c>
      <c r="D265" s="9" t="s">
        <v>733</v>
      </c>
      <c r="E265" s="9" t="s">
        <v>578</v>
      </c>
      <c r="F265" s="6" t="s">
        <v>1</v>
      </c>
      <c r="G265" s="6" t="s">
        <v>1</v>
      </c>
      <c r="H265" s="6" t="s">
        <v>1</v>
      </c>
      <c r="I265" s="6" t="s">
        <v>1</v>
      </c>
      <c r="J265" s="6"/>
      <c r="K265" s="21">
        <f>'2 ARCHITEKTURA'!K266+'2 ARCHITEKTURA'!K270+'2 ARCHITEKTURA'!K272+'2 ARCHITEKTURA'!K275</f>
        <v>0</v>
      </c>
      <c r="L265" s="6" t="s">
        <v>1</v>
      </c>
      <c r="M265" s="6" t="s">
        <v>1</v>
      </c>
      <c r="N265" s="12" t="str">
        <f>'ZBIORCZE ZESTAWIENIE KOSZTÓW'!B105</f>
        <v xml:space="preserve"> </v>
      </c>
      <c r="O265" s="16" t="s">
        <v>1</v>
      </c>
    </row>
    <row r="266" spans="1:15" outlineLevel="3" x14ac:dyDescent="0.3">
      <c r="A266" s="11" t="s">
        <v>1462</v>
      </c>
      <c r="B266" s="8" t="s">
        <v>1</v>
      </c>
      <c r="C266" s="8" t="s">
        <v>1</v>
      </c>
      <c r="D266" s="11" t="s">
        <v>736</v>
      </c>
      <c r="E266" s="11" t="s">
        <v>581</v>
      </c>
      <c r="F266" s="8" t="s">
        <v>1</v>
      </c>
      <c r="G266" s="8" t="s">
        <v>1</v>
      </c>
      <c r="H266" s="8" t="s">
        <v>1</v>
      </c>
      <c r="I266" s="8" t="s">
        <v>1</v>
      </c>
      <c r="J266" s="8"/>
      <c r="K266" s="20">
        <f>SUM(K267:K269)</f>
        <v>0</v>
      </c>
      <c r="L266" s="8" t="s">
        <v>1</v>
      </c>
      <c r="M266" s="8" t="s">
        <v>1</v>
      </c>
      <c r="N266" s="12" t="str">
        <f>'ZBIORCZE ZESTAWIENIE KOSZTÓW'!B105</f>
        <v xml:space="preserve"> </v>
      </c>
      <c r="O266" s="16" t="s">
        <v>1</v>
      </c>
    </row>
    <row r="267" spans="1:15" ht="28.8" outlineLevel="4" x14ac:dyDescent="0.3">
      <c r="A267" s="16" t="s">
        <v>1464</v>
      </c>
      <c r="B267" s="17" t="s">
        <v>1</v>
      </c>
      <c r="C267" s="17" t="s">
        <v>1</v>
      </c>
      <c r="D267" s="16" t="s">
        <v>1271</v>
      </c>
      <c r="E267" s="16" t="s">
        <v>1463</v>
      </c>
      <c r="F267" s="16" t="s">
        <v>767</v>
      </c>
      <c r="G267" s="19">
        <v>72.741</v>
      </c>
      <c r="H267" s="12">
        <v>72.741</v>
      </c>
      <c r="I267" s="12">
        <v>1</v>
      </c>
      <c r="J267" s="12"/>
      <c r="K267" s="12">
        <f>ROUND(H267*J267, 2)</f>
        <v>0</v>
      </c>
      <c r="L267" s="18" t="s">
        <v>1</v>
      </c>
      <c r="M267" s="18" t="s">
        <v>1</v>
      </c>
      <c r="N267" s="12" t="str">
        <f>'ZBIORCZE ZESTAWIENIE KOSZTÓW'!B105</f>
        <v xml:space="preserve"> </v>
      </c>
      <c r="O267" s="16" t="s">
        <v>1</v>
      </c>
    </row>
    <row r="268" spans="1:15" ht="86.4" outlineLevel="4" x14ac:dyDescent="0.3">
      <c r="A268" s="16" t="s">
        <v>1466</v>
      </c>
      <c r="B268" s="17" t="s">
        <v>1</v>
      </c>
      <c r="C268" s="17" t="s">
        <v>1</v>
      </c>
      <c r="D268" s="16" t="s">
        <v>1119</v>
      </c>
      <c r="E268" s="16" t="s">
        <v>1465</v>
      </c>
      <c r="F268" s="16" t="s">
        <v>767</v>
      </c>
      <c r="G268" s="19">
        <v>72.741</v>
      </c>
      <c r="H268" s="12">
        <v>72.741</v>
      </c>
      <c r="I268" s="12">
        <v>1</v>
      </c>
      <c r="J268" s="12"/>
      <c r="K268" s="12">
        <f>ROUND(H268*J268, 2)</f>
        <v>0</v>
      </c>
      <c r="L268" s="18" t="s">
        <v>1</v>
      </c>
      <c r="M268" s="18" t="s">
        <v>1</v>
      </c>
      <c r="N268" s="12" t="str">
        <f>'ZBIORCZE ZESTAWIENIE KOSZTÓW'!B105</f>
        <v xml:space="preserve"> </v>
      </c>
      <c r="O268" s="16" t="s">
        <v>1</v>
      </c>
    </row>
    <row r="269" spans="1:15" ht="43.2" outlineLevel="4" x14ac:dyDescent="0.3">
      <c r="A269" s="16" t="s">
        <v>1468</v>
      </c>
      <c r="B269" s="17" t="s">
        <v>1</v>
      </c>
      <c r="C269" s="17" t="s">
        <v>1</v>
      </c>
      <c r="D269" s="16" t="s">
        <v>1469</v>
      </c>
      <c r="E269" s="16" t="s">
        <v>1467</v>
      </c>
      <c r="F269" s="16" t="s">
        <v>767</v>
      </c>
      <c r="G269" s="19">
        <v>72.741</v>
      </c>
      <c r="H269" s="12">
        <v>72.741</v>
      </c>
      <c r="I269" s="12">
        <v>1</v>
      </c>
      <c r="J269" s="12"/>
      <c r="K269" s="12">
        <f>ROUND(H269*J269, 2)</f>
        <v>0</v>
      </c>
      <c r="L269" s="18" t="s">
        <v>1</v>
      </c>
      <c r="M269" s="18" t="s">
        <v>1</v>
      </c>
      <c r="N269" s="12" t="str">
        <f>'ZBIORCZE ZESTAWIENIE KOSZTÓW'!B105</f>
        <v xml:space="preserve"> </v>
      </c>
      <c r="O269" s="16" t="s">
        <v>1</v>
      </c>
    </row>
    <row r="270" spans="1:15" outlineLevel="3" x14ac:dyDescent="0.3">
      <c r="A270" s="11" t="s">
        <v>1470</v>
      </c>
      <c r="B270" s="8" t="s">
        <v>1</v>
      </c>
      <c r="C270" s="8" t="s">
        <v>1</v>
      </c>
      <c r="D270" s="11" t="s">
        <v>736</v>
      </c>
      <c r="E270" s="11" t="s">
        <v>584</v>
      </c>
      <c r="F270" s="8" t="s">
        <v>1</v>
      </c>
      <c r="G270" s="8" t="s">
        <v>1</v>
      </c>
      <c r="H270" s="8" t="s">
        <v>1</v>
      </c>
      <c r="I270" s="8" t="s">
        <v>1</v>
      </c>
      <c r="J270" s="8"/>
      <c r="K270" s="20">
        <f>SUM(K271:K271)</f>
        <v>0</v>
      </c>
      <c r="L270" s="8" t="s">
        <v>1</v>
      </c>
      <c r="M270" s="8" t="s">
        <v>1</v>
      </c>
      <c r="N270" s="12" t="str">
        <f>'ZBIORCZE ZESTAWIENIE KOSZTÓW'!B105</f>
        <v xml:space="preserve"> </v>
      </c>
      <c r="O270" s="16" t="s">
        <v>1</v>
      </c>
    </row>
    <row r="271" spans="1:15" ht="43.2" outlineLevel="4" x14ac:dyDescent="0.3">
      <c r="A271" s="16" t="s">
        <v>1472</v>
      </c>
      <c r="B271" s="17" t="s">
        <v>1</v>
      </c>
      <c r="C271" s="17" t="s">
        <v>1</v>
      </c>
      <c r="D271" s="16" t="s">
        <v>743</v>
      </c>
      <c r="E271" s="16" t="s">
        <v>1471</v>
      </c>
      <c r="F271" s="16" t="s">
        <v>767</v>
      </c>
      <c r="G271" s="19">
        <v>72.741</v>
      </c>
      <c r="H271" s="12">
        <v>72.741</v>
      </c>
      <c r="I271" s="12">
        <v>1</v>
      </c>
      <c r="J271" s="12"/>
      <c r="K271" s="12">
        <f>ROUND(H271*J271, 2)</f>
        <v>0</v>
      </c>
      <c r="L271" s="18" t="s">
        <v>1</v>
      </c>
      <c r="M271" s="18" t="s">
        <v>1</v>
      </c>
      <c r="N271" s="12" t="str">
        <f>'ZBIORCZE ZESTAWIENIE KOSZTÓW'!B105</f>
        <v xml:space="preserve"> </v>
      </c>
      <c r="O271" s="16" t="s">
        <v>1</v>
      </c>
    </row>
    <row r="272" spans="1:15" outlineLevel="3" x14ac:dyDescent="0.3">
      <c r="A272" s="11" t="s">
        <v>1473</v>
      </c>
      <c r="B272" s="8" t="s">
        <v>1</v>
      </c>
      <c r="C272" s="8" t="s">
        <v>1</v>
      </c>
      <c r="D272" s="11" t="s">
        <v>736</v>
      </c>
      <c r="E272" s="11" t="s">
        <v>499</v>
      </c>
      <c r="F272" s="8" t="s">
        <v>1</v>
      </c>
      <c r="G272" s="8" t="s">
        <v>1</v>
      </c>
      <c r="H272" s="8" t="s">
        <v>1</v>
      </c>
      <c r="I272" s="8" t="s">
        <v>1</v>
      </c>
      <c r="J272" s="8"/>
      <c r="K272" s="20">
        <f>SUM(K273:K274)</f>
        <v>0</v>
      </c>
      <c r="L272" s="8" t="s">
        <v>1</v>
      </c>
      <c r="M272" s="8" t="s">
        <v>1</v>
      </c>
      <c r="N272" s="12" t="str">
        <f>'ZBIORCZE ZESTAWIENIE KOSZTÓW'!B105</f>
        <v xml:space="preserve"> </v>
      </c>
      <c r="O272" s="16" t="s">
        <v>1</v>
      </c>
    </row>
    <row r="273" spans="1:15" ht="43.2" outlineLevel="4" x14ac:dyDescent="0.3">
      <c r="A273" s="16" t="s">
        <v>1474</v>
      </c>
      <c r="B273" s="17" t="s">
        <v>1</v>
      </c>
      <c r="C273" s="17" t="s">
        <v>1</v>
      </c>
      <c r="D273" s="16" t="s">
        <v>1469</v>
      </c>
      <c r="E273" s="16" t="s">
        <v>1467</v>
      </c>
      <c r="F273" s="16" t="s">
        <v>767</v>
      </c>
      <c r="G273" s="19">
        <v>23.448</v>
      </c>
      <c r="H273" s="12">
        <v>23.448</v>
      </c>
      <c r="I273" s="12">
        <v>1</v>
      </c>
      <c r="J273" s="12"/>
      <c r="K273" s="12">
        <f>ROUND(H273*J273, 2)</f>
        <v>0</v>
      </c>
      <c r="L273" s="18" t="s">
        <v>1</v>
      </c>
      <c r="M273" s="18" t="s">
        <v>1</v>
      </c>
      <c r="N273" s="12" t="str">
        <f>'ZBIORCZE ZESTAWIENIE KOSZTÓW'!B105</f>
        <v xml:space="preserve"> </v>
      </c>
      <c r="O273" s="16" t="s">
        <v>1</v>
      </c>
    </row>
    <row r="274" spans="1:15" ht="28.8" outlineLevel="4" x14ac:dyDescent="0.3">
      <c r="A274" s="16" t="s">
        <v>1475</v>
      </c>
      <c r="B274" s="17" t="s">
        <v>1</v>
      </c>
      <c r="C274" s="17" t="s">
        <v>1</v>
      </c>
      <c r="D274" s="16" t="s">
        <v>1261</v>
      </c>
      <c r="E274" s="16" t="s">
        <v>1259</v>
      </c>
      <c r="F274" s="16" t="s">
        <v>767</v>
      </c>
      <c r="G274" s="19">
        <v>30.481999999999999</v>
      </c>
      <c r="H274" s="12">
        <v>30.481999999999999</v>
      </c>
      <c r="I274" s="12">
        <v>1</v>
      </c>
      <c r="J274" s="12"/>
      <c r="K274" s="12">
        <f>ROUND(H274*J274, 2)</f>
        <v>0</v>
      </c>
      <c r="L274" s="18" t="s">
        <v>1</v>
      </c>
      <c r="M274" s="18" t="s">
        <v>1</v>
      </c>
      <c r="N274" s="12" t="str">
        <f>'ZBIORCZE ZESTAWIENIE KOSZTÓW'!B105</f>
        <v xml:space="preserve"> </v>
      </c>
      <c r="O274" s="16" t="s">
        <v>1</v>
      </c>
    </row>
    <row r="275" spans="1:15" outlineLevel="3" x14ac:dyDescent="0.3">
      <c r="A275" s="11" t="s">
        <v>1476</v>
      </c>
      <c r="B275" s="8" t="s">
        <v>1</v>
      </c>
      <c r="C275" s="8" t="s">
        <v>1</v>
      </c>
      <c r="D275" s="11" t="s">
        <v>736</v>
      </c>
      <c r="E275" s="11" t="s">
        <v>589</v>
      </c>
      <c r="F275" s="8" t="s">
        <v>1</v>
      </c>
      <c r="G275" s="8" t="s">
        <v>1</v>
      </c>
      <c r="H275" s="8" t="s">
        <v>1</v>
      </c>
      <c r="I275" s="8" t="s">
        <v>1</v>
      </c>
      <c r="J275" s="8"/>
      <c r="K275" s="20">
        <f>SUM(K276:K281)</f>
        <v>0</v>
      </c>
      <c r="L275" s="8" t="s">
        <v>1</v>
      </c>
      <c r="M275" s="8" t="s">
        <v>1</v>
      </c>
      <c r="N275" s="12" t="str">
        <f>'ZBIORCZE ZESTAWIENIE KOSZTÓW'!B105</f>
        <v xml:space="preserve"> </v>
      </c>
      <c r="O275" s="16" t="s">
        <v>1</v>
      </c>
    </row>
    <row r="276" spans="1:15" ht="28.8" outlineLevel="4" x14ac:dyDescent="0.3">
      <c r="A276" s="16" t="s">
        <v>1478</v>
      </c>
      <c r="B276" s="17" t="s">
        <v>1</v>
      </c>
      <c r="C276" s="17" t="s">
        <v>1</v>
      </c>
      <c r="D276" s="16" t="s">
        <v>1479</v>
      </c>
      <c r="E276" s="16" t="s">
        <v>1477</v>
      </c>
      <c r="F276" s="16" t="s">
        <v>767</v>
      </c>
      <c r="G276" s="19">
        <v>72.741</v>
      </c>
      <c r="H276" s="12">
        <v>72.741</v>
      </c>
      <c r="I276" s="12">
        <v>1</v>
      </c>
      <c r="J276" s="12"/>
      <c r="K276" s="12">
        <f t="shared" ref="K276:K281" si="4">ROUND(H276*J276, 2)</f>
        <v>0</v>
      </c>
      <c r="L276" s="18" t="s">
        <v>1</v>
      </c>
      <c r="M276" s="18" t="s">
        <v>1</v>
      </c>
      <c r="N276" s="12" t="str">
        <f>'ZBIORCZE ZESTAWIENIE KOSZTÓW'!B105</f>
        <v xml:space="preserve"> </v>
      </c>
      <c r="O276" s="16" t="s">
        <v>1</v>
      </c>
    </row>
    <row r="277" spans="1:15" ht="28.8" outlineLevel="4" x14ac:dyDescent="0.3">
      <c r="A277" s="16" t="s">
        <v>1481</v>
      </c>
      <c r="B277" s="17" t="s">
        <v>1</v>
      </c>
      <c r="C277" s="17" t="s">
        <v>1</v>
      </c>
      <c r="D277" s="16" t="s">
        <v>1482</v>
      </c>
      <c r="E277" s="16" t="s">
        <v>1480</v>
      </c>
      <c r="F277" s="16" t="s">
        <v>1483</v>
      </c>
      <c r="G277" s="19">
        <v>298.96600000000001</v>
      </c>
      <c r="H277" s="12">
        <v>298.96600000000001</v>
      </c>
      <c r="I277" s="12">
        <v>1</v>
      </c>
      <c r="J277" s="12"/>
      <c r="K277" s="12">
        <f t="shared" si="4"/>
        <v>0</v>
      </c>
      <c r="L277" s="18" t="s">
        <v>1</v>
      </c>
      <c r="M277" s="18" t="s">
        <v>1</v>
      </c>
      <c r="N277" s="12" t="str">
        <f>'ZBIORCZE ZESTAWIENIE KOSZTÓW'!B105</f>
        <v xml:space="preserve"> </v>
      </c>
      <c r="O277" s="16" t="s">
        <v>1</v>
      </c>
    </row>
    <row r="278" spans="1:15" ht="28.8" outlineLevel="4" x14ac:dyDescent="0.3">
      <c r="A278" s="16" t="s">
        <v>1485</v>
      </c>
      <c r="B278" s="17" t="s">
        <v>1</v>
      </c>
      <c r="C278" s="17" t="s">
        <v>1</v>
      </c>
      <c r="D278" s="16" t="s">
        <v>1486</v>
      </c>
      <c r="E278" s="16" t="s">
        <v>1484</v>
      </c>
      <c r="F278" s="16" t="s">
        <v>767</v>
      </c>
      <c r="G278" s="19">
        <v>72.741</v>
      </c>
      <c r="H278" s="12">
        <v>72.741</v>
      </c>
      <c r="I278" s="12">
        <v>1</v>
      </c>
      <c r="J278" s="12"/>
      <c r="K278" s="12">
        <f t="shared" si="4"/>
        <v>0</v>
      </c>
      <c r="L278" s="18" t="s">
        <v>1</v>
      </c>
      <c r="M278" s="18" t="s">
        <v>1</v>
      </c>
      <c r="N278" s="12" t="str">
        <f>'ZBIORCZE ZESTAWIENIE KOSZTÓW'!B105</f>
        <v xml:space="preserve"> </v>
      </c>
      <c r="O278" s="16" t="s">
        <v>1</v>
      </c>
    </row>
    <row r="279" spans="1:15" ht="28.8" outlineLevel="4" x14ac:dyDescent="0.3">
      <c r="A279" s="16" t="s">
        <v>1488</v>
      </c>
      <c r="B279" s="17" t="s">
        <v>1</v>
      </c>
      <c r="C279" s="17" t="s">
        <v>1</v>
      </c>
      <c r="D279" s="16" t="s">
        <v>1489</v>
      </c>
      <c r="E279" s="16" t="s">
        <v>1487</v>
      </c>
      <c r="F279" s="16" t="s">
        <v>1369</v>
      </c>
      <c r="G279" s="19">
        <v>58.62</v>
      </c>
      <c r="H279" s="12">
        <v>58.62</v>
      </c>
      <c r="I279" s="12">
        <v>1</v>
      </c>
      <c r="J279" s="12"/>
      <c r="K279" s="12">
        <f t="shared" si="4"/>
        <v>0</v>
      </c>
      <c r="L279" s="18" t="s">
        <v>1</v>
      </c>
      <c r="M279" s="18" t="s">
        <v>1</v>
      </c>
      <c r="N279" s="12" t="str">
        <f>'ZBIORCZE ZESTAWIENIE KOSZTÓW'!B105</f>
        <v xml:space="preserve"> </v>
      </c>
      <c r="O279" s="16" t="s">
        <v>1</v>
      </c>
    </row>
    <row r="280" spans="1:15" ht="28.8" outlineLevel="4" x14ac:dyDescent="0.3">
      <c r="A280" s="16" t="s">
        <v>1491</v>
      </c>
      <c r="B280" s="17" t="s">
        <v>1</v>
      </c>
      <c r="C280" s="17" t="s">
        <v>1</v>
      </c>
      <c r="D280" s="16" t="s">
        <v>1492</v>
      </c>
      <c r="E280" s="16" t="s">
        <v>1490</v>
      </c>
      <c r="F280" s="16" t="s">
        <v>767</v>
      </c>
      <c r="G280" s="19">
        <v>72.741</v>
      </c>
      <c r="H280" s="12">
        <v>72.741</v>
      </c>
      <c r="I280" s="12">
        <v>1</v>
      </c>
      <c r="J280" s="12"/>
      <c r="K280" s="12">
        <f t="shared" si="4"/>
        <v>0</v>
      </c>
      <c r="L280" s="18" t="s">
        <v>1</v>
      </c>
      <c r="M280" s="18" t="s">
        <v>1</v>
      </c>
      <c r="N280" s="12" t="str">
        <f>'ZBIORCZE ZESTAWIENIE KOSZTÓW'!B105</f>
        <v xml:space="preserve"> </v>
      </c>
      <c r="O280" s="16" t="s">
        <v>1</v>
      </c>
    </row>
    <row r="281" spans="1:15" ht="28.8" outlineLevel="4" x14ac:dyDescent="0.3">
      <c r="A281" s="16" t="s">
        <v>1494</v>
      </c>
      <c r="B281" s="17" t="s">
        <v>1</v>
      </c>
      <c r="C281" s="17" t="s">
        <v>1</v>
      </c>
      <c r="D281" s="16" t="s">
        <v>1495</v>
      </c>
      <c r="E281" s="16" t="s">
        <v>1493</v>
      </c>
      <c r="F281" s="16" t="s">
        <v>767</v>
      </c>
      <c r="G281" s="19">
        <v>72.741</v>
      </c>
      <c r="H281" s="12">
        <v>72.741</v>
      </c>
      <c r="I281" s="12">
        <v>1</v>
      </c>
      <c r="J281" s="12"/>
      <c r="K281" s="12">
        <f t="shared" si="4"/>
        <v>0</v>
      </c>
      <c r="L281" s="18" t="s">
        <v>1</v>
      </c>
      <c r="M281" s="18" t="s">
        <v>1</v>
      </c>
      <c r="N281" s="12" t="str">
        <f>'ZBIORCZE ZESTAWIENIE KOSZTÓW'!B105</f>
        <v xml:space="preserve"> </v>
      </c>
      <c r="O281" s="16" t="s">
        <v>1</v>
      </c>
    </row>
    <row r="282" spans="1:15" outlineLevel="2" x14ac:dyDescent="0.3">
      <c r="A282" s="9" t="s">
        <v>1496</v>
      </c>
      <c r="B282" s="6" t="s">
        <v>1</v>
      </c>
      <c r="C282" s="6" t="s">
        <v>1</v>
      </c>
      <c r="D282" s="9" t="s">
        <v>733</v>
      </c>
      <c r="E282" s="9" t="s">
        <v>592</v>
      </c>
      <c r="F282" s="6" t="s">
        <v>1</v>
      </c>
      <c r="G282" s="6" t="s">
        <v>1</v>
      </c>
      <c r="H282" s="6" t="s">
        <v>1</v>
      </c>
      <c r="I282" s="6" t="s">
        <v>1</v>
      </c>
      <c r="J282" s="6"/>
      <c r="K282" s="21">
        <f>'2 ARCHITEKTURA'!K283+'2 ARCHITEKTURA'!K292+'2 ARCHITEKTURA'!K302</f>
        <v>0</v>
      </c>
      <c r="L282" s="6" t="s">
        <v>1</v>
      </c>
      <c r="M282" s="6" t="s">
        <v>1</v>
      </c>
      <c r="N282" s="12" t="str">
        <f>'ZBIORCZE ZESTAWIENIE KOSZTÓW'!B105</f>
        <v xml:space="preserve"> </v>
      </c>
      <c r="O282" s="16" t="s">
        <v>1</v>
      </c>
    </row>
    <row r="283" spans="1:15" outlineLevel="3" x14ac:dyDescent="0.3">
      <c r="A283" s="11" t="s">
        <v>1497</v>
      </c>
      <c r="B283" s="8" t="s">
        <v>1</v>
      </c>
      <c r="C283" s="8" t="s">
        <v>1</v>
      </c>
      <c r="D283" s="11" t="s">
        <v>736</v>
      </c>
      <c r="E283" s="11" t="s">
        <v>595</v>
      </c>
      <c r="F283" s="8" t="s">
        <v>1</v>
      </c>
      <c r="G283" s="8" t="s">
        <v>1</v>
      </c>
      <c r="H283" s="8" t="s">
        <v>1</v>
      </c>
      <c r="I283" s="8" t="s">
        <v>1</v>
      </c>
      <c r="J283" s="8"/>
      <c r="K283" s="20">
        <f>SUM(K284:K291)</f>
        <v>0</v>
      </c>
      <c r="L283" s="8" t="s">
        <v>1</v>
      </c>
      <c r="M283" s="8" t="s">
        <v>1</v>
      </c>
      <c r="N283" s="12" t="str">
        <f>'ZBIORCZE ZESTAWIENIE KOSZTÓW'!B105</f>
        <v xml:space="preserve"> </v>
      </c>
      <c r="O283" s="16" t="s">
        <v>1</v>
      </c>
    </row>
    <row r="284" spans="1:15" ht="28.8" outlineLevel="4" x14ac:dyDescent="0.3">
      <c r="A284" s="16" t="s">
        <v>1499</v>
      </c>
      <c r="B284" s="17" t="s">
        <v>1</v>
      </c>
      <c r="C284" s="17" t="s">
        <v>1</v>
      </c>
      <c r="D284" s="16" t="s">
        <v>1479</v>
      </c>
      <c r="E284" s="16" t="s">
        <v>1498</v>
      </c>
      <c r="F284" s="16" t="s">
        <v>767</v>
      </c>
      <c r="G284" s="19">
        <v>72.376999999999995</v>
      </c>
      <c r="H284" s="12">
        <v>72.376999999999995</v>
      </c>
      <c r="I284" s="12">
        <v>1</v>
      </c>
      <c r="J284" s="12"/>
      <c r="K284" s="12">
        <f t="shared" ref="K284:K291" si="5">ROUND(H284*J284, 2)</f>
        <v>0</v>
      </c>
      <c r="L284" s="18" t="s">
        <v>1</v>
      </c>
      <c r="M284" s="18" t="s">
        <v>1</v>
      </c>
      <c r="N284" s="12" t="str">
        <f>'ZBIORCZE ZESTAWIENIE KOSZTÓW'!B105</f>
        <v xml:space="preserve"> </v>
      </c>
      <c r="O284" s="16" t="s">
        <v>1</v>
      </c>
    </row>
    <row r="285" spans="1:15" ht="28.8" outlineLevel="4" x14ac:dyDescent="0.3">
      <c r="A285" s="16" t="s">
        <v>1500</v>
      </c>
      <c r="B285" s="17" t="s">
        <v>1</v>
      </c>
      <c r="C285" s="17" t="s">
        <v>1</v>
      </c>
      <c r="D285" s="16" t="s">
        <v>1482</v>
      </c>
      <c r="E285" s="16" t="s">
        <v>1480</v>
      </c>
      <c r="F285" s="16" t="s">
        <v>1483</v>
      </c>
      <c r="G285" s="19">
        <v>297.46899999999999</v>
      </c>
      <c r="H285" s="12">
        <v>297.46899999999999</v>
      </c>
      <c r="I285" s="12">
        <v>1</v>
      </c>
      <c r="J285" s="12"/>
      <c r="K285" s="12">
        <f t="shared" si="5"/>
        <v>0</v>
      </c>
      <c r="L285" s="18" t="s">
        <v>1</v>
      </c>
      <c r="M285" s="18" t="s">
        <v>1</v>
      </c>
      <c r="N285" s="12" t="str">
        <f>'ZBIORCZE ZESTAWIENIE KOSZTÓW'!B105</f>
        <v xml:space="preserve"> </v>
      </c>
      <c r="O285" s="16" t="s">
        <v>1</v>
      </c>
    </row>
    <row r="286" spans="1:15" ht="28.8" outlineLevel="4" x14ac:dyDescent="0.3">
      <c r="A286" s="16" t="s">
        <v>1501</v>
      </c>
      <c r="B286" s="17" t="s">
        <v>1</v>
      </c>
      <c r="C286" s="17" t="s">
        <v>1</v>
      </c>
      <c r="D286" s="16" t="s">
        <v>1486</v>
      </c>
      <c r="E286" s="16" t="s">
        <v>1484</v>
      </c>
      <c r="F286" s="16" t="s">
        <v>767</v>
      </c>
      <c r="G286" s="19">
        <v>72.376999999999995</v>
      </c>
      <c r="H286" s="12">
        <v>72.376999999999995</v>
      </c>
      <c r="I286" s="12">
        <v>1</v>
      </c>
      <c r="J286" s="12"/>
      <c r="K286" s="12">
        <f t="shared" si="5"/>
        <v>0</v>
      </c>
      <c r="L286" s="18" t="s">
        <v>1</v>
      </c>
      <c r="M286" s="18" t="s">
        <v>1</v>
      </c>
      <c r="N286" s="12" t="str">
        <f>'ZBIORCZE ZESTAWIENIE KOSZTÓW'!B105</f>
        <v xml:space="preserve"> </v>
      </c>
      <c r="O286" s="16" t="s">
        <v>1</v>
      </c>
    </row>
    <row r="287" spans="1:15" ht="28.8" outlineLevel="4" x14ac:dyDescent="0.3">
      <c r="A287" s="16" t="s">
        <v>1503</v>
      </c>
      <c r="B287" s="17" t="s">
        <v>1</v>
      </c>
      <c r="C287" s="17" t="s">
        <v>1</v>
      </c>
      <c r="D287" s="16" t="s">
        <v>1504</v>
      </c>
      <c r="E287" s="16" t="s">
        <v>1502</v>
      </c>
      <c r="F287" s="16" t="s">
        <v>767</v>
      </c>
      <c r="G287" s="19">
        <v>0.32400000000000001</v>
      </c>
      <c r="H287" s="12">
        <v>0.32400000000000001</v>
      </c>
      <c r="I287" s="12">
        <v>1</v>
      </c>
      <c r="J287" s="12"/>
      <c r="K287" s="12">
        <f t="shared" si="5"/>
        <v>0</v>
      </c>
      <c r="L287" s="18" t="s">
        <v>1</v>
      </c>
      <c r="M287" s="18" t="s">
        <v>1</v>
      </c>
      <c r="N287" s="12" t="str">
        <f>'ZBIORCZE ZESTAWIENIE KOSZTÓW'!B105</f>
        <v xml:space="preserve"> </v>
      </c>
      <c r="O287" s="16" t="s">
        <v>1</v>
      </c>
    </row>
    <row r="288" spans="1:15" ht="28.8" outlineLevel="4" x14ac:dyDescent="0.3">
      <c r="A288" s="16" t="s">
        <v>1506</v>
      </c>
      <c r="B288" s="17" t="s">
        <v>1</v>
      </c>
      <c r="C288" s="17" t="s">
        <v>1</v>
      </c>
      <c r="D288" s="16" t="s">
        <v>1489</v>
      </c>
      <c r="E288" s="16" t="s">
        <v>1505</v>
      </c>
      <c r="F288" s="16" t="s">
        <v>1369</v>
      </c>
      <c r="G288" s="19">
        <v>1.2</v>
      </c>
      <c r="H288" s="12">
        <v>1.2</v>
      </c>
      <c r="I288" s="12">
        <v>1</v>
      </c>
      <c r="J288" s="12"/>
      <c r="K288" s="12">
        <f t="shared" si="5"/>
        <v>0</v>
      </c>
      <c r="L288" s="18" t="s">
        <v>1</v>
      </c>
      <c r="M288" s="18" t="s">
        <v>1</v>
      </c>
      <c r="N288" s="12" t="str">
        <f>'ZBIORCZE ZESTAWIENIE KOSZTÓW'!B105</f>
        <v xml:space="preserve"> </v>
      </c>
      <c r="O288" s="16" t="s">
        <v>1</v>
      </c>
    </row>
    <row r="289" spans="1:15" ht="28.8" outlineLevel="4" x14ac:dyDescent="0.3">
      <c r="A289" s="16" t="s">
        <v>1507</v>
      </c>
      <c r="B289" s="17" t="s">
        <v>1</v>
      </c>
      <c r="C289" s="17" t="s">
        <v>1</v>
      </c>
      <c r="D289" s="16" t="s">
        <v>1489</v>
      </c>
      <c r="E289" s="16" t="s">
        <v>1487</v>
      </c>
      <c r="F289" s="16" t="s">
        <v>1369</v>
      </c>
      <c r="G289" s="19">
        <v>2.2080000000000002</v>
      </c>
      <c r="H289" s="12">
        <v>2.2080000000000002</v>
      </c>
      <c r="I289" s="12">
        <v>1</v>
      </c>
      <c r="J289" s="12"/>
      <c r="K289" s="12">
        <f t="shared" si="5"/>
        <v>0</v>
      </c>
      <c r="L289" s="18" t="s">
        <v>1</v>
      </c>
      <c r="M289" s="18" t="s">
        <v>1</v>
      </c>
      <c r="N289" s="12" t="str">
        <f>'ZBIORCZE ZESTAWIENIE KOSZTÓW'!B105</f>
        <v xml:space="preserve"> </v>
      </c>
      <c r="O289" s="16" t="s">
        <v>1</v>
      </c>
    </row>
    <row r="290" spans="1:15" ht="28.8" outlineLevel="4" x14ac:dyDescent="0.3">
      <c r="A290" s="16" t="s">
        <v>1508</v>
      </c>
      <c r="B290" s="17" t="s">
        <v>1</v>
      </c>
      <c r="C290" s="17" t="s">
        <v>1</v>
      </c>
      <c r="D290" s="16" t="s">
        <v>1492</v>
      </c>
      <c r="E290" s="16" t="s">
        <v>1490</v>
      </c>
      <c r="F290" s="16" t="s">
        <v>767</v>
      </c>
      <c r="G290" s="19">
        <v>72.700999999999993</v>
      </c>
      <c r="H290" s="12">
        <v>72.700999999999993</v>
      </c>
      <c r="I290" s="12">
        <v>1</v>
      </c>
      <c r="J290" s="12"/>
      <c r="K290" s="12">
        <f t="shared" si="5"/>
        <v>0</v>
      </c>
      <c r="L290" s="18" t="s">
        <v>1</v>
      </c>
      <c r="M290" s="18" t="s">
        <v>1</v>
      </c>
      <c r="N290" s="12" t="str">
        <f>'ZBIORCZE ZESTAWIENIE KOSZTÓW'!B105</f>
        <v xml:space="preserve"> </v>
      </c>
      <c r="O290" s="16" t="s">
        <v>1</v>
      </c>
    </row>
    <row r="291" spans="1:15" ht="28.8" outlineLevel="4" x14ac:dyDescent="0.3">
      <c r="A291" s="16" t="s">
        <v>1510</v>
      </c>
      <c r="B291" s="17" t="s">
        <v>1</v>
      </c>
      <c r="C291" s="17" t="s">
        <v>1</v>
      </c>
      <c r="D291" s="16" t="s">
        <v>1495</v>
      </c>
      <c r="E291" s="16" t="s">
        <v>1509</v>
      </c>
      <c r="F291" s="16" t="s">
        <v>767</v>
      </c>
      <c r="G291" s="19">
        <v>72.700999999999993</v>
      </c>
      <c r="H291" s="12">
        <v>72.700999999999993</v>
      </c>
      <c r="I291" s="12">
        <v>1</v>
      </c>
      <c r="J291" s="12"/>
      <c r="K291" s="12">
        <f t="shared" si="5"/>
        <v>0</v>
      </c>
      <c r="L291" s="18" t="s">
        <v>1</v>
      </c>
      <c r="M291" s="18" t="s">
        <v>1</v>
      </c>
      <c r="N291" s="12" t="str">
        <f>'ZBIORCZE ZESTAWIENIE KOSZTÓW'!B105</f>
        <v xml:space="preserve"> </v>
      </c>
      <c r="O291" s="16" t="s">
        <v>1</v>
      </c>
    </row>
    <row r="292" spans="1:15" outlineLevel="3" x14ac:dyDescent="0.3">
      <c r="A292" s="11" t="s">
        <v>1511</v>
      </c>
      <c r="B292" s="8" t="s">
        <v>1</v>
      </c>
      <c r="C292" s="8" t="s">
        <v>1</v>
      </c>
      <c r="D292" s="11" t="s">
        <v>736</v>
      </c>
      <c r="E292" s="11" t="s">
        <v>598</v>
      </c>
      <c r="F292" s="8" t="s">
        <v>1</v>
      </c>
      <c r="G292" s="8" t="s">
        <v>1</v>
      </c>
      <c r="H292" s="8" t="s">
        <v>1</v>
      </c>
      <c r="I292" s="8" t="s">
        <v>1</v>
      </c>
      <c r="J292" s="8"/>
      <c r="K292" s="20">
        <f>SUM(K293:K301)</f>
        <v>0</v>
      </c>
      <c r="L292" s="8" t="s">
        <v>1</v>
      </c>
      <c r="M292" s="8" t="s">
        <v>1</v>
      </c>
      <c r="N292" s="12" t="str">
        <f>'ZBIORCZE ZESTAWIENIE KOSZTÓW'!B105</f>
        <v xml:space="preserve"> </v>
      </c>
      <c r="O292" s="16" t="s">
        <v>1</v>
      </c>
    </row>
    <row r="293" spans="1:15" ht="28.8" outlineLevel="4" x14ac:dyDescent="0.3">
      <c r="A293" s="16" t="s">
        <v>1513</v>
      </c>
      <c r="B293" s="17" t="s">
        <v>1</v>
      </c>
      <c r="C293" s="17" t="s">
        <v>1</v>
      </c>
      <c r="D293" s="16" t="s">
        <v>1514</v>
      </c>
      <c r="E293" s="16" t="s">
        <v>1512</v>
      </c>
      <c r="F293" s="16" t="s">
        <v>1369</v>
      </c>
      <c r="G293" s="19">
        <v>19.14</v>
      </c>
      <c r="H293" s="12">
        <v>19.14</v>
      </c>
      <c r="I293" s="12">
        <v>1</v>
      </c>
      <c r="J293" s="12"/>
      <c r="K293" s="12">
        <f t="shared" ref="K293:K301" si="6">ROUND(H293*J293, 2)</f>
        <v>0</v>
      </c>
      <c r="L293" s="18" t="s">
        <v>1</v>
      </c>
      <c r="M293" s="18" t="s">
        <v>1</v>
      </c>
      <c r="N293" s="12" t="str">
        <f>'ZBIORCZE ZESTAWIENIE KOSZTÓW'!B105</f>
        <v xml:space="preserve"> </v>
      </c>
      <c r="O293" s="16" t="s">
        <v>1</v>
      </c>
    </row>
    <row r="294" spans="1:15" ht="28.8" outlineLevel="4" x14ac:dyDescent="0.3">
      <c r="A294" s="16" t="s">
        <v>1516</v>
      </c>
      <c r="B294" s="17" t="s">
        <v>1</v>
      </c>
      <c r="C294" s="17" t="s">
        <v>1</v>
      </c>
      <c r="D294" s="16" t="s">
        <v>1479</v>
      </c>
      <c r="E294" s="16" t="s">
        <v>1515</v>
      </c>
      <c r="F294" s="16" t="s">
        <v>767</v>
      </c>
      <c r="G294" s="19">
        <v>72.376999999999995</v>
      </c>
      <c r="H294" s="12">
        <v>72.376999999999995</v>
      </c>
      <c r="I294" s="12">
        <v>1</v>
      </c>
      <c r="J294" s="12"/>
      <c r="K294" s="12">
        <f t="shared" si="6"/>
        <v>0</v>
      </c>
      <c r="L294" s="18" t="s">
        <v>1</v>
      </c>
      <c r="M294" s="18" t="s">
        <v>1</v>
      </c>
      <c r="N294" s="12" t="str">
        <f>'ZBIORCZE ZESTAWIENIE KOSZTÓW'!B105</f>
        <v xml:space="preserve"> </v>
      </c>
      <c r="O294" s="16" t="s">
        <v>1</v>
      </c>
    </row>
    <row r="295" spans="1:15" ht="28.8" outlineLevel="4" x14ac:dyDescent="0.3">
      <c r="A295" s="16" t="s">
        <v>1517</v>
      </c>
      <c r="B295" s="17" t="s">
        <v>1</v>
      </c>
      <c r="C295" s="17" t="s">
        <v>1</v>
      </c>
      <c r="D295" s="16" t="s">
        <v>1482</v>
      </c>
      <c r="E295" s="16" t="s">
        <v>1480</v>
      </c>
      <c r="F295" s="16" t="s">
        <v>1483</v>
      </c>
      <c r="G295" s="19">
        <v>297.46899999999999</v>
      </c>
      <c r="H295" s="12">
        <v>297.46899999999999</v>
      </c>
      <c r="I295" s="12">
        <v>1</v>
      </c>
      <c r="J295" s="12"/>
      <c r="K295" s="12">
        <f t="shared" si="6"/>
        <v>0</v>
      </c>
      <c r="L295" s="18" t="s">
        <v>1</v>
      </c>
      <c r="M295" s="18" t="s">
        <v>1</v>
      </c>
      <c r="N295" s="12" t="str">
        <f>'ZBIORCZE ZESTAWIENIE KOSZTÓW'!B105</f>
        <v xml:space="preserve"> </v>
      </c>
      <c r="O295" s="16" t="s">
        <v>1</v>
      </c>
    </row>
    <row r="296" spans="1:15" ht="28.8" outlineLevel="4" x14ac:dyDescent="0.3">
      <c r="A296" s="16" t="s">
        <v>1518</v>
      </c>
      <c r="B296" s="17" t="s">
        <v>1</v>
      </c>
      <c r="C296" s="17" t="s">
        <v>1</v>
      </c>
      <c r="D296" s="16" t="s">
        <v>1486</v>
      </c>
      <c r="E296" s="16" t="s">
        <v>1484</v>
      </c>
      <c r="F296" s="16" t="s">
        <v>767</v>
      </c>
      <c r="G296" s="19">
        <v>72.376999999999995</v>
      </c>
      <c r="H296" s="12">
        <v>72.376999999999995</v>
      </c>
      <c r="I296" s="12">
        <v>1</v>
      </c>
      <c r="J296" s="12"/>
      <c r="K296" s="12">
        <f t="shared" si="6"/>
        <v>0</v>
      </c>
      <c r="L296" s="18" t="s">
        <v>1</v>
      </c>
      <c r="M296" s="18" t="s">
        <v>1</v>
      </c>
      <c r="N296" s="12" t="str">
        <f>'ZBIORCZE ZESTAWIENIE KOSZTÓW'!B105</f>
        <v xml:space="preserve"> </v>
      </c>
      <c r="O296" s="16" t="s">
        <v>1</v>
      </c>
    </row>
    <row r="297" spans="1:15" ht="28.8" outlineLevel="4" x14ac:dyDescent="0.3">
      <c r="A297" s="16" t="s">
        <v>1519</v>
      </c>
      <c r="B297" s="17" t="s">
        <v>1</v>
      </c>
      <c r="C297" s="17" t="s">
        <v>1</v>
      </c>
      <c r="D297" s="16" t="s">
        <v>1504</v>
      </c>
      <c r="E297" s="16" t="s">
        <v>1502</v>
      </c>
      <c r="F297" s="16" t="s">
        <v>767</v>
      </c>
      <c r="G297" s="19">
        <v>0</v>
      </c>
      <c r="H297" s="12">
        <v>0</v>
      </c>
      <c r="I297" s="12">
        <v>1</v>
      </c>
      <c r="J297" s="12"/>
      <c r="K297" s="12">
        <f t="shared" si="6"/>
        <v>0</v>
      </c>
      <c r="L297" s="18" t="s">
        <v>1</v>
      </c>
      <c r="M297" s="18" t="s">
        <v>1</v>
      </c>
      <c r="N297" s="12" t="str">
        <f>'ZBIORCZE ZESTAWIENIE KOSZTÓW'!B105</f>
        <v xml:space="preserve"> </v>
      </c>
      <c r="O297" s="16" t="s">
        <v>1</v>
      </c>
    </row>
    <row r="298" spans="1:15" ht="28.8" outlineLevel="4" x14ac:dyDescent="0.3">
      <c r="A298" s="16" t="s">
        <v>1520</v>
      </c>
      <c r="B298" s="17" t="s">
        <v>1</v>
      </c>
      <c r="C298" s="17" t="s">
        <v>1</v>
      </c>
      <c r="D298" s="16" t="s">
        <v>1489</v>
      </c>
      <c r="E298" s="16" t="s">
        <v>1505</v>
      </c>
      <c r="F298" s="16" t="s">
        <v>1369</v>
      </c>
      <c r="G298" s="19">
        <v>0</v>
      </c>
      <c r="H298" s="12">
        <v>0</v>
      </c>
      <c r="I298" s="12">
        <v>1</v>
      </c>
      <c r="J298" s="12"/>
      <c r="K298" s="12">
        <f t="shared" si="6"/>
        <v>0</v>
      </c>
      <c r="L298" s="18" t="s">
        <v>1</v>
      </c>
      <c r="M298" s="18" t="s">
        <v>1</v>
      </c>
      <c r="N298" s="12" t="str">
        <f>'ZBIORCZE ZESTAWIENIE KOSZTÓW'!B105</f>
        <v xml:space="preserve"> </v>
      </c>
      <c r="O298" s="16" t="s">
        <v>1</v>
      </c>
    </row>
    <row r="299" spans="1:15" ht="28.8" outlineLevel="4" x14ac:dyDescent="0.3">
      <c r="A299" s="16" t="s">
        <v>1521</v>
      </c>
      <c r="B299" s="17" t="s">
        <v>1</v>
      </c>
      <c r="C299" s="17" t="s">
        <v>1</v>
      </c>
      <c r="D299" s="16" t="s">
        <v>1489</v>
      </c>
      <c r="E299" s="16" t="s">
        <v>1487</v>
      </c>
      <c r="F299" s="16" t="s">
        <v>1369</v>
      </c>
      <c r="G299" s="19">
        <v>13.801</v>
      </c>
      <c r="H299" s="12">
        <v>13.801</v>
      </c>
      <c r="I299" s="12">
        <v>1</v>
      </c>
      <c r="J299" s="12"/>
      <c r="K299" s="12">
        <f t="shared" si="6"/>
        <v>0</v>
      </c>
      <c r="L299" s="18" t="s">
        <v>1</v>
      </c>
      <c r="M299" s="18" t="s">
        <v>1</v>
      </c>
      <c r="N299" s="12" t="str">
        <f>'ZBIORCZE ZESTAWIENIE KOSZTÓW'!B105</f>
        <v xml:space="preserve"> </v>
      </c>
      <c r="O299" s="16" t="s">
        <v>1</v>
      </c>
    </row>
    <row r="300" spans="1:15" ht="28.8" outlineLevel="4" x14ac:dyDescent="0.3">
      <c r="A300" s="16" t="s">
        <v>1522</v>
      </c>
      <c r="B300" s="17" t="s">
        <v>1</v>
      </c>
      <c r="C300" s="17" t="s">
        <v>1</v>
      </c>
      <c r="D300" s="16" t="s">
        <v>1492</v>
      </c>
      <c r="E300" s="16" t="s">
        <v>1490</v>
      </c>
      <c r="F300" s="16" t="s">
        <v>767</v>
      </c>
      <c r="G300" s="19">
        <v>72.376999999999995</v>
      </c>
      <c r="H300" s="12">
        <v>72.376999999999995</v>
      </c>
      <c r="I300" s="12">
        <v>1</v>
      </c>
      <c r="J300" s="12"/>
      <c r="K300" s="12">
        <f t="shared" si="6"/>
        <v>0</v>
      </c>
      <c r="L300" s="18" t="s">
        <v>1</v>
      </c>
      <c r="M300" s="18" t="s">
        <v>1</v>
      </c>
      <c r="N300" s="12" t="str">
        <f>'ZBIORCZE ZESTAWIENIE KOSZTÓW'!B105</f>
        <v xml:space="preserve"> </v>
      </c>
      <c r="O300" s="16" t="s">
        <v>1</v>
      </c>
    </row>
    <row r="301" spans="1:15" ht="28.8" outlineLevel="4" x14ac:dyDescent="0.3">
      <c r="A301" s="16" t="s">
        <v>1523</v>
      </c>
      <c r="B301" s="17" t="s">
        <v>1</v>
      </c>
      <c r="C301" s="17" t="s">
        <v>1</v>
      </c>
      <c r="D301" s="16" t="s">
        <v>1495</v>
      </c>
      <c r="E301" s="16" t="s">
        <v>1493</v>
      </c>
      <c r="F301" s="16" t="s">
        <v>767</v>
      </c>
      <c r="G301" s="19">
        <v>72.376999999999995</v>
      </c>
      <c r="H301" s="12">
        <v>72.376999999999995</v>
      </c>
      <c r="I301" s="12">
        <v>1</v>
      </c>
      <c r="J301" s="12"/>
      <c r="K301" s="12">
        <f t="shared" si="6"/>
        <v>0</v>
      </c>
      <c r="L301" s="18" t="s">
        <v>1</v>
      </c>
      <c r="M301" s="18" t="s">
        <v>1</v>
      </c>
      <c r="N301" s="12" t="str">
        <f>'ZBIORCZE ZESTAWIENIE KOSZTÓW'!B105</f>
        <v xml:space="preserve"> </v>
      </c>
      <c r="O301" s="16" t="s">
        <v>1</v>
      </c>
    </row>
    <row r="302" spans="1:15" outlineLevel="3" x14ac:dyDescent="0.3">
      <c r="A302" s="11" t="s">
        <v>1524</v>
      </c>
      <c r="B302" s="8" t="s">
        <v>1</v>
      </c>
      <c r="C302" s="8" t="s">
        <v>1</v>
      </c>
      <c r="D302" s="11" t="s">
        <v>736</v>
      </c>
      <c r="E302" s="11" t="s">
        <v>601</v>
      </c>
      <c r="F302" s="8" t="s">
        <v>1</v>
      </c>
      <c r="G302" s="8" t="s">
        <v>1</v>
      </c>
      <c r="H302" s="8" t="s">
        <v>1</v>
      </c>
      <c r="I302" s="8" t="s">
        <v>1</v>
      </c>
      <c r="J302" s="8"/>
      <c r="K302" s="20">
        <f>SUM(K303:K311)</f>
        <v>0</v>
      </c>
      <c r="L302" s="8" t="s">
        <v>1</v>
      </c>
      <c r="M302" s="8" t="s">
        <v>1</v>
      </c>
      <c r="N302" s="12" t="str">
        <f>'ZBIORCZE ZESTAWIENIE KOSZTÓW'!B105</f>
        <v xml:space="preserve"> </v>
      </c>
      <c r="O302" s="16" t="s">
        <v>1</v>
      </c>
    </row>
    <row r="303" spans="1:15" ht="28.8" outlineLevel="4" x14ac:dyDescent="0.3">
      <c r="A303" s="16" t="s">
        <v>1525</v>
      </c>
      <c r="B303" s="17" t="s">
        <v>1</v>
      </c>
      <c r="C303" s="17" t="s">
        <v>1</v>
      </c>
      <c r="D303" s="16" t="s">
        <v>1514</v>
      </c>
      <c r="E303" s="16" t="s">
        <v>1512</v>
      </c>
      <c r="F303" s="16" t="s">
        <v>1369</v>
      </c>
      <c r="G303" s="19">
        <v>6.09</v>
      </c>
      <c r="H303" s="12">
        <v>6.09</v>
      </c>
      <c r="I303" s="12">
        <v>1</v>
      </c>
      <c r="J303" s="12"/>
      <c r="K303" s="12">
        <f t="shared" ref="K303:K311" si="7">ROUND(H303*J303, 2)</f>
        <v>0</v>
      </c>
      <c r="L303" s="18" t="s">
        <v>1</v>
      </c>
      <c r="M303" s="18" t="s">
        <v>1</v>
      </c>
      <c r="N303" s="12" t="str">
        <f>'ZBIORCZE ZESTAWIENIE KOSZTÓW'!B105</f>
        <v xml:space="preserve"> </v>
      </c>
      <c r="O303" s="16" t="s">
        <v>1</v>
      </c>
    </row>
    <row r="304" spans="1:15" ht="28.8" outlineLevel="4" x14ac:dyDescent="0.3">
      <c r="A304" s="16" t="s">
        <v>1526</v>
      </c>
      <c r="B304" s="17" t="s">
        <v>1</v>
      </c>
      <c r="C304" s="17" t="s">
        <v>1</v>
      </c>
      <c r="D304" s="16" t="s">
        <v>1479</v>
      </c>
      <c r="E304" s="16" t="s">
        <v>1515</v>
      </c>
      <c r="F304" s="16" t="s">
        <v>767</v>
      </c>
      <c r="G304" s="19">
        <v>81.254999999999995</v>
      </c>
      <c r="H304" s="12">
        <v>81.254999999999995</v>
      </c>
      <c r="I304" s="12">
        <v>1</v>
      </c>
      <c r="J304" s="12"/>
      <c r="K304" s="12">
        <f t="shared" si="7"/>
        <v>0</v>
      </c>
      <c r="L304" s="18" t="s">
        <v>1</v>
      </c>
      <c r="M304" s="18" t="s">
        <v>1</v>
      </c>
      <c r="N304" s="12" t="str">
        <f>'ZBIORCZE ZESTAWIENIE KOSZTÓW'!B105</f>
        <v xml:space="preserve"> </v>
      </c>
      <c r="O304" s="16" t="s">
        <v>1</v>
      </c>
    </row>
    <row r="305" spans="1:15" ht="28.8" outlineLevel="4" x14ac:dyDescent="0.3">
      <c r="A305" s="16" t="s">
        <v>1527</v>
      </c>
      <c r="B305" s="17" t="s">
        <v>1</v>
      </c>
      <c r="C305" s="17" t="s">
        <v>1</v>
      </c>
      <c r="D305" s="16" t="s">
        <v>1482</v>
      </c>
      <c r="E305" s="16" t="s">
        <v>1480</v>
      </c>
      <c r="F305" s="16" t="s">
        <v>1483</v>
      </c>
      <c r="G305" s="19">
        <v>333.95800000000003</v>
      </c>
      <c r="H305" s="12">
        <v>333.95800000000003</v>
      </c>
      <c r="I305" s="12">
        <v>1</v>
      </c>
      <c r="J305" s="12"/>
      <c r="K305" s="12">
        <f t="shared" si="7"/>
        <v>0</v>
      </c>
      <c r="L305" s="18" t="s">
        <v>1</v>
      </c>
      <c r="M305" s="18" t="s">
        <v>1</v>
      </c>
      <c r="N305" s="12" t="str">
        <f>'ZBIORCZE ZESTAWIENIE KOSZTÓW'!B105</f>
        <v xml:space="preserve"> </v>
      </c>
      <c r="O305" s="16" t="s">
        <v>1</v>
      </c>
    </row>
    <row r="306" spans="1:15" ht="28.8" outlineLevel="4" x14ac:dyDescent="0.3">
      <c r="A306" s="16" t="s">
        <v>1528</v>
      </c>
      <c r="B306" s="17" t="s">
        <v>1</v>
      </c>
      <c r="C306" s="17" t="s">
        <v>1</v>
      </c>
      <c r="D306" s="16" t="s">
        <v>1486</v>
      </c>
      <c r="E306" s="16" t="s">
        <v>1484</v>
      </c>
      <c r="F306" s="16" t="s">
        <v>767</v>
      </c>
      <c r="G306" s="19">
        <v>81.254999999999995</v>
      </c>
      <c r="H306" s="12">
        <v>81.254999999999995</v>
      </c>
      <c r="I306" s="12">
        <v>1</v>
      </c>
      <c r="J306" s="12"/>
      <c r="K306" s="12">
        <f t="shared" si="7"/>
        <v>0</v>
      </c>
      <c r="L306" s="18" t="s">
        <v>1</v>
      </c>
      <c r="M306" s="18" t="s">
        <v>1</v>
      </c>
      <c r="N306" s="12" t="str">
        <f>'ZBIORCZE ZESTAWIENIE KOSZTÓW'!B105</f>
        <v xml:space="preserve"> </v>
      </c>
      <c r="O306" s="16" t="s">
        <v>1</v>
      </c>
    </row>
    <row r="307" spans="1:15" ht="28.8" outlineLevel="4" x14ac:dyDescent="0.3">
      <c r="A307" s="16" t="s">
        <v>1529</v>
      </c>
      <c r="B307" s="17" t="s">
        <v>1</v>
      </c>
      <c r="C307" s="17" t="s">
        <v>1</v>
      </c>
      <c r="D307" s="16" t="s">
        <v>1504</v>
      </c>
      <c r="E307" s="16" t="s">
        <v>1502</v>
      </c>
      <c r="F307" s="16" t="s">
        <v>767</v>
      </c>
      <c r="G307" s="19">
        <v>6.7770000000000001</v>
      </c>
      <c r="H307" s="12">
        <v>6.7770000000000001</v>
      </c>
      <c r="I307" s="12">
        <v>1</v>
      </c>
      <c r="J307" s="12"/>
      <c r="K307" s="12">
        <f t="shared" si="7"/>
        <v>0</v>
      </c>
      <c r="L307" s="18" t="s">
        <v>1</v>
      </c>
      <c r="M307" s="18" t="s">
        <v>1</v>
      </c>
      <c r="N307" s="12" t="str">
        <f>'ZBIORCZE ZESTAWIENIE KOSZTÓW'!B105</f>
        <v xml:space="preserve"> </v>
      </c>
      <c r="O307" s="16" t="s">
        <v>1</v>
      </c>
    </row>
    <row r="308" spans="1:15" ht="28.8" outlineLevel="4" x14ac:dyDescent="0.3">
      <c r="A308" s="16" t="s">
        <v>1530</v>
      </c>
      <c r="B308" s="17" t="s">
        <v>1</v>
      </c>
      <c r="C308" s="17" t="s">
        <v>1</v>
      </c>
      <c r="D308" s="16" t="s">
        <v>1489</v>
      </c>
      <c r="E308" s="16" t="s">
        <v>1505</v>
      </c>
      <c r="F308" s="16" t="s">
        <v>1369</v>
      </c>
      <c r="G308" s="19">
        <v>25.1</v>
      </c>
      <c r="H308" s="12">
        <v>25.1</v>
      </c>
      <c r="I308" s="12">
        <v>1</v>
      </c>
      <c r="J308" s="12"/>
      <c r="K308" s="12">
        <f t="shared" si="7"/>
        <v>0</v>
      </c>
      <c r="L308" s="18" t="s">
        <v>1</v>
      </c>
      <c r="M308" s="18" t="s">
        <v>1</v>
      </c>
      <c r="N308" s="12" t="str">
        <f>'ZBIORCZE ZESTAWIENIE KOSZTÓW'!B105</f>
        <v xml:space="preserve"> </v>
      </c>
      <c r="O308" s="16" t="s">
        <v>1</v>
      </c>
    </row>
    <row r="309" spans="1:15" ht="28.8" outlineLevel="4" x14ac:dyDescent="0.3">
      <c r="A309" s="16" t="s">
        <v>1531</v>
      </c>
      <c r="B309" s="17" t="s">
        <v>1</v>
      </c>
      <c r="C309" s="17" t="s">
        <v>1</v>
      </c>
      <c r="D309" s="16" t="s">
        <v>1489</v>
      </c>
      <c r="E309" s="16" t="s">
        <v>1487</v>
      </c>
      <c r="F309" s="16" t="s">
        <v>1369</v>
      </c>
      <c r="G309" s="19">
        <v>2.8090000000000002</v>
      </c>
      <c r="H309" s="12">
        <v>2.8090000000000002</v>
      </c>
      <c r="I309" s="12">
        <v>1</v>
      </c>
      <c r="J309" s="12"/>
      <c r="K309" s="12">
        <f t="shared" si="7"/>
        <v>0</v>
      </c>
      <c r="L309" s="18" t="s">
        <v>1</v>
      </c>
      <c r="M309" s="18" t="s">
        <v>1</v>
      </c>
      <c r="N309" s="12" t="str">
        <f>'ZBIORCZE ZESTAWIENIE KOSZTÓW'!B105</f>
        <v xml:space="preserve"> </v>
      </c>
      <c r="O309" s="16" t="s">
        <v>1</v>
      </c>
    </row>
    <row r="310" spans="1:15" ht="28.8" outlineLevel="4" x14ac:dyDescent="0.3">
      <c r="A310" s="16" t="s">
        <v>1532</v>
      </c>
      <c r="B310" s="17" t="s">
        <v>1</v>
      </c>
      <c r="C310" s="17" t="s">
        <v>1</v>
      </c>
      <c r="D310" s="16" t="s">
        <v>1492</v>
      </c>
      <c r="E310" s="16" t="s">
        <v>1490</v>
      </c>
      <c r="F310" s="16" t="s">
        <v>767</v>
      </c>
      <c r="G310" s="19">
        <v>88.031999999999996</v>
      </c>
      <c r="H310" s="12">
        <v>88.031999999999996</v>
      </c>
      <c r="I310" s="12">
        <v>1</v>
      </c>
      <c r="J310" s="12"/>
      <c r="K310" s="12">
        <f t="shared" si="7"/>
        <v>0</v>
      </c>
      <c r="L310" s="18" t="s">
        <v>1</v>
      </c>
      <c r="M310" s="18" t="s">
        <v>1</v>
      </c>
      <c r="N310" s="12" t="str">
        <f>'ZBIORCZE ZESTAWIENIE KOSZTÓW'!B105</f>
        <v xml:space="preserve"> </v>
      </c>
      <c r="O310" s="16" t="s">
        <v>1</v>
      </c>
    </row>
    <row r="311" spans="1:15" ht="28.8" outlineLevel="4" x14ac:dyDescent="0.3">
      <c r="A311" s="16" t="s">
        <v>1533</v>
      </c>
      <c r="B311" s="17" t="s">
        <v>1</v>
      </c>
      <c r="C311" s="17" t="s">
        <v>1</v>
      </c>
      <c r="D311" s="16" t="s">
        <v>1495</v>
      </c>
      <c r="E311" s="16" t="s">
        <v>1493</v>
      </c>
      <c r="F311" s="16" t="s">
        <v>767</v>
      </c>
      <c r="G311" s="19">
        <v>88.031999999999996</v>
      </c>
      <c r="H311" s="12">
        <v>88.031999999999996</v>
      </c>
      <c r="I311" s="12">
        <v>1</v>
      </c>
      <c r="J311" s="12"/>
      <c r="K311" s="12">
        <f t="shared" si="7"/>
        <v>0</v>
      </c>
      <c r="L311" s="18" t="s">
        <v>1</v>
      </c>
      <c r="M311" s="18" t="s">
        <v>1</v>
      </c>
      <c r="N311" s="12" t="str">
        <f>'ZBIORCZE ZESTAWIENIE KOSZTÓW'!B105</f>
        <v xml:space="preserve"> </v>
      </c>
      <c r="O311" s="16" t="s">
        <v>1</v>
      </c>
    </row>
    <row r="312" spans="1:15" outlineLevel="2" x14ac:dyDescent="0.3">
      <c r="A312" s="9" t="s">
        <v>1534</v>
      </c>
      <c r="B312" s="6" t="s">
        <v>1</v>
      </c>
      <c r="C312" s="6" t="s">
        <v>1</v>
      </c>
      <c r="D312" s="9" t="s">
        <v>733</v>
      </c>
      <c r="E312" s="9" t="s">
        <v>604</v>
      </c>
      <c r="F312" s="6" t="s">
        <v>1</v>
      </c>
      <c r="G312" s="6" t="s">
        <v>1</v>
      </c>
      <c r="H312" s="6" t="s">
        <v>1</v>
      </c>
      <c r="I312" s="6" t="s">
        <v>1</v>
      </c>
      <c r="J312" s="6"/>
      <c r="K312" s="21">
        <f>'2 ARCHITEKTURA'!K313+'2 ARCHITEKTURA'!K322+'2 ARCHITEKTURA'!K334+'2 ARCHITEKTURA'!K344</f>
        <v>0</v>
      </c>
      <c r="L312" s="6" t="s">
        <v>1</v>
      </c>
      <c r="M312" s="6" t="s">
        <v>1</v>
      </c>
      <c r="N312" s="12" t="str">
        <f>'ZBIORCZE ZESTAWIENIE KOSZTÓW'!B105</f>
        <v xml:space="preserve"> </v>
      </c>
      <c r="O312" s="16" t="s">
        <v>1</v>
      </c>
    </row>
    <row r="313" spans="1:15" outlineLevel="3" x14ac:dyDescent="0.3">
      <c r="A313" s="11" t="s">
        <v>1535</v>
      </c>
      <c r="B313" s="8" t="s">
        <v>1</v>
      </c>
      <c r="C313" s="8" t="s">
        <v>1</v>
      </c>
      <c r="D313" s="11" t="s">
        <v>736</v>
      </c>
      <c r="E313" s="11" t="s">
        <v>595</v>
      </c>
      <c r="F313" s="8" t="s">
        <v>1</v>
      </c>
      <c r="G313" s="8" t="s">
        <v>1</v>
      </c>
      <c r="H313" s="8" t="s">
        <v>1</v>
      </c>
      <c r="I313" s="8" t="s">
        <v>1</v>
      </c>
      <c r="J313" s="8"/>
      <c r="K313" s="20">
        <f>SUM(K314:K321)</f>
        <v>0</v>
      </c>
      <c r="L313" s="8" t="s">
        <v>1</v>
      </c>
      <c r="M313" s="8" t="s">
        <v>1</v>
      </c>
      <c r="N313" s="12" t="str">
        <f>'ZBIORCZE ZESTAWIENIE KOSZTÓW'!B105</f>
        <v xml:space="preserve"> </v>
      </c>
      <c r="O313" s="16" t="s">
        <v>1</v>
      </c>
    </row>
    <row r="314" spans="1:15" ht="28.8" outlineLevel="4" x14ac:dyDescent="0.3">
      <c r="A314" s="16" t="s">
        <v>1536</v>
      </c>
      <c r="B314" s="17" t="s">
        <v>1</v>
      </c>
      <c r="C314" s="17" t="s">
        <v>1</v>
      </c>
      <c r="D314" s="16" t="s">
        <v>1479</v>
      </c>
      <c r="E314" s="16" t="s">
        <v>1498</v>
      </c>
      <c r="F314" s="16" t="s">
        <v>767</v>
      </c>
      <c r="G314" s="19">
        <v>15.173999999999999</v>
      </c>
      <c r="H314" s="12">
        <v>15.173999999999999</v>
      </c>
      <c r="I314" s="12">
        <v>1</v>
      </c>
      <c r="J314" s="12"/>
      <c r="K314" s="12">
        <f t="shared" ref="K314:K321" si="8">ROUND(H314*J314, 2)</f>
        <v>0</v>
      </c>
      <c r="L314" s="18" t="s">
        <v>1</v>
      </c>
      <c r="M314" s="18" t="s">
        <v>1</v>
      </c>
      <c r="N314" s="12" t="str">
        <f>'ZBIORCZE ZESTAWIENIE KOSZTÓW'!B105</f>
        <v xml:space="preserve"> </v>
      </c>
      <c r="O314" s="16" t="s">
        <v>1</v>
      </c>
    </row>
    <row r="315" spans="1:15" ht="28.8" outlineLevel="4" x14ac:dyDescent="0.3">
      <c r="A315" s="16" t="s">
        <v>1537</v>
      </c>
      <c r="B315" s="17" t="s">
        <v>1</v>
      </c>
      <c r="C315" s="17" t="s">
        <v>1</v>
      </c>
      <c r="D315" s="16" t="s">
        <v>1482</v>
      </c>
      <c r="E315" s="16" t="s">
        <v>1480</v>
      </c>
      <c r="F315" s="16" t="s">
        <v>1483</v>
      </c>
      <c r="G315" s="19">
        <v>62.365000000000002</v>
      </c>
      <c r="H315" s="12">
        <v>62.365000000000002</v>
      </c>
      <c r="I315" s="12">
        <v>1</v>
      </c>
      <c r="J315" s="12"/>
      <c r="K315" s="12">
        <f t="shared" si="8"/>
        <v>0</v>
      </c>
      <c r="L315" s="18" t="s">
        <v>1</v>
      </c>
      <c r="M315" s="18" t="s">
        <v>1</v>
      </c>
      <c r="N315" s="12" t="str">
        <f>'ZBIORCZE ZESTAWIENIE KOSZTÓW'!B105</f>
        <v xml:space="preserve"> </v>
      </c>
      <c r="O315" s="16" t="s">
        <v>1</v>
      </c>
    </row>
    <row r="316" spans="1:15" ht="28.8" outlineLevel="4" x14ac:dyDescent="0.3">
      <c r="A316" s="16" t="s">
        <v>1538</v>
      </c>
      <c r="B316" s="17" t="s">
        <v>1</v>
      </c>
      <c r="C316" s="17" t="s">
        <v>1</v>
      </c>
      <c r="D316" s="16" t="s">
        <v>1486</v>
      </c>
      <c r="E316" s="16" t="s">
        <v>1484</v>
      </c>
      <c r="F316" s="16" t="s">
        <v>767</v>
      </c>
      <c r="G316" s="19">
        <v>15.173999999999999</v>
      </c>
      <c r="H316" s="12">
        <v>15.173999999999999</v>
      </c>
      <c r="I316" s="12">
        <v>1</v>
      </c>
      <c r="J316" s="12"/>
      <c r="K316" s="12">
        <f t="shared" si="8"/>
        <v>0</v>
      </c>
      <c r="L316" s="18" t="s">
        <v>1</v>
      </c>
      <c r="M316" s="18" t="s">
        <v>1</v>
      </c>
      <c r="N316" s="12" t="str">
        <f>'ZBIORCZE ZESTAWIENIE KOSZTÓW'!B105</f>
        <v xml:space="preserve"> </v>
      </c>
      <c r="O316" s="16" t="s">
        <v>1</v>
      </c>
    </row>
    <row r="317" spans="1:15" ht="28.8" outlineLevel="4" x14ac:dyDescent="0.3">
      <c r="A317" s="16" t="s">
        <v>1539</v>
      </c>
      <c r="B317" s="17" t="s">
        <v>1</v>
      </c>
      <c r="C317" s="17" t="s">
        <v>1</v>
      </c>
      <c r="D317" s="16" t="s">
        <v>1504</v>
      </c>
      <c r="E317" s="16" t="s">
        <v>1502</v>
      </c>
      <c r="F317" s="16" t="s">
        <v>767</v>
      </c>
      <c r="G317" s="19">
        <v>0.64800000000000002</v>
      </c>
      <c r="H317" s="12">
        <v>0.64800000000000002</v>
      </c>
      <c r="I317" s="12">
        <v>1</v>
      </c>
      <c r="J317" s="12"/>
      <c r="K317" s="12">
        <f t="shared" si="8"/>
        <v>0</v>
      </c>
      <c r="L317" s="18" t="s">
        <v>1</v>
      </c>
      <c r="M317" s="18" t="s">
        <v>1</v>
      </c>
      <c r="N317" s="12" t="str">
        <f>'ZBIORCZE ZESTAWIENIE KOSZTÓW'!B105</f>
        <v xml:space="preserve"> </v>
      </c>
      <c r="O317" s="16" t="s">
        <v>1</v>
      </c>
    </row>
    <row r="318" spans="1:15" ht="28.8" outlineLevel="4" x14ac:dyDescent="0.3">
      <c r="A318" s="16" t="s">
        <v>1540</v>
      </c>
      <c r="B318" s="17" t="s">
        <v>1</v>
      </c>
      <c r="C318" s="17" t="s">
        <v>1</v>
      </c>
      <c r="D318" s="16" t="s">
        <v>1489</v>
      </c>
      <c r="E318" s="16" t="s">
        <v>1505</v>
      </c>
      <c r="F318" s="16" t="s">
        <v>1369</v>
      </c>
      <c r="G318" s="19">
        <v>2.4009999999999998</v>
      </c>
      <c r="H318" s="12">
        <v>2.4009999999999998</v>
      </c>
      <c r="I318" s="12">
        <v>1</v>
      </c>
      <c r="J318" s="12"/>
      <c r="K318" s="12">
        <f t="shared" si="8"/>
        <v>0</v>
      </c>
      <c r="L318" s="18" t="s">
        <v>1</v>
      </c>
      <c r="M318" s="18" t="s">
        <v>1</v>
      </c>
      <c r="N318" s="12" t="str">
        <f>'ZBIORCZE ZESTAWIENIE KOSZTÓW'!B105</f>
        <v xml:space="preserve"> </v>
      </c>
      <c r="O318" s="16" t="s">
        <v>1</v>
      </c>
    </row>
    <row r="319" spans="1:15" ht="28.8" outlineLevel="4" x14ac:dyDescent="0.3">
      <c r="A319" s="16" t="s">
        <v>1541</v>
      </c>
      <c r="B319" s="17" t="s">
        <v>1</v>
      </c>
      <c r="C319" s="17" t="s">
        <v>1</v>
      </c>
      <c r="D319" s="16" t="s">
        <v>1489</v>
      </c>
      <c r="E319" s="16" t="s">
        <v>1487</v>
      </c>
      <c r="F319" s="16" t="s">
        <v>1369</v>
      </c>
      <c r="G319" s="19">
        <v>1.861</v>
      </c>
      <c r="H319" s="12">
        <v>1.861</v>
      </c>
      <c r="I319" s="12">
        <v>1</v>
      </c>
      <c r="J319" s="12"/>
      <c r="K319" s="12">
        <f t="shared" si="8"/>
        <v>0</v>
      </c>
      <c r="L319" s="18" t="s">
        <v>1</v>
      </c>
      <c r="M319" s="18" t="s">
        <v>1</v>
      </c>
      <c r="N319" s="12" t="str">
        <f>'ZBIORCZE ZESTAWIENIE KOSZTÓW'!B105</f>
        <v xml:space="preserve"> </v>
      </c>
      <c r="O319" s="16" t="s">
        <v>1</v>
      </c>
    </row>
    <row r="320" spans="1:15" ht="28.8" outlineLevel="4" x14ac:dyDescent="0.3">
      <c r="A320" s="16" t="s">
        <v>1542</v>
      </c>
      <c r="B320" s="17" t="s">
        <v>1</v>
      </c>
      <c r="C320" s="17" t="s">
        <v>1</v>
      </c>
      <c r="D320" s="16" t="s">
        <v>1492</v>
      </c>
      <c r="E320" s="16" t="s">
        <v>1490</v>
      </c>
      <c r="F320" s="16" t="s">
        <v>767</v>
      </c>
      <c r="G320" s="19">
        <v>15.821999999999999</v>
      </c>
      <c r="H320" s="12">
        <v>15.821999999999999</v>
      </c>
      <c r="I320" s="12">
        <v>1</v>
      </c>
      <c r="J320" s="12"/>
      <c r="K320" s="12">
        <f t="shared" si="8"/>
        <v>0</v>
      </c>
      <c r="L320" s="18" t="s">
        <v>1</v>
      </c>
      <c r="M320" s="18" t="s">
        <v>1</v>
      </c>
      <c r="N320" s="12" t="str">
        <f>'ZBIORCZE ZESTAWIENIE KOSZTÓW'!B105</f>
        <v xml:space="preserve"> </v>
      </c>
      <c r="O320" s="16" t="s">
        <v>1</v>
      </c>
    </row>
    <row r="321" spans="1:15" ht="28.8" outlineLevel="4" x14ac:dyDescent="0.3">
      <c r="A321" s="16" t="s">
        <v>1543</v>
      </c>
      <c r="B321" s="17" t="s">
        <v>1</v>
      </c>
      <c r="C321" s="17" t="s">
        <v>1</v>
      </c>
      <c r="D321" s="16" t="s">
        <v>1495</v>
      </c>
      <c r="E321" s="16" t="s">
        <v>1509</v>
      </c>
      <c r="F321" s="16" t="s">
        <v>767</v>
      </c>
      <c r="G321" s="19">
        <v>15.821999999999999</v>
      </c>
      <c r="H321" s="12">
        <v>15.821999999999999</v>
      </c>
      <c r="I321" s="12">
        <v>1</v>
      </c>
      <c r="J321" s="12"/>
      <c r="K321" s="12">
        <f t="shared" si="8"/>
        <v>0</v>
      </c>
      <c r="L321" s="18" t="s">
        <v>1</v>
      </c>
      <c r="M321" s="18" t="s">
        <v>1</v>
      </c>
      <c r="N321" s="12" t="str">
        <f>'ZBIORCZE ZESTAWIENIE KOSZTÓW'!B105</f>
        <v xml:space="preserve"> </v>
      </c>
      <c r="O321" s="16" t="s">
        <v>1</v>
      </c>
    </row>
    <row r="322" spans="1:15" outlineLevel="3" x14ac:dyDescent="0.3">
      <c r="A322" s="11" t="s">
        <v>1544</v>
      </c>
      <c r="B322" s="8" t="s">
        <v>1</v>
      </c>
      <c r="C322" s="8" t="s">
        <v>1</v>
      </c>
      <c r="D322" s="11" t="s">
        <v>736</v>
      </c>
      <c r="E322" s="11" t="s">
        <v>598</v>
      </c>
      <c r="F322" s="8" t="s">
        <v>1</v>
      </c>
      <c r="G322" s="8" t="s">
        <v>1</v>
      </c>
      <c r="H322" s="8" t="s">
        <v>1</v>
      </c>
      <c r="I322" s="8" t="s">
        <v>1</v>
      </c>
      <c r="J322" s="8"/>
      <c r="K322" s="20">
        <f>SUM(K323:K333)</f>
        <v>0</v>
      </c>
      <c r="L322" s="8" t="s">
        <v>1</v>
      </c>
      <c r="M322" s="8" t="s">
        <v>1</v>
      </c>
      <c r="N322" s="12" t="str">
        <f>'ZBIORCZE ZESTAWIENIE KOSZTÓW'!B105</f>
        <v xml:space="preserve"> </v>
      </c>
      <c r="O322" s="16" t="s">
        <v>1</v>
      </c>
    </row>
    <row r="323" spans="1:15" ht="28.8" outlineLevel="4" x14ac:dyDescent="0.3">
      <c r="A323" s="16" t="s">
        <v>1545</v>
      </c>
      <c r="B323" s="17" t="s">
        <v>1</v>
      </c>
      <c r="C323" s="17" t="s">
        <v>1</v>
      </c>
      <c r="D323" s="16" t="s">
        <v>1514</v>
      </c>
      <c r="E323" s="16" t="s">
        <v>1512</v>
      </c>
      <c r="F323" s="16" t="s">
        <v>1369</v>
      </c>
      <c r="G323" s="19">
        <v>8.26</v>
      </c>
      <c r="H323" s="12">
        <v>8.26</v>
      </c>
      <c r="I323" s="12">
        <v>1</v>
      </c>
      <c r="J323" s="12"/>
      <c r="K323" s="12">
        <f t="shared" ref="K323:K333" si="9">ROUND(H323*J323, 2)</f>
        <v>0</v>
      </c>
      <c r="L323" s="18" t="s">
        <v>1</v>
      </c>
      <c r="M323" s="18" t="s">
        <v>1</v>
      </c>
      <c r="N323" s="12" t="str">
        <f>'ZBIORCZE ZESTAWIENIE KOSZTÓW'!B105</f>
        <v xml:space="preserve"> </v>
      </c>
      <c r="O323" s="16" t="s">
        <v>1</v>
      </c>
    </row>
    <row r="324" spans="1:15" ht="28.8" outlineLevel="4" x14ac:dyDescent="0.3">
      <c r="A324" s="16" t="s">
        <v>1546</v>
      </c>
      <c r="B324" s="17" t="s">
        <v>1</v>
      </c>
      <c r="C324" s="17" t="s">
        <v>1</v>
      </c>
      <c r="D324" s="16" t="s">
        <v>1479</v>
      </c>
      <c r="E324" s="16" t="s">
        <v>1515</v>
      </c>
      <c r="F324" s="16" t="s">
        <v>767</v>
      </c>
      <c r="G324" s="19">
        <v>72.718999999999994</v>
      </c>
      <c r="H324" s="12">
        <v>72.718999999999994</v>
      </c>
      <c r="I324" s="12">
        <v>1</v>
      </c>
      <c r="J324" s="12"/>
      <c r="K324" s="12">
        <f t="shared" si="9"/>
        <v>0</v>
      </c>
      <c r="L324" s="18" t="s">
        <v>1</v>
      </c>
      <c r="M324" s="18" t="s">
        <v>1</v>
      </c>
      <c r="N324" s="12" t="str">
        <f>'ZBIORCZE ZESTAWIENIE KOSZTÓW'!B105</f>
        <v xml:space="preserve"> </v>
      </c>
      <c r="O324" s="16" t="s">
        <v>1</v>
      </c>
    </row>
    <row r="325" spans="1:15" ht="28.8" outlineLevel="4" x14ac:dyDescent="0.3">
      <c r="A325" s="16" t="s">
        <v>1548</v>
      </c>
      <c r="B325" s="17" t="s">
        <v>1</v>
      </c>
      <c r="C325" s="17" t="s">
        <v>1</v>
      </c>
      <c r="D325" s="16" t="s">
        <v>1479</v>
      </c>
      <c r="E325" s="16" t="s">
        <v>1547</v>
      </c>
      <c r="F325" s="16" t="s">
        <v>767</v>
      </c>
      <c r="G325" s="19">
        <v>26.725000000000001</v>
      </c>
      <c r="H325" s="12">
        <v>26.725000000000001</v>
      </c>
      <c r="I325" s="12">
        <v>1</v>
      </c>
      <c r="J325" s="12"/>
      <c r="K325" s="12">
        <f t="shared" si="9"/>
        <v>0</v>
      </c>
      <c r="L325" s="18" t="s">
        <v>1</v>
      </c>
      <c r="M325" s="18" t="s">
        <v>1</v>
      </c>
      <c r="N325" s="12" t="str">
        <f>'ZBIORCZE ZESTAWIENIE KOSZTÓW'!B105</f>
        <v xml:space="preserve"> </v>
      </c>
      <c r="O325" s="16" t="s">
        <v>1</v>
      </c>
    </row>
    <row r="326" spans="1:15" ht="28.8" outlineLevel="4" x14ac:dyDescent="0.3">
      <c r="A326" s="16" t="s">
        <v>1550</v>
      </c>
      <c r="B326" s="17" t="s">
        <v>1</v>
      </c>
      <c r="C326" s="17" t="s">
        <v>1</v>
      </c>
      <c r="D326" s="16" t="s">
        <v>1479</v>
      </c>
      <c r="E326" s="16" t="s">
        <v>1549</v>
      </c>
      <c r="F326" s="16" t="s">
        <v>767</v>
      </c>
      <c r="G326" s="19">
        <v>23.052</v>
      </c>
      <c r="H326" s="12">
        <v>23.052</v>
      </c>
      <c r="I326" s="12">
        <v>1</v>
      </c>
      <c r="J326" s="12"/>
      <c r="K326" s="12">
        <f t="shared" si="9"/>
        <v>0</v>
      </c>
      <c r="L326" s="18" t="s">
        <v>1</v>
      </c>
      <c r="M326" s="18" t="s">
        <v>1</v>
      </c>
      <c r="N326" s="12" t="str">
        <f>'ZBIORCZE ZESTAWIENIE KOSZTÓW'!B105</f>
        <v xml:space="preserve"> </v>
      </c>
      <c r="O326" s="16" t="s">
        <v>1</v>
      </c>
    </row>
    <row r="327" spans="1:15" ht="28.8" outlineLevel="4" x14ac:dyDescent="0.3">
      <c r="A327" s="16" t="s">
        <v>1551</v>
      </c>
      <c r="B327" s="17" t="s">
        <v>1</v>
      </c>
      <c r="C327" s="17" t="s">
        <v>1</v>
      </c>
      <c r="D327" s="16" t="s">
        <v>1482</v>
      </c>
      <c r="E327" s="16" t="s">
        <v>1480</v>
      </c>
      <c r="F327" s="16" t="s">
        <v>1483</v>
      </c>
      <c r="G327" s="19">
        <v>503.459</v>
      </c>
      <c r="H327" s="12">
        <v>503.459</v>
      </c>
      <c r="I327" s="12">
        <v>1</v>
      </c>
      <c r="J327" s="12"/>
      <c r="K327" s="12">
        <f t="shared" si="9"/>
        <v>0</v>
      </c>
      <c r="L327" s="18" t="s">
        <v>1</v>
      </c>
      <c r="M327" s="18" t="s">
        <v>1</v>
      </c>
      <c r="N327" s="12" t="str">
        <f>'ZBIORCZE ZESTAWIENIE KOSZTÓW'!B105</f>
        <v xml:space="preserve"> </v>
      </c>
      <c r="O327" s="16" t="s">
        <v>1</v>
      </c>
    </row>
    <row r="328" spans="1:15" ht="28.8" outlineLevel="4" x14ac:dyDescent="0.3">
      <c r="A328" s="16" t="s">
        <v>1552</v>
      </c>
      <c r="B328" s="17" t="s">
        <v>1</v>
      </c>
      <c r="C328" s="17" t="s">
        <v>1</v>
      </c>
      <c r="D328" s="16" t="s">
        <v>1486</v>
      </c>
      <c r="E328" s="16" t="s">
        <v>1484</v>
      </c>
      <c r="F328" s="16" t="s">
        <v>767</v>
      </c>
      <c r="G328" s="19">
        <v>122.496</v>
      </c>
      <c r="H328" s="12">
        <v>122.496</v>
      </c>
      <c r="I328" s="12">
        <v>1</v>
      </c>
      <c r="J328" s="12"/>
      <c r="K328" s="12">
        <f t="shared" si="9"/>
        <v>0</v>
      </c>
      <c r="L328" s="18" t="s">
        <v>1</v>
      </c>
      <c r="M328" s="18" t="s">
        <v>1</v>
      </c>
      <c r="N328" s="12" t="str">
        <f>'ZBIORCZE ZESTAWIENIE KOSZTÓW'!B105</f>
        <v xml:space="preserve"> </v>
      </c>
      <c r="O328" s="16" t="s">
        <v>1</v>
      </c>
    </row>
    <row r="329" spans="1:15" ht="28.8" outlineLevel="4" x14ac:dyDescent="0.3">
      <c r="A329" s="16" t="s">
        <v>1553</v>
      </c>
      <c r="B329" s="17" t="s">
        <v>1</v>
      </c>
      <c r="C329" s="17" t="s">
        <v>1</v>
      </c>
      <c r="D329" s="16" t="s">
        <v>1504</v>
      </c>
      <c r="E329" s="16" t="s">
        <v>1502</v>
      </c>
      <c r="F329" s="16" t="s">
        <v>767</v>
      </c>
      <c r="G329" s="19">
        <v>0</v>
      </c>
      <c r="H329" s="12">
        <v>0</v>
      </c>
      <c r="I329" s="12">
        <v>1</v>
      </c>
      <c r="J329" s="12"/>
      <c r="K329" s="12">
        <f t="shared" si="9"/>
        <v>0</v>
      </c>
      <c r="L329" s="18" t="s">
        <v>1</v>
      </c>
      <c r="M329" s="18" t="s">
        <v>1</v>
      </c>
      <c r="N329" s="12" t="str">
        <f>'ZBIORCZE ZESTAWIENIE KOSZTÓW'!B105</f>
        <v xml:space="preserve"> </v>
      </c>
      <c r="O329" s="16" t="s">
        <v>1</v>
      </c>
    </row>
    <row r="330" spans="1:15" ht="28.8" outlineLevel="4" x14ac:dyDescent="0.3">
      <c r="A330" s="16" t="s">
        <v>1554</v>
      </c>
      <c r="B330" s="17" t="s">
        <v>1</v>
      </c>
      <c r="C330" s="17" t="s">
        <v>1</v>
      </c>
      <c r="D330" s="16" t="s">
        <v>1489</v>
      </c>
      <c r="E330" s="16" t="s">
        <v>1505</v>
      </c>
      <c r="F330" s="16" t="s">
        <v>1369</v>
      </c>
      <c r="G330" s="19">
        <v>0</v>
      </c>
      <c r="H330" s="12">
        <v>0</v>
      </c>
      <c r="I330" s="12">
        <v>1</v>
      </c>
      <c r="J330" s="12"/>
      <c r="K330" s="12">
        <f t="shared" si="9"/>
        <v>0</v>
      </c>
      <c r="L330" s="18" t="s">
        <v>1</v>
      </c>
      <c r="M330" s="18" t="s">
        <v>1</v>
      </c>
      <c r="N330" s="12" t="str">
        <f>'ZBIORCZE ZESTAWIENIE KOSZTÓW'!B105</f>
        <v xml:space="preserve"> </v>
      </c>
      <c r="O330" s="16" t="s">
        <v>1</v>
      </c>
    </row>
    <row r="331" spans="1:15" ht="28.8" outlineLevel="4" x14ac:dyDescent="0.3">
      <c r="A331" s="16" t="s">
        <v>1555</v>
      </c>
      <c r="B331" s="17" t="s">
        <v>1</v>
      </c>
      <c r="C331" s="17" t="s">
        <v>1</v>
      </c>
      <c r="D331" s="16" t="s">
        <v>1489</v>
      </c>
      <c r="E331" s="16" t="s">
        <v>1487</v>
      </c>
      <c r="F331" s="16" t="s">
        <v>1369</v>
      </c>
      <c r="G331" s="19">
        <v>13.8</v>
      </c>
      <c r="H331" s="12">
        <v>13.8</v>
      </c>
      <c r="I331" s="12">
        <v>1</v>
      </c>
      <c r="J331" s="12"/>
      <c r="K331" s="12">
        <f t="shared" si="9"/>
        <v>0</v>
      </c>
      <c r="L331" s="18" t="s">
        <v>1</v>
      </c>
      <c r="M331" s="18" t="s">
        <v>1</v>
      </c>
      <c r="N331" s="12" t="str">
        <f>'ZBIORCZE ZESTAWIENIE KOSZTÓW'!B105</f>
        <v xml:space="preserve"> </v>
      </c>
      <c r="O331" s="16" t="s">
        <v>1</v>
      </c>
    </row>
    <row r="332" spans="1:15" ht="28.8" outlineLevel="4" x14ac:dyDescent="0.3">
      <c r="A332" s="16" t="s">
        <v>1556</v>
      </c>
      <c r="B332" s="17" t="s">
        <v>1</v>
      </c>
      <c r="C332" s="17" t="s">
        <v>1</v>
      </c>
      <c r="D332" s="16" t="s">
        <v>1492</v>
      </c>
      <c r="E332" s="16" t="s">
        <v>1490</v>
      </c>
      <c r="F332" s="16" t="s">
        <v>767</v>
      </c>
      <c r="G332" s="19">
        <v>122.496</v>
      </c>
      <c r="H332" s="12">
        <v>122.496</v>
      </c>
      <c r="I332" s="12">
        <v>1</v>
      </c>
      <c r="J332" s="12"/>
      <c r="K332" s="12">
        <f t="shared" si="9"/>
        <v>0</v>
      </c>
      <c r="L332" s="18" t="s">
        <v>1</v>
      </c>
      <c r="M332" s="18" t="s">
        <v>1</v>
      </c>
      <c r="N332" s="12" t="str">
        <f>'ZBIORCZE ZESTAWIENIE KOSZTÓW'!B105</f>
        <v xml:space="preserve"> </v>
      </c>
      <c r="O332" s="16" t="s">
        <v>1</v>
      </c>
    </row>
    <row r="333" spans="1:15" ht="28.8" outlineLevel="4" x14ac:dyDescent="0.3">
      <c r="A333" s="16" t="s">
        <v>1557</v>
      </c>
      <c r="B333" s="17" t="s">
        <v>1</v>
      </c>
      <c r="C333" s="17" t="s">
        <v>1</v>
      </c>
      <c r="D333" s="16" t="s">
        <v>1495</v>
      </c>
      <c r="E333" s="16" t="s">
        <v>1493</v>
      </c>
      <c r="F333" s="16" t="s">
        <v>767</v>
      </c>
      <c r="G333" s="19">
        <v>122.496</v>
      </c>
      <c r="H333" s="12">
        <v>122.496</v>
      </c>
      <c r="I333" s="12">
        <v>1</v>
      </c>
      <c r="J333" s="12"/>
      <c r="K333" s="12">
        <f t="shared" si="9"/>
        <v>0</v>
      </c>
      <c r="L333" s="18" t="s">
        <v>1</v>
      </c>
      <c r="M333" s="18" t="s">
        <v>1</v>
      </c>
      <c r="N333" s="12" t="str">
        <f>'ZBIORCZE ZESTAWIENIE KOSZTÓW'!B105</f>
        <v xml:space="preserve"> </v>
      </c>
      <c r="O333" s="16" t="s">
        <v>1</v>
      </c>
    </row>
    <row r="334" spans="1:15" outlineLevel="3" x14ac:dyDescent="0.3">
      <c r="A334" s="11" t="s">
        <v>1558</v>
      </c>
      <c r="B334" s="8" t="s">
        <v>1</v>
      </c>
      <c r="C334" s="8" t="s">
        <v>1</v>
      </c>
      <c r="D334" s="11" t="s">
        <v>736</v>
      </c>
      <c r="E334" s="11" t="s">
        <v>601</v>
      </c>
      <c r="F334" s="8" t="s">
        <v>1</v>
      </c>
      <c r="G334" s="8" t="s">
        <v>1</v>
      </c>
      <c r="H334" s="8" t="s">
        <v>1</v>
      </c>
      <c r="I334" s="8" t="s">
        <v>1</v>
      </c>
      <c r="J334" s="8"/>
      <c r="K334" s="20">
        <f>SUM(K335:K343)</f>
        <v>0</v>
      </c>
      <c r="L334" s="8" t="s">
        <v>1</v>
      </c>
      <c r="M334" s="8" t="s">
        <v>1</v>
      </c>
      <c r="N334" s="12" t="str">
        <f>'ZBIORCZE ZESTAWIENIE KOSZTÓW'!B105</f>
        <v xml:space="preserve"> </v>
      </c>
      <c r="O334" s="16" t="s">
        <v>1</v>
      </c>
    </row>
    <row r="335" spans="1:15" ht="28.8" outlineLevel="4" x14ac:dyDescent="0.3">
      <c r="A335" s="16" t="s">
        <v>1559</v>
      </c>
      <c r="B335" s="17" t="s">
        <v>1</v>
      </c>
      <c r="C335" s="17" t="s">
        <v>1</v>
      </c>
      <c r="D335" s="16" t="s">
        <v>1514</v>
      </c>
      <c r="E335" s="16" t="s">
        <v>1512</v>
      </c>
      <c r="F335" s="16" t="s">
        <v>1369</v>
      </c>
      <c r="G335" s="19">
        <v>10.38</v>
      </c>
      <c r="H335" s="12">
        <v>10.38</v>
      </c>
      <c r="I335" s="12">
        <v>1</v>
      </c>
      <c r="J335" s="12"/>
      <c r="K335" s="12">
        <f t="shared" ref="K335:K343" si="10">ROUND(H335*J335, 2)</f>
        <v>0</v>
      </c>
      <c r="L335" s="18" t="s">
        <v>1</v>
      </c>
      <c r="M335" s="18" t="s">
        <v>1</v>
      </c>
      <c r="N335" s="12" t="str">
        <f>'ZBIORCZE ZESTAWIENIE KOSZTÓW'!B105</f>
        <v xml:space="preserve"> </v>
      </c>
      <c r="O335" s="16" t="s">
        <v>1</v>
      </c>
    </row>
    <row r="336" spans="1:15" ht="28.8" outlineLevel="4" x14ac:dyDescent="0.3">
      <c r="A336" s="16" t="s">
        <v>1560</v>
      </c>
      <c r="B336" s="17" t="s">
        <v>1</v>
      </c>
      <c r="C336" s="17" t="s">
        <v>1</v>
      </c>
      <c r="D336" s="16" t="s">
        <v>1479</v>
      </c>
      <c r="E336" s="16" t="s">
        <v>1515</v>
      </c>
      <c r="F336" s="16" t="s">
        <v>767</v>
      </c>
      <c r="G336" s="19">
        <v>60.524999999999999</v>
      </c>
      <c r="H336" s="12">
        <v>60.524999999999999</v>
      </c>
      <c r="I336" s="12">
        <v>1</v>
      </c>
      <c r="J336" s="12"/>
      <c r="K336" s="12">
        <f t="shared" si="10"/>
        <v>0</v>
      </c>
      <c r="L336" s="18" t="s">
        <v>1</v>
      </c>
      <c r="M336" s="18" t="s">
        <v>1</v>
      </c>
      <c r="N336" s="12" t="str">
        <f>'ZBIORCZE ZESTAWIENIE KOSZTÓW'!B105</f>
        <v xml:space="preserve"> </v>
      </c>
      <c r="O336" s="16" t="s">
        <v>1</v>
      </c>
    </row>
    <row r="337" spans="1:15" ht="28.8" outlineLevel="4" x14ac:dyDescent="0.3">
      <c r="A337" s="16" t="s">
        <v>1561</v>
      </c>
      <c r="B337" s="17" t="s">
        <v>1</v>
      </c>
      <c r="C337" s="17" t="s">
        <v>1</v>
      </c>
      <c r="D337" s="16" t="s">
        <v>1482</v>
      </c>
      <c r="E337" s="16" t="s">
        <v>1480</v>
      </c>
      <c r="F337" s="16" t="s">
        <v>1483</v>
      </c>
      <c r="G337" s="19">
        <v>248.75800000000001</v>
      </c>
      <c r="H337" s="12">
        <v>248.75800000000001</v>
      </c>
      <c r="I337" s="12">
        <v>1</v>
      </c>
      <c r="J337" s="12"/>
      <c r="K337" s="12">
        <f t="shared" si="10"/>
        <v>0</v>
      </c>
      <c r="L337" s="18" t="s">
        <v>1</v>
      </c>
      <c r="M337" s="18" t="s">
        <v>1</v>
      </c>
      <c r="N337" s="12" t="str">
        <f>'ZBIORCZE ZESTAWIENIE KOSZTÓW'!B105</f>
        <v xml:space="preserve"> </v>
      </c>
      <c r="O337" s="16" t="s">
        <v>1</v>
      </c>
    </row>
    <row r="338" spans="1:15" ht="28.8" outlineLevel="4" x14ac:dyDescent="0.3">
      <c r="A338" s="16" t="s">
        <v>1562</v>
      </c>
      <c r="B338" s="17" t="s">
        <v>1</v>
      </c>
      <c r="C338" s="17" t="s">
        <v>1</v>
      </c>
      <c r="D338" s="16" t="s">
        <v>1486</v>
      </c>
      <c r="E338" s="16" t="s">
        <v>1484</v>
      </c>
      <c r="F338" s="16" t="s">
        <v>767</v>
      </c>
      <c r="G338" s="19">
        <v>60.524999999999999</v>
      </c>
      <c r="H338" s="12">
        <v>60.524999999999999</v>
      </c>
      <c r="I338" s="12">
        <v>1</v>
      </c>
      <c r="J338" s="12"/>
      <c r="K338" s="12">
        <f t="shared" si="10"/>
        <v>0</v>
      </c>
      <c r="L338" s="18" t="s">
        <v>1</v>
      </c>
      <c r="M338" s="18" t="s">
        <v>1</v>
      </c>
      <c r="N338" s="12" t="str">
        <f>'ZBIORCZE ZESTAWIENIE KOSZTÓW'!B105</f>
        <v xml:space="preserve"> </v>
      </c>
      <c r="O338" s="16" t="s">
        <v>1</v>
      </c>
    </row>
    <row r="339" spans="1:15" ht="28.8" outlineLevel="4" x14ac:dyDescent="0.3">
      <c r="A339" s="16" t="s">
        <v>1563</v>
      </c>
      <c r="B339" s="17" t="s">
        <v>1</v>
      </c>
      <c r="C339" s="17" t="s">
        <v>1</v>
      </c>
      <c r="D339" s="16" t="s">
        <v>1504</v>
      </c>
      <c r="E339" s="16" t="s">
        <v>1502</v>
      </c>
      <c r="F339" s="16" t="s">
        <v>767</v>
      </c>
      <c r="G339" s="19">
        <v>4.9950000000000001</v>
      </c>
      <c r="H339" s="12">
        <v>4.9950000000000001</v>
      </c>
      <c r="I339" s="12">
        <v>1</v>
      </c>
      <c r="J339" s="12"/>
      <c r="K339" s="12">
        <f t="shared" si="10"/>
        <v>0</v>
      </c>
      <c r="L339" s="18" t="s">
        <v>1</v>
      </c>
      <c r="M339" s="18" t="s">
        <v>1</v>
      </c>
      <c r="N339" s="12" t="str">
        <f>'ZBIORCZE ZESTAWIENIE KOSZTÓW'!B105</f>
        <v xml:space="preserve"> </v>
      </c>
      <c r="O339" s="16" t="s">
        <v>1</v>
      </c>
    </row>
    <row r="340" spans="1:15" ht="28.8" outlineLevel="4" x14ac:dyDescent="0.3">
      <c r="A340" s="16" t="s">
        <v>1564</v>
      </c>
      <c r="B340" s="17" t="s">
        <v>1</v>
      </c>
      <c r="C340" s="17" t="s">
        <v>1</v>
      </c>
      <c r="D340" s="16" t="s">
        <v>1489</v>
      </c>
      <c r="E340" s="16" t="s">
        <v>1505</v>
      </c>
      <c r="F340" s="16" t="s">
        <v>1369</v>
      </c>
      <c r="G340" s="19">
        <v>18.5</v>
      </c>
      <c r="H340" s="12">
        <v>18.5</v>
      </c>
      <c r="I340" s="12">
        <v>1</v>
      </c>
      <c r="J340" s="12"/>
      <c r="K340" s="12">
        <f t="shared" si="10"/>
        <v>0</v>
      </c>
      <c r="L340" s="18" t="s">
        <v>1</v>
      </c>
      <c r="M340" s="18" t="s">
        <v>1</v>
      </c>
      <c r="N340" s="12" t="str">
        <f>'ZBIORCZE ZESTAWIENIE KOSZTÓW'!B105</f>
        <v xml:space="preserve"> </v>
      </c>
      <c r="O340" s="16" t="s">
        <v>1</v>
      </c>
    </row>
    <row r="341" spans="1:15" ht="28.8" outlineLevel="4" x14ac:dyDescent="0.3">
      <c r="A341" s="16" t="s">
        <v>1565</v>
      </c>
      <c r="B341" s="17" t="s">
        <v>1</v>
      </c>
      <c r="C341" s="17" t="s">
        <v>1</v>
      </c>
      <c r="D341" s="16" t="s">
        <v>1489</v>
      </c>
      <c r="E341" s="16" t="s">
        <v>1487</v>
      </c>
      <c r="F341" s="16" t="s">
        <v>1369</v>
      </c>
      <c r="G341" s="19">
        <v>14.12</v>
      </c>
      <c r="H341" s="12">
        <v>14.12</v>
      </c>
      <c r="I341" s="12">
        <v>1</v>
      </c>
      <c r="J341" s="12"/>
      <c r="K341" s="12">
        <f t="shared" si="10"/>
        <v>0</v>
      </c>
      <c r="L341" s="18" t="s">
        <v>1</v>
      </c>
      <c r="M341" s="18" t="s">
        <v>1</v>
      </c>
      <c r="N341" s="12" t="str">
        <f>'ZBIORCZE ZESTAWIENIE KOSZTÓW'!B105</f>
        <v xml:space="preserve"> </v>
      </c>
      <c r="O341" s="16" t="s">
        <v>1</v>
      </c>
    </row>
    <row r="342" spans="1:15" ht="28.8" outlineLevel="4" x14ac:dyDescent="0.3">
      <c r="A342" s="16" t="s">
        <v>1566</v>
      </c>
      <c r="B342" s="17" t="s">
        <v>1</v>
      </c>
      <c r="C342" s="17" t="s">
        <v>1</v>
      </c>
      <c r="D342" s="16" t="s">
        <v>1492</v>
      </c>
      <c r="E342" s="16" t="s">
        <v>1490</v>
      </c>
      <c r="F342" s="16" t="s">
        <v>767</v>
      </c>
      <c r="G342" s="19">
        <v>65.52</v>
      </c>
      <c r="H342" s="12">
        <v>65.52</v>
      </c>
      <c r="I342" s="12">
        <v>1</v>
      </c>
      <c r="J342" s="12"/>
      <c r="K342" s="12">
        <f t="shared" si="10"/>
        <v>0</v>
      </c>
      <c r="L342" s="18" t="s">
        <v>1</v>
      </c>
      <c r="M342" s="18" t="s">
        <v>1</v>
      </c>
      <c r="N342" s="12" t="str">
        <f>'ZBIORCZE ZESTAWIENIE KOSZTÓW'!B105</f>
        <v xml:space="preserve"> </v>
      </c>
      <c r="O342" s="16" t="s">
        <v>1</v>
      </c>
    </row>
    <row r="343" spans="1:15" ht="28.8" outlineLevel="4" x14ac:dyDescent="0.3">
      <c r="A343" s="16" t="s">
        <v>1567</v>
      </c>
      <c r="B343" s="17" t="s">
        <v>1</v>
      </c>
      <c r="C343" s="17" t="s">
        <v>1</v>
      </c>
      <c r="D343" s="16" t="s">
        <v>1495</v>
      </c>
      <c r="E343" s="16" t="s">
        <v>1493</v>
      </c>
      <c r="F343" s="16" t="s">
        <v>767</v>
      </c>
      <c r="G343" s="19">
        <v>65.52</v>
      </c>
      <c r="H343" s="12">
        <v>65.52</v>
      </c>
      <c r="I343" s="12">
        <v>1</v>
      </c>
      <c r="J343" s="12"/>
      <c r="K343" s="12">
        <f t="shared" si="10"/>
        <v>0</v>
      </c>
      <c r="L343" s="18" t="s">
        <v>1</v>
      </c>
      <c r="M343" s="18" t="s">
        <v>1</v>
      </c>
      <c r="N343" s="12" t="str">
        <f>'ZBIORCZE ZESTAWIENIE KOSZTÓW'!B105</f>
        <v xml:space="preserve"> </v>
      </c>
      <c r="O343" s="16" t="s">
        <v>1</v>
      </c>
    </row>
    <row r="344" spans="1:15" outlineLevel="3" x14ac:dyDescent="0.3">
      <c r="A344" s="11" t="s">
        <v>1568</v>
      </c>
      <c r="B344" s="8" t="s">
        <v>1</v>
      </c>
      <c r="C344" s="8" t="s">
        <v>1</v>
      </c>
      <c r="D344" s="11" t="s">
        <v>736</v>
      </c>
      <c r="E344" s="11" t="s">
        <v>613</v>
      </c>
      <c r="F344" s="8" t="s">
        <v>1</v>
      </c>
      <c r="G344" s="8" t="s">
        <v>1</v>
      </c>
      <c r="H344" s="8" t="s">
        <v>1</v>
      </c>
      <c r="I344" s="8" t="s">
        <v>1</v>
      </c>
      <c r="J344" s="8"/>
      <c r="K344" s="20">
        <f>SUM(K345:K345)</f>
        <v>0</v>
      </c>
      <c r="L344" s="8" t="s">
        <v>1</v>
      </c>
      <c r="M344" s="8" t="s">
        <v>1</v>
      </c>
      <c r="N344" s="12" t="str">
        <f>'ZBIORCZE ZESTAWIENIE KOSZTÓW'!B105</f>
        <v xml:space="preserve"> </v>
      </c>
      <c r="O344" s="16" t="s">
        <v>1</v>
      </c>
    </row>
    <row r="345" spans="1:15" ht="201.6" outlineLevel="4" x14ac:dyDescent="0.3">
      <c r="A345" s="16" t="s">
        <v>1570</v>
      </c>
      <c r="B345" s="17" t="s">
        <v>1</v>
      </c>
      <c r="C345" s="17" t="s">
        <v>1</v>
      </c>
      <c r="D345" s="16" t="s">
        <v>743</v>
      </c>
      <c r="E345" s="16" t="s">
        <v>1569</v>
      </c>
      <c r="F345" s="16" t="s">
        <v>1320</v>
      </c>
      <c r="G345" s="19">
        <v>1</v>
      </c>
      <c r="H345" s="12">
        <v>1</v>
      </c>
      <c r="I345" s="12">
        <v>1</v>
      </c>
      <c r="J345" s="12"/>
      <c r="K345" s="12">
        <f>ROUND(H345*J345, 2)</f>
        <v>0</v>
      </c>
      <c r="L345" s="18" t="s">
        <v>1</v>
      </c>
      <c r="M345" s="18" t="s">
        <v>1</v>
      </c>
      <c r="N345" s="12" t="str">
        <f>'ZBIORCZE ZESTAWIENIE KOSZTÓW'!B105</f>
        <v xml:space="preserve"> </v>
      </c>
      <c r="O345" s="16" t="s">
        <v>1</v>
      </c>
    </row>
    <row r="346" spans="1:15" outlineLevel="2" x14ac:dyDescent="0.3">
      <c r="A346" s="9" t="s">
        <v>1571</v>
      </c>
      <c r="B346" s="6" t="s">
        <v>1</v>
      </c>
      <c r="C346" s="6" t="s">
        <v>1</v>
      </c>
      <c r="D346" s="9" t="s">
        <v>733</v>
      </c>
      <c r="E346" s="9" t="s">
        <v>616</v>
      </c>
      <c r="F346" s="6" t="s">
        <v>1</v>
      </c>
      <c r="G346" s="6" t="s">
        <v>1</v>
      </c>
      <c r="H346" s="6" t="s">
        <v>1</v>
      </c>
      <c r="I346" s="6" t="s">
        <v>1</v>
      </c>
      <c r="J346" s="6"/>
      <c r="K346" s="21">
        <f>'2 ARCHITEKTURA'!K347+'2 ARCHITEKTURA'!K356+'2 ARCHITEKTURA'!K366</f>
        <v>0</v>
      </c>
      <c r="L346" s="6" t="s">
        <v>1</v>
      </c>
      <c r="M346" s="6" t="s">
        <v>1</v>
      </c>
      <c r="N346" s="12" t="str">
        <f>'ZBIORCZE ZESTAWIENIE KOSZTÓW'!B105</f>
        <v xml:space="preserve"> </v>
      </c>
      <c r="O346" s="16" t="s">
        <v>1</v>
      </c>
    </row>
    <row r="347" spans="1:15" outlineLevel="3" x14ac:dyDescent="0.3">
      <c r="A347" s="11" t="s">
        <v>1572</v>
      </c>
      <c r="B347" s="8" t="s">
        <v>1</v>
      </c>
      <c r="C347" s="8" t="s">
        <v>1</v>
      </c>
      <c r="D347" s="11" t="s">
        <v>736</v>
      </c>
      <c r="E347" s="11" t="s">
        <v>595</v>
      </c>
      <c r="F347" s="8" t="s">
        <v>1</v>
      </c>
      <c r="G347" s="8" t="s">
        <v>1</v>
      </c>
      <c r="H347" s="8" t="s">
        <v>1</v>
      </c>
      <c r="I347" s="8" t="s">
        <v>1</v>
      </c>
      <c r="J347" s="8"/>
      <c r="K347" s="20">
        <f>SUM(K348:K355)</f>
        <v>0</v>
      </c>
      <c r="L347" s="8" t="s">
        <v>1</v>
      </c>
      <c r="M347" s="8" t="s">
        <v>1</v>
      </c>
      <c r="N347" s="12" t="str">
        <f>'ZBIORCZE ZESTAWIENIE KOSZTÓW'!B105</f>
        <v xml:space="preserve"> </v>
      </c>
      <c r="O347" s="16" t="s">
        <v>1</v>
      </c>
    </row>
    <row r="348" spans="1:15" ht="28.8" outlineLevel="4" x14ac:dyDescent="0.3">
      <c r="A348" s="16" t="s">
        <v>1573</v>
      </c>
      <c r="B348" s="17" t="s">
        <v>1</v>
      </c>
      <c r="C348" s="17" t="s">
        <v>1</v>
      </c>
      <c r="D348" s="16" t="s">
        <v>1479</v>
      </c>
      <c r="E348" s="16" t="s">
        <v>1498</v>
      </c>
      <c r="F348" s="16" t="s">
        <v>767</v>
      </c>
      <c r="G348" s="19">
        <v>15.345000000000001</v>
      </c>
      <c r="H348" s="12">
        <v>15.345000000000001</v>
      </c>
      <c r="I348" s="12">
        <v>1</v>
      </c>
      <c r="J348" s="12"/>
      <c r="K348" s="12">
        <f t="shared" ref="K348:K355" si="11">ROUND(H348*J348, 2)</f>
        <v>0</v>
      </c>
      <c r="L348" s="18" t="s">
        <v>1</v>
      </c>
      <c r="M348" s="18" t="s">
        <v>1</v>
      </c>
      <c r="N348" s="12" t="str">
        <f>'ZBIORCZE ZESTAWIENIE KOSZTÓW'!B105</f>
        <v xml:space="preserve"> </v>
      </c>
      <c r="O348" s="16" t="s">
        <v>1</v>
      </c>
    </row>
    <row r="349" spans="1:15" ht="28.8" outlineLevel="4" x14ac:dyDescent="0.3">
      <c r="A349" s="16" t="s">
        <v>1574</v>
      </c>
      <c r="B349" s="17" t="s">
        <v>1</v>
      </c>
      <c r="C349" s="17" t="s">
        <v>1</v>
      </c>
      <c r="D349" s="16" t="s">
        <v>1482</v>
      </c>
      <c r="E349" s="16" t="s">
        <v>1480</v>
      </c>
      <c r="F349" s="16" t="s">
        <v>1483</v>
      </c>
      <c r="G349" s="19">
        <v>63.067999999999998</v>
      </c>
      <c r="H349" s="12">
        <v>63.067999999999998</v>
      </c>
      <c r="I349" s="12">
        <v>1</v>
      </c>
      <c r="J349" s="12"/>
      <c r="K349" s="12">
        <f t="shared" si="11"/>
        <v>0</v>
      </c>
      <c r="L349" s="18" t="s">
        <v>1</v>
      </c>
      <c r="M349" s="18" t="s">
        <v>1</v>
      </c>
      <c r="N349" s="12" t="str">
        <f>'ZBIORCZE ZESTAWIENIE KOSZTÓW'!B105</f>
        <v xml:space="preserve"> </v>
      </c>
      <c r="O349" s="16" t="s">
        <v>1</v>
      </c>
    </row>
    <row r="350" spans="1:15" ht="28.8" outlineLevel="4" x14ac:dyDescent="0.3">
      <c r="A350" s="16" t="s">
        <v>1575</v>
      </c>
      <c r="B350" s="17" t="s">
        <v>1</v>
      </c>
      <c r="C350" s="17" t="s">
        <v>1</v>
      </c>
      <c r="D350" s="16" t="s">
        <v>1486</v>
      </c>
      <c r="E350" s="16" t="s">
        <v>1484</v>
      </c>
      <c r="F350" s="16" t="s">
        <v>767</v>
      </c>
      <c r="G350" s="19">
        <v>15.345000000000001</v>
      </c>
      <c r="H350" s="12">
        <v>15.345000000000001</v>
      </c>
      <c r="I350" s="12">
        <v>1</v>
      </c>
      <c r="J350" s="12"/>
      <c r="K350" s="12">
        <f t="shared" si="11"/>
        <v>0</v>
      </c>
      <c r="L350" s="18" t="s">
        <v>1</v>
      </c>
      <c r="M350" s="18" t="s">
        <v>1</v>
      </c>
      <c r="N350" s="12" t="str">
        <f>'ZBIORCZE ZESTAWIENIE KOSZTÓW'!B105</f>
        <v xml:space="preserve"> </v>
      </c>
      <c r="O350" s="16" t="s">
        <v>1</v>
      </c>
    </row>
    <row r="351" spans="1:15" ht="28.8" outlineLevel="4" x14ac:dyDescent="0.3">
      <c r="A351" s="16" t="s">
        <v>1576</v>
      </c>
      <c r="B351" s="17" t="s">
        <v>1</v>
      </c>
      <c r="C351" s="17" t="s">
        <v>1</v>
      </c>
      <c r="D351" s="16" t="s">
        <v>1504</v>
      </c>
      <c r="E351" s="16" t="s">
        <v>1502</v>
      </c>
      <c r="F351" s="16" t="s">
        <v>767</v>
      </c>
      <c r="G351" s="19">
        <v>1.474</v>
      </c>
      <c r="H351" s="12">
        <v>1.474</v>
      </c>
      <c r="I351" s="12">
        <v>1</v>
      </c>
      <c r="J351" s="12"/>
      <c r="K351" s="12">
        <f t="shared" si="11"/>
        <v>0</v>
      </c>
      <c r="L351" s="18" t="s">
        <v>1</v>
      </c>
      <c r="M351" s="18" t="s">
        <v>1</v>
      </c>
      <c r="N351" s="12" t="str">
        <f>'ZBIORCZE ZESTAWIENIE KOSZTÓW'!B105</f>
        <v xml:space="preserve"> </v>
      </c>
      <c r="O351" s="16" t="s">
        <v>1</v>
      </c>
    </row>
    <row r="352" spans="1:15" ht="28.8" outlineLevel="4" x14ac:dyDescent="0.3">
      <c r="A352" s="16" t="s">
        <v>1577</v>
      </c>
      <c r="B352" s="17" t="s">
        <v>1</v>
      </c>
      <c r="C352" s="17" t="s">
        <v>1</v>
      </c>
      <c r="D352" s="16" t="s">
        <v>1489</v>
      </c>
      <c r="E352" s="16" t="s">
        <v>1505</v>
      </c>
      <c r="F352" s="16" t="s">
        <v>1369</v>
      </c>
      <c r="G352" s="19">
        <v>5.4589999999999996</v>
      </c>
      <c r="H352" s="12">
        <v>5.4589999999999996</v>
      </c>
      <c r="I352" s="12">
        <v>1</v>
      </c>
      <c r="J352" s="12"/>
      <c r="K352" s="12">
        <f t="shared" si="11"/>
        <v>0</v>
      </c>
      <c r="L352" s="18" t="s">
        <v>1</v>
      </c>
      <c r="M352" s="18" t="s">
        <v>1</v>
      </c>
      <c r="N352" s="12" t="str">
        <f>'ZBIORCZE ZESTAWIENIE KOSZTÓW'!B105</f>
        <v xml:space="preserve"> </v>
      </c>
      <c r="O352" s="16" t="s">
        <v>1</v>
      </c>
    </row>
    <row r="353" spans="1:15" ht="28.8" outlineLevel="4" x14ac:dyDescent="0.3">
      <c r="A353" s="16" t="s">
        <v>1578</v>
      </c>
      <c r="B353" s="17" t="s">
        <v>1</v>
      </c>
      <c r="C353" s="17" t="s">
        <v>1</v>
      </c>
      <c r="D353" s="16" t="s">
        <v>1489</v>
      </c>
      <c r="E353" s="16" t="s">
        <v>1487</v>
      </c>
      <c r="F353" s="16" t="s">
        <v>1369</v>
      </c>
      <c r="G353" s="19">
        <v>3.7719999999999998</v>
      </c>
      <c r="H353" s="12">
        <v>3.7719999999999998</v>
      </c>
      <c r="I353" s="12">
        <v>1</v>
      </c>
      <c r="J353" s="12"/>
      <c r="K353" s="12">
        <f t="shared" si="11"/>
        <v>0</v>
      </c>
      <c r="L353" s="18" t="s">
        <v>1</v>
      </c>
      <c r="M353" s="18" t="s">
        <v>1</v>
      </c>
      <c r="N353" s="12" t="str">
        <f>'ZBIORCZE ZESTAWIENIE KOSZTÓW'!B105</f>
        <v xml:space="preserve"> </v>
      </c>
      <c r="O353" s="16" t="s">
        <v>1</v>
      </c>
    </row>
    <row r="354" spans="1:15" ht="28.8" outlineLevel="4" x14ac:dyDescent="0.3">
      <c r="A354" s="16" t="s">
        <v>1579</v>
      </c>
      <c r="B354" s="17" t="s">
        <v>1</v>
      </c>
      <c r="C354" s="17" t="s">
        <v>1</v>
      </c>
      <c r="D354" s="16" t="s">
        <v>1492</v>
      </c>
      <c r="E354" s="16" t="s">
        <v>1490</v>
      </c>
      <c r="F354" s="16" t="s">
        <v>767</v>
      </c>
      <c r="G354" s="19">
        <v>16.818999999999999</v>
      </c>
      <c r="H354" s="12">
        <v>16.818999999999999</v>
      </c>
      <c r="I354" s="12">
        <v>1</v>
      </c>
      <c r="J354" s="12"/>
      <c r="K354" s="12">
        <f t="shared" si="11"/>
        <v>0</v>
      </c>
      <c r="L354" s="18" t="s">
        <v>1</v>
      </c>
      <c r="M354" s="18" t="s">
        <v>1</v>
      </c>
      <c r="N354" s="12" t="str">
        <f>'ZBIORCZE ZESTAWIENIE KOSZTÓW'!B105</f>
        <v xml:space="preserve"> </v>
      </c>
      <c r="O354" s="16" t="s">
        <v>1</v>
      </c>
    </row>
    <row r="355" spans="1:15" ht="28.8" outlineLevel="4" x14ac:dyDescent="0.3">
      <c r="A355" s="16" t="s">
        <v>1580</v>
      </c>
      <c r="B355" s="17" t="s">
        <v>1</v>
      </c>
      <c r="C355" s="17" t="s">
        <v>1</v>
      </c>
      <c r="D355" s="16" t="s">
        <v>1495</v>
      </c>
      <c r="E355" s="16" t="s">
        <v>1509</v>
      </c>
      <c r="F355" s="16" t="s">
        <v>767</v>
      </c>
      <c r="G355" s="19">
        <v>16.818999999999999</v>
      </c>
      <c r="H355" s="12">
        <v>16.818999999999999</v>
      </c>
      <c r="I355" s="12">
        <v>1</v>
      </c>
      <c r="J355" s="12"/>
      <c r="K355" s="12">
        <f t="shared" si="11"/>
        <v>0</v>
      </c>
      <c r="L355" s="18" t="s">
        <v>1</v>
      </c>
      <c r="M355" s="18" t="s">
        <v>1</v>
      </c>
      <c r="N355" s="12" t="str">
        <f>'ZBIORCZE ZESTAWIENIE KOSZTÓW'!B105</f>
        <v xml:space="preserve"> </v>
      </c>
      <c r="O355" s="16" t="s">
        <v>1</v>
      </c>
    </row>
    <row r="356" spans="1:15" outlineLevel="3" x14ac:dyDescent="0.3">
      <c r="A356" s="11" t="s">
        <v>1581</v>
      </c>
      <c r="B356" s="8" t="s">
        <v>1</v>
      </c>
      <c r="C356" s="8" t="s">
        <v>1</v>
      </c>
      <c r="D356" s="11" t="s">
        <v>736</v>
      </c>
      <c r="E356" s="11" t="s">
        <v>598</v>
      </c>
      <c r="F356" s="8" t="s">
        <v>1</v>
      </c>
      <c r="G356" s="8" t="s">
        <v>1</v>
      </c>
      <c r="H356" s="8" t="s">
        <v>1</v>
      </c>
      <c r="I356" s="8" t="s">
        <v>1</v>
      </c>
      <c r="J356" s="8"/>
      <c r="K356" s="20">
        <f>SUM(K357:K365)</f>
        <v>0</v>
      </c>
      <c r="L356" s="8" t="s">
        <v>1</v>
      </c>
      <c r="M356" s="8" t="s">
        <v>1</v>
      </c>
      <c r="N356" s="12" t="str">
        <f>'ZBIORCZE ZESTAWIENIE KOSZTÓW'!B105</f>
        <v xml:space="preserve"> </v>
      </c>
      <c r="O356" s="16" t="s">
        <v>1</v>
      </c>
    </row>
    <row r="357" spans="1:15" ht="28.8" outlineLevel="4" x14ac:dyDescent="0.3">
      <c r="A357" s="16" t="s">
        <v>1582</v>
      </c>
      <c r="B357" s="17" t="s">
        <v>1</v>
      </c>
      <c r="C357" s="17" t="s">
        <v>1</v>
      </c>
      <c r="D357" s="16" t="s">
        <v>1514</v>
      </c>
      <c r="E357" s="16" t="s">
        <v>1512</v>
      </c>
      <c r="F357" s="16" t="s">
        <v>1369</v>
      </c>
      <c r="G357" s="19">
        <v>1.25</v>
      </c>
      <c r="H357" s="12">
        <v>1.25</v>
      </c>
      <c r="I357" s="12">
        <v>1</v>
      </c>
      <c r="J357" s="12"/>
      <c r="K357" s="12">
        <f t="shared" ref="K357:K365" si="12">ROUND(H357*J357, 2)</f>
        <v>0</v>
      </c>
      <c r="L357" s="18" t="s">
        <v>1</v>
      </c>
      <c r="M357" s="18" t="s">
        <v>1</v>
      </c>
      <c r="N357" s="12" t="str">
        <f>'ZBIORCZE ZESTAWIENIE KOSZTÓW'!B105</f>
        <v xml:space="preserve"> </v>
      </c>
      <c r="O357" s="16" t="s">
        <v>1</v>
      </c>
    </row>
    <row r="358" spans="1:15" ht="28.8" outlineLevel="4" x14ac:dyDescent="0.3">
      <c r="A358" s="16" t="s">
        <v>1583</v>
      </c>
      <c r="B358" s="17" t="s">
        <v>1</v>
      </c>
      <c r="C358" s="17" t="s">
        <v>1</v>
      </c>
      <c r="D358" s="16" t="s">
        <v>1479</v>
      </c>
      <c r="E358" s="16" t="s">
        <v>1515</v>
      </c>
      <c r="F358" s="16" t="s">
        <v>767</v>
      </c>
      <c r="G358" s="19">
        <v>73.489999999999995</v>
      </c>
      <c r="H358" s="12">
        <v>73.489999999999995</v>
      </c>
      <c r="I358" s="12">
        <v>1</v>
      </c>
      <c r="J358" s="12"/>
      <c r="K358" s="12">
        <f t="shared" si="12"/>
        <v>0</v>
      </c>
      <c r="L358" s="18" t="s">
        <v>1</v>
      </c>
      <c r="M358" s="18" t="s">
        <v>1</v>
      </c>
      <c r="N358" s="12" t="str">
        <f>'ZBIORCZE ZESTAWIENIE KOSZTÓW'!B105</f>
        <v xml:space="preserve"> </v>
      </c>
      <c r="O358" s="16" t="s">
        <v>1</v>
      </c>
    </row>
    <row r="359" spans="1:15" ht="28.8" outlineLevel="4" x14ac:dyDescent="0.3">
      <c r="A359" s="16" t="s">
        <v>1584</v>
      </c>
      <c r="B359" s="17" t="s">
        <v>1</v>
      </c>
      <c r="C359" s="17" t="s">
        <v>1</v>
      </c>
      <c r="D359" s="16" t="s">
        <v>1482</v>
      </c>
      <c r="E359" s="16" t="s">
        <v>1480</v>
      </c>
      <c r="F359" s="16" t="s">
        <v>1483</v>
      </c>
      <c r="G359" s="19">
        <v>302.04399999999998</v>
      </c>
      <c r="H359" s="12">
        <v>302.04399999999998</v>
      </c>
      <c r="I359" s="12">
        <v>1</v>
      </c>
      <c r="J359" s="12"/>
      <c r="K359" s="12">
        <f t="shared" si="12"/>
        <v>0</v>
      </c>
      <c r="L359" s="18" t="s">
        <v>1</v>
      </c>
      <c r="M359" s="18" t="s">
        <v>1</v>
      </c>
      <c r="N359" s="12" t="str">
        <f>'ZBIORCZE ZESTAWIENIE KOSZTÓW'!B105</f>
        <v xml:space="preserve"> </v>
      </c>
      <c r="O359" s="16" t="s">
        <v>1</v>
      </c>
    </row>
    <row r="360" spans="1:15" ht="28.8" outlineLevel="4" x14ac:dyDescent="0.3">
      <c r="A360" s="16" t="s">
        <v>1585</v>
      </c>
      <c r="B360" s="17" t="s">
        <v>1</v>
      </c>
      <c r="C360" s="17" t="s">
        <v>1</v>
      </c>
      <c r="D360" s="16" t="s">
        <v>1486</v>
      </c>
      <c r="E360" s="16" t="s">
        <v>1484</v>
      </c>
      <c r="F360" s="16" t="s">
        <v>767</v>
      </c>
      <c r="G360" s="19">
        <v>73.489999999999995</v>
      </c>
      <c r="H360" s="12">
        <v>73.489999999999995</v>
      </c>
      <c r="I360" s="12">
        <v>1</v>
      </c>
      <c r="J360" s="12"/>
      <c r="K360" s="12">
        <f t="shared" si="12"/>
        <v>0</v>
      </c>
      <c r="L360" s="18" t="s">
        <v>1</v>
      </c>
      <c r="M360" s="18" t="s">
        <v>1</v>
      </c>
      <c r="N360" s="12" t="str">
        <f>'ZBIORCZE ZESTAWIENIE KOSZTÓW'!B105</f>
        <v xml:space="preserve"> </v>
      </c>
      <c r="O360" s="16" t="s">
        <v>1</v>
      </c>
    </row>
    <row r="361" spans="1:15" ht="28.8" outlineLevel="4" x14ac:dyDescent="0.3">
      <c r="A361" s="16" t="s">
        <v>1586</v>
      </c>
      <c r="B361" s="17" t="s">
        <v>1</v>
      </c>
      <c r="C361" s="17" t="s">
        <v>1</v>
      </c>
      <c r="D361" s="16" t="s">
        <v>1504</v>
      </c>
      <c r="E361" s="16" t="s">
        <v>1502</v>
      </c>
      <c r="F361" s="16" t="s">
        <v>767</v>
      </c>
      <c r="G361" s="19">
        <v>7.4029999999999996</v>
      </c>
      <c r="H361" s="12">
        <v>7.4029999999999996</v>
      </c>
      <c r="I361" s="12">
        <v>1</v>
      </c>
      <c r="J361" s="12"/>
      <c r="K361" s="12">
        <f t="shared" si="12"/>
        <v>0</v>
      </c>
      <c r="L361" s="18" t="s">
        <v>1</v>
      </c>
      <c r="M361" s="18" t="s">
        <v>1</v>
      </c>
      <c r="N361" s="12" t="str">
        <f>'ZBIORCZE ZESTAWIENIE KOSZTÓW'!B105</f>
        <v xml:space="preserve"> </v>
      </c>
      <c r="O361" s="16" t="s">
        <v>1</v>
      </c>
    </row>
    <row r="362" spans="1:15" ht="28.8" outlineLevel="4" x14ac:dyDescent="0.3">
      <c r="A362" s="16" t="s">
        <v>1587</v>
      </c>
      <c r="B362" s="17" t="s">
        <v>1</v>
      </c>
      <c r="C362" s="17" t="s">
        <v>1</v>
      </c>
      <c r="D362" s="16" t="s">
        <v>1489</v>
      </c>
      <c r="E362" s="16" t="s">
        <v>1505</v>
      </c>
      <c r="F362" s="16" t="s">
        <v>1369</v>
      </c>
      <c r="G362" s="19">
        <v>27.417000000000002</v>
      </c>
      <c r="H362" s="12">
        <v>27.417000000000002</v>
      </c>
      <c r="I362" s="12">
        <v>1</v>
      </c>
      <c r="J362" s="12"/>
      <c r="K362" s="12">
        <f t="shared" si="12"/>
        <v>0</v>
      </c>
      <c r="L362" s="18" t="s">
        <v>1</v>
      </c>
      <c r="M362" s="18" t="s">
        <v>1</v>
      </c>
      <c r="N362" s="12" t="str">
        <f>'ZBIORCZE ZESTAWIENIE KOSZTÓW'!B105</f>
        <v xml:space="preserve"> </v>
      </c>
      <c r="O362" s="16" t="s">
        <v>1</v>
      </c>
    </row>
    <row r="363" spans="1:15" ht="28.8" outlineLevel="4" x14ac:dyDescent="0.3">
      <c r="A363" s="16" t="s">
        <v>1588</v>
      </c>
      <c r="B363" s="17" t="s">
        <v>1</v>
      </c>
      <c r="C363" s="17" t="s">
        <v>1</v>
      </c>
      <c r="D363" s="16" t="s">
        <v>1489</v>
      </c>
      <c r="E363" s="16" t="s">
        <v>1487</v>
      </c>
      <c r="F363" s="16" t="s">
        <v>1369</v>
      </c>
      <c r="G363" s="19">
        <v>12.835000000000001</v>
      </c>
      <c r="H363" s="12">
        <v>12.835000000000001</v>
      </c>
      <c r="I363" s="12">
        <v>1</v>
      </c>
      <c r="J363" s="12"/>
      <c r="K363" s="12">
        <f t="shared" si="12"/>
        <v>0</v>
      </c>
      <c r="L363" s="18" t="s">
        <v>1</v>
      </c>
      <c r="M363" s="18" t="s">
        <v>1</v>
      </c>
      <c r="N363" s="12" t="str">
        <f>'ZBIORCZE ZESTAWIENIE KOSZTÓW'!B105</f>
        <v xml:space="preserve"> </v>
      </c>
      <c r="O363" s="16" t="s">
        <v>1</v>
      </c>
    </row>
    <row r="364" spans="1:15" ht="28.8" outlineLevel="4" x14ac:dyDescent="0.3">
      <c r="A364" s="16" t="s">
        <v>1589</v>
      </c>
      <c r="B364" s="17" t="s">
        <v>1</v>
      </c>
      <c r="C364" s="17" t="s">
        <v>1</v>
      </c>
      <c r="D364" s="16" t="s">
        <v>1492</v>
      </c>
      <c r="E364" s="16" t="s">
        <v>1490</v>
      </c>
      <c r="F364" s="16" t="s">
        <v>767</v>
      </c>
      <c r="G364" s="19">
        <v>80.893000000000001</v>
      </c>
      <c r="H364" s="12">
        <v>80.893000000000001</v>
      </c>
      <c r="I364" s="12">
        <v>1</v>
      </c>
      <c r="J364" s="12"/>
      <c r="K364" s="12">
        <f t="shared" si="12"/>
        <v>0</v>
      </c>
      <c r="L364" s="18" t="s">
        <v>1</v>
      </c>
      <c r="M364" s="18" t="s">
        <v>1</v>
      </c>
      <c r="N364" s="12" t="str">
        <f>'ZBIORCZE ZESTAWIENIE KOSZTÓW'!B105</f>
        <v xml:space="preserve"> </v>
      </c>
      <c r="O364" s="16" t="s">
        <v>1</v>
      </c>
    </row>
    <row r="365" spans="1:15" ht="28.8" outlineLevel="4" x14ac:dyDescent="0.3">
      <c r="A365" s="16" t="s">
        <v>1590</v>
      </c>
      <c r="B365" s="17" t="s">
        <v>1</v>
      </c>
      <c r="C365" s="17" t="s">
        <v>1</v>
      </c>
      <c r="D365" s="16" t="s">
        <v>1495</v>
      </c>
      <c r="E365" s="16" t="s">
        <v>1493</v>
      </c>
      <c r="F365" s="16" t="s">
        <v>767</v>
      </c>
      <c r="G365" s="19">
        <v>80.893000000000001</v>
      </c>
      <c r="H365" s="12">
        <v>80.893000000000001</v>
      </c>
      <c r="I365" s="12">
        <v>1</v>
      </c>
      <c r="J365" s="12"/>
      <c r="K365" s="12">
        <f t="shared" si="12"/>
        <v>0</v>
      </c>
      <c r="L365" s="18" t="s">
        <v>1</v>
      </c>
      <c r="M365" s="18" t="s">
        <v>1</v>
      </c>
      <c r="N365" s="12" t="str">
        <f>'ZBIORCZE ZESTAWIENIE KOSZTÓW'!B105</f>
        <v xml:space="preserve"> </v>
      </c>
      <c r="O365" s="16" t="s">
        <v>1</v>
      </c>
    </row>
    <row r="366" spans="1:15" outlineLevel="3" x14ac:dyDescent="0.3">
      <c r="A366" s="11" t="s">
        <v>1591</v>
      </c>
      <c r="B366" s="8" t="s">
        <v>1</v>
      </c>
      <c r="C366" s="8" t="s">
        <v>1</v>
      </c>
      <c r="D366" s="11" t="s">
        <v>736</v>
      </c>
      <c r="E366" s="11" t="s">
        <v>601</v>
      </c>
      <c r="F366" s="8" t="s">
        <v>1</v>
      </c>
      <c r="G366" s="8" t="s">
        <v>1</v>
      </c>
      <c r="H366" s="8" t="s">
        <v>1</v>
      </c>
      <c r="I366" s="8" t="s">
        <v>1</v>
      </c>
      <c r="J366" s="8"/>
      <c r="K366" s="20">
        <f>SUM(K367:K375)</f>
        <v>0</v>
      </c>
      <c r="L366" s="8" t="s">
        <v>1</v>
      </c>
      <c r="M366" s="8" t="s">
        <v>1</v>
      </c>
      <c r="N366" s="12" t="str">
        <f>'ZBIORCZE ZESTAWIENIE KOSZTÓW'!B105</f>
        <v xml:space="preserve"> </v>
      </c>
      <c r="O366" s="16" t="s">
        <v>1</v>
      </c>
    </row>
    <row r="367" spans="1:15" ht="28.8" outlineLevel="4" x14ac:dyDescent="0.3">
      <c r="A367" s="16" t="s">
        <v>1592</v>
      </c>
      <c r="B367" s="17" t="s">
        <v>1</v>
      </c>
      <c r="C367" s="17" t="s">
        <v>1</v>
      </c>
      <c r="D367" s="16" t="s">
        <v>1514</v>
      </c>
      <c r="E367" s="16" t="s">
        <v>1512</v>
      </c>
      <c r="F367" s="16" t="s">
        <v>1369</v>
      </c>
      <c r="G367" s="19">
        <v>24.914999999999999</v>
      </c>
      <c r="H367" s="12">
        <v>24.914999999999999</v>
      </c>
      <c r="I367" s="12">
        <v>1</v>
      </c>
      <c r="J367" s="12"/>
      <c r="K367" s="12">
        <f t="shared" ref="K367:K375" si="13">ROUND(H367*J367, 2)</f>
        <v>0</v>
      </c>
      <c r="L367" s="18" t="s">
        <v>1</v>
      </c>
      <c r="M367" s="18" t="s">
        <v>1</v>
      </c>
      <c r="N367" s="12" t="str">
        <f>'ZBIORCZE ZESTAWIENIE KOSZTÓW'!B105</f>
        <v xml:space="preserve"> </v>
      </c>
      <c r="O367" s="16" t="s">
        <v>1</v>
      </c>
    </row>
    <row r="368" spans="1:15" ht="28.8" outlineLevel="4" x14ac:dyDescent="0.3">
      <c r="A368" s="16" t="s">
        <v>1593</v>
      </c>
      <c r="B368" s="17" t="s">
        <v>1</v>
      </c>
      <c r="C368" s="17" t="s">
        <v>1</v>
      </c>
      <c r="D368" s="16" t="s">
        <v>1479</v>
      </c>
      <c r="E368" s="16" t="s">
        <v>1515</v>
      </c>
      <c r="F368" s="16" t="s">
        <v>767</v>
      </c>
      <c r="G368" s="19">
        <v>147.33199999999999</v>
      </c>
      <c r="H368" s="12">
        <v>147.33199999999999</v>
      </c>
      <c r="I368" s="12">
        <v>1</v>
      </c>
      <c r="J368" s="12"/>
      <c r="K368" s="12">
        <f t="shared" si="13"/>
        <v>0</v>
      </c>
      <c r="L368" s="18" t="s">
        <v>1</v>
      </c>
      <c r="M368" s="18" t="s">
        <v>1</v>
      </c>
      <c r="N368" s="12" t="str">
        <f>'ZBIORCZE ZESTAWIENIE KOSZTÓW'!B105</f>
        <v xml:space="preserve"> </v>
      </c>
      <c r="O368" s="16" t="s">
        <v>1</v>
      </c>
    </row>
    <row r="369" spans="1:15" ht="28.8" outlineLevel="4" x14ac:dyDescent="0.3">
      <c r="A369" s="16" t="s">
        <v>1594</v>
      </c>
      <c r="B369" s="17" t="s">
        <v>1</v>
      </c>
      <c r="C369" s="17" t="s">
        <v>1</v>
      </c>
      <c r="D369" s="16" t="s">
        <v>1482</v>
      </c>
      <c r="E369" s="16" t="s">
        <v>1480</v>
      </c>
      <c r="F369" s="16" t="s">
        <v>1483</v>
      </c>
      <c r="G369" s="19">
        <v>605.53499999999997</v>
      </c>
      <c r="H369" s="12">
        <v>605.53499999999997</v>
      </c>
      <c r="I369" s="12">
        <v>1</v>
      </c>
      <c r="J369" s="12"/>
      <c r="K369" s="12">
        <f t="shared" si="13"/>
        <v>0</v>
      </c>
      <c r="L369" s="18" t="s">
        <v>1</v>
      </c>
      <c r="M369" s="18" t="s">
        <v>1</v>
      </c>
      <c r="N369" s="12" t="str">
        <f>'ZBIORCZE ZESTAWIENIE KOSZTÓW'!B105</f>
        <v xml:space="preserve"> </v>
      </c>
      <c r="O369" s="16" t="s">
        <v>1</v>
      </c>
    </row>
    <row r="370" spans="1:15" ht="28.8" outlineLevel="4" x14ac:dyDescent="0.3">
      <c r="A370" s="16" t="s">
        <v>1595</v>
      </c>
      <c r="B370" s="17" t="s">
        <v>1</v>
      </c>
      <c r="C370" s="17" t="s">
        <v>1</v>
      </c>
      <c r="D370" s="16" t="s">
        <v>1486</v>
      </c>
      <c r="E370" s="16" t="s">
        <v>1484</v>
      </c>
      <c r="F370" s="16" t="s">
        <v>767</v>
      </c>
      <c r="G370" s="19">
        <v>147.33199999999999</v>
      </c>
      <c r="H370" s="12">
        <v>147.33199999999999</v>
      </c>
      <c r="I370" s="12">
        <v>1</v>
      </c>
      <c r="J370" s="12"/>
      <c r="K370" s="12">
        <f t="shared" si="13"/>
        <v>0</v>
      </c>
      <c r="L370" s="18" t="s">
        <v>1</v>
      </c>
      <c r="M370" s="18" t="s">
        <v>1</v>
      </c>
      <c r="N370" s="12" t="str">
        <f>'ZBIORCZE ZESTAWIENIE KOSZTÓW'!B105</f>
        <v xml:space="preserve"> </v>
      </c>
      <c r="O370" s="16" t="s">
        <v>1</v>
      </c>
    </row>
    <row r="371" spans="1:15" ht="28.8" outlineLevel="4" x14ac:dyDescent="0.3">
      <c r="A371" s="16" t="s">
        <v>1596</v>
      </c>
      <c r="B371" s="17" t="s">
        <v>1</v>
      </c>
      <c r="C371" s="17" t="s">
        <v>1</v>
      </c>
      <c r="D371" s="16" t="s">
        <v>1504</v>
      </c>
      <c r="E371" s="16" t="s">
        <v>1502</v>
      </c>
      <c r="F371" s="16" t="s">
        <v>767</v>
      </c>
      <c r="G371" s="19">
        <v>22.463999999999999</v>
      </c>
      <c r="H371" s="12">
        <v>22.463999999999999</v>
      </c>
      <c r="I371" s="12">
        <v>1</v>
      </c>
      <c r="J371" s="12"/>
      <c r="K371" s="12">
        <f t="shared" si="13"/>
        <v>0</v>
      </c>
      <c r="L371" s="18" t="s">
        <v>1</v>
      </c>
      <c r="M371" s="18" t="s">
        <v>1</v>
      </c>
      <c r="N371" s="12" t="str">
        <f>'ZBIORCZE ZESTAWIENIE KOSZTÓW'!B105</f>
        <v xml:space="preserve"> </v>
      </c>
      <c r="O371" s="16" t="s">
        <v>1</v>
      </c>
    </row>
    <row r="372" spans="1:15" ht="28.8" outlineLevel="4" x14ac:dyDescent="0.3">
      <c r="A372" s="16" t="s">
        <v>1597</v>
      </c>
      <c r="B372" s="17" t="s">
        <v>1</v>
      </c>
      <c r="C372" s="17" t="s">
        <v>1</v>
      </c>
      <c r="D372" s="16" t="s">
        <v>1489</v>
      </c>
      <c r="E372" s="16" t="s">
        <v>1505</v>
      </c>
      <c r="F372" s="16" t="s">
        <v>1369</v>
      </c>
      <c r="G372" s="19">
        <v>83.2</v>
      </c>
      <c r="H372" s="12">
        <v>83.2</v>
      </c>
      <c r="I372" s="12">
        <v>1</v>
      </c>
      <c r="J372" s="12"/>
      <c r="K372" s="12">
        <f t="shared" si="13"/>
        <v>0</v>
      </c>
      <c r="L372" s="18" t="s">
        <v>1</v>
      </c>
      <c r="M372" s="18" t="s">
        <v>1</v>
      </c>
      <c r="N372" s="12" t="str">
        <f>'ZBIORCZE ZESTAWIENIE KOSZTÓW'!B105</f>
        <v xml:space="preserve"> </v>
      </c>
      <c r="O372" s="16" t="s">
        <v>1</v>
      </c>
    </row>
    <row r="373" spans="1:15" ht="28.8" outlineLevel="4" x14ac:dyDescent="0.3">
      <c r="A373" s="16" t="s">
        <v>1598</v>
      </c>
      <c r="B373" s="17" t="s">
        <v>1</v>
      </c>
      <c r="C373" s="17" t="s">
        <v>1</v>
      </c>
      <c r="D373" s="16" t="s">
        <v>1489</v>
      </c>
      <c r="E373" s="16" t="s">
        <v>1487</v>
      </c>
      <c r="F373" s="16" t="s">
        <v>1369</v>
      </c>
      <c r="G373" s="19">
        <v>0</v>
      </c>
      <c r="H373" s="12">
        <v>0</v>
      </c>
      <c r="I373" s="12">
        <v>1</v>
      </c>
      <c r="J373" s="12"/>
      <c r="K373" s="12">
        <f t="shared" si="13"/>
        <v>0</v>
      </c>
      <c r="L373" s="18" t="s">
        <v>1</v>
      </c>
      <c r="M373" s="18" t="s">
        <v>1</v>
      </c>
      <c r="N373" s="12" t="str">
        <f>'ZBIORCZE ZESTAWIENIE KOSZTÓW'!B105</f>
        <v xml:space="preserve"> </v>
      </c>
      <c r="O373" s="16" t="s">
        <v>1</v>
      </c>
    </row>
    <row r="374" spans="1:15" ht="28.8" outlineLevel="4" x14ac:dyDescent="0.3">
      <c r="A374" s="16" t="s">
        <v>1599</v>
      </c>
      <c r="B374" s="17" t="s">
        <v>1</v>
      </c>
      <c r="C374" s="17" t="s">
        <v>1</v>
      </c>
      <c r="D374" s="16" t="s">
        <v>1492</v>
      </c>
      <c r="E374" s="16" t="s">
        <v>1490</v>
      </c>
      <c r="F374" s="16" t="s">
        <v>767</v>
      </c>
      <c r="G374" s="19">
        <v>169.79599999999999</v>
      </c>
      <c r="H374" s="12">
        <v>169.79599999999999</v>
      </c>
      <c r="I374" s="12">
        <v>1</v>
      </c>
      <c r="J374" s="12"/>
      <c r="K374" s="12">
        <f t="shared" si="13"/>
        <v>0</v>
      </c>
      <c r="L374" s="18" t="s">
        <v>1</v>
      </c>
      <c r="M374" s="18" t="s">
        <v>1</v>
      </c>
      <c r="N374" s="12" t="str">
        <f>'ZBIORCZE ZESTAWIENIE KOSZTÓW'!B105</f>
        <v xml:space="preserve"> </v>
      </c>
      <c r="O374" s="16" t="s">
        <v>1</v>
      </c>
    </row>
    <row r="375" spans="1:15" ht="28.8" outlineLevel="4" x14ac:dyDescent="0.3">
      <c r="A375" s="16" t="s">
        <v>1600</v>
      </c>
      <c r="B375" s="17" t="s">
        <v>1</v>
      </c>
      <c r="C375" s="17" t="s">
        <v>1</v>
      </c>
      <c r="D375" s="16" t="s">
        <v>1495</v>
      </c>
      <c r="E375" s="16" t="s">
        <v>1493</v>
      </c>
      <c r="F375" s="16" t="s">
        <v>767</v>
      </c>
      <c r="G375" s="19">
        <v>169.79599999999999</v>
      </c>
      <c r="H375" s="12">
        <v>169.79599999999999</v>
      </c>
      <c r="I375" s="12">
        <v>1</v>
      </c>
      <c r="J375" s="12"/>
      <c r="K375" s="12">
        <f t="shared" si="13"/>
        <v>0</v>
      </c>
      <c r="L375" s="18" t="s">
        <v>1</v>
      </c>
      <c r="M375" s="18" t="s">
        <v>1</v>
      </c>
      <c r="N375" s="12" t="str">
        <f>'ZBIORCZE ZESTAWIENIE KOSZTÓW'!B105</f>
        <v xml:space="preserve"> </v>
      </c>
      <c r="O375" s="16" t="s">
        <v>1</v>
      </c>
    </row>
    <row r="376" spans="1:15" outlineLevel="2" x14ac:dyDescent="0.3">
      <c r="A376" s="9" t="s">
        <v>1601</v>
      </c>
      <c r="B376" s="6" t="s">
        <v>1</v>
      </c>
      <c r="C376" s="6" t="s">
        <v>1</v>
      </c>
      <c r="D376" s="9" t="s">
        <v>733</v>
      </c>
      <c r="E376" s="9" t="s">
        <v>625</v>
      </c>
      <c r="F376" s="6" t="s">
        <v>1</v>
      </c>
      <c r="G376" s="6" t="s">
        <v>1</v>
      </c>
      <c r="H376" s="6" t="s">
        <v>1</v>
      </c>
      <c r="I376" s="6" t="s">
        <v>1</v>
      </c>
      <c r="J376" s="6"/>
      <c r="K376" s="21">
        <f>'2 ARCHITEKTURA'!K377+'2 ARCHITEKTURA'!K386+'2 ARCHITEKTURA'!K398</f>
        <v>0</v>
      </c>
      <c r="L376" s="6" t="s">
        <v>1</v>
      </c>
      <c r="M376" s="6" t="s">
        <v>1</v>
      </c>
      <c r="N376" s="12" t="str">
        <f>'ZBIORCZE ZESTAWIENIE KOSZTÓW'!B105</f>
        <v xml:space="preserve"> </v>
      </c>
      <c r="O376" s="16" t="s">
        <v>1</v>
      </c>
    </row>
    <row r="377" spans="1:15" outlineLevel="3" x14ac:dyDescent="0.3">
      <c r="A377" s="11" t="s">
        <v>1602</v>
      </c>
      <c r="B377" s="8" t="s">
        <v>1</v>
      </c>
      <c r="C377" s="8" t="s">
        <v>1</v>
      </c>
      <c r="D377" s="11" t="s">
        <v>736</v>
      </c>
      <c r="E377" s="11" t="s">
        <v>595</v>
      </c>
      <c r="F377" s="8" t="s">
        <v>1</v>
      </c>
      <c r="G377" s="8" t="s">
        <v>1</v>
      </c>
      <c r="H377" s="8" t="s">
        <v>1</v>
      </c>
      <c r="I377" s="8" t="s">
        <v>1</v>
      </c>
      <c r="J377" s="8"/>
      <c r="K377" s="20">
        <f>SUM(K378:K385)</f>
        <v>0</v>
      </c>
      <c r="L377" s="8" t="s">
        <v>1</v>
      </c>
      <c r="M377" s="8" t="s">
        <v>1</v>
      </c>
      <c r="N377" s="12" t="str">
        <f>'ZBIORCZE ZESTAWIENIE KOSZTÓW'!B105</f>
        <v xml:space="preserve"> </v>
      </c>
      <c r="O377" s="16" t="s">
        <v>1</v>
      </c>
    </row>
    <row r="378" spans="1:15" ht="28.8" outlineLevel="4" x14ac:dyDescent="0.3">
      <c r="A378" s="16" t="s">
        <v>1603</v>
      </c>
      <c r="B378" s="17" t="s">
        <v>1</v>
      </c>
      <c r="C378" s="17" t="s">
        <v>1</v>
      </c>
      <c r="D378" s="16" t="s">
        <v>1479</v>
      </c>
      <c r="E378" s="16" t="s">
        <v>1498</v>
      </c>
      <c r="F378" s="16" t="s">
        <v>767</v>
      </c>
      <c r="G378" s="19">
        <v>26.303000000000001</v>
      </c>
      <c r="H378" s="12">
        <v>26.303000000000001</v>
      </c>
      <c r="I378" s="12">
        <v>1</v>
      </c>
      <c r="J378" s="12"/>
      <c r="K378" s="12">
        <f t="shared" ref="K378:K385" si="14">ROUND(H378*J378, 2)</f>
        <v>0</v>
      </c>
      <c r="L378" s="18" t="s">
        <v>1</v>
      </c>
      <c r="M378" s="18" t="s">
        <v>1</v>
      </c>
      <c r="N378" s="12" t="str">
        <f>'ZBIORCZE ZESTAWIENIE KOSZTÓW'!B105</f>
        <v xml:space="preserve"> </v>
      </c>
      <c r="O378" s="16" t="s">
        <v>1</v>
      </c>
    </row>
    <row r="379" spans="1:15" ht="28.8" outlineLevel="4" x14ac:dyDescent="0.3">
      <c r="A379" s="16" t="s">
        <v>1604</v>
      </c>
      <c r="B379" s="17" t="s">
        <v>1</v>
      </c>
      <c r="C379" s="17" t="s">
        <v>1</v>
      </c>
      <c r="D379" s="16" t="s">
        <v>1482</v>
      </c>
      <c r="E379" s="16" t="s">
        <v>1480</v>
      </c>
      <c r="F379" s="16" t="s">
        <v>1483</v>
      </c>
      <c r="G379" s="19">
        <v>108.105</v>
      </c>
      <c r="H379" s="12">
        <v>108.105</v>
      </c>
      <c r="I379" s="12">
        <v>1</v>
      </c>
      <c r="J379" s="12"/>
      <c r="K379" s="12">
        <f t="shared" si="14"/>
        <v>0</v>
      </c>
      <c r="L379" s="18" t="s">
        <v>1</v>
      </c>
      <c r="M379" s="18" t="s">
        <v>1</v>
      </c>
      <c r="N379" s="12" t="str">
        <f>'ZBIORCZE ZESTAWIENIE KOSZTÓW'!B105</f>
        <v xml:space="preserve"> </v>
      </c>
      <c r="O379" s="16" t="s">
        <v>1</v>
      </c>
    </row>
    <row r="380" spans="1:15" ht="28.8" outlineLevel="4" x14ac:dyDescent="0.3">
      <c r="A380" s="16" t="s">
        <v>1605</v>
      </c>
      <c r="B380" s="17" t="s">
        <v>1</v>
      </c>
      <c r="C380" s="17" t="s">
        <v>1</v>
      </c>
      <c r="D380" s="16" t="s">
        <v>1486</v>
      </c>
      <c r="E380" s="16" t="s">
        <v>1484</v>
      </c>
      <c r="F380" s="16" t="s">
        <v>767</v>
      </c>
      <c r="G380" s="19">
        <v>26.303000000000001</v>
      </c>
      <c r="H380" s="12">
        <v>26.303000000000001</v>
      </c>
      <c r="I380" s="12">
        <v>1</v>
      </c>
      <c r="J380" s="12"/>
      <c r="K380" s="12">
        <f t="shared" si="14"/>
        <v>0</v>
      </c>
      <c r="L380" s="18" t="s">
        <v>1</v>
      </c>
      <c r="M380" s="18" t="s">
        <v>1</v>
      </c>
      <c r="N380" s="12" t="str">
        <f>'ZBIORCZE ZESTAWIENIE KOSZTÓW'!B105</f>
        <v xml:space="preserve"> </v>
      </c>
      <c r="O380" s="16" t="s">
        <v>1</v>
      </c>
    </row>
    <row r="381" spans="1:15" ht="28.8" outlineLevel="4" x14ac:dyDescent="0.3">
      <c r="A381" s="16" t="s">
        <v>1606</v>
      </c>
      <c r="B381" s="17" t="s">
        <v>1</v>
      </c>
      <c r="C381" s="17" t="s">
        <v>1</v>
      </c>
      <c r="D381" s="16" t="s">
        <v>1504</v>
      </c>
      <c r="E381" s="16" t="s">
        <v>1502</v>
      </c>
      <c r="F381" s="16" t="s">
        <v>767</v>
      </c>
      <c r="G381" s="19">
        <v>0.64800000000000002</v>
      </c>
      <c r="H381" s="12">
        <v>0.64800000000000002</v>
      </c>
      <c r="I381" s="12">
        <v>1</v>
      </c>
      <c r="J381" s="12"/>
      <c r="K381" s="12">
        <f t="shared" si="14"/>
        <v>0</v>
      </c>
      <c r="L381" s="18" t="s">
        <v>1</v>
      </c>
      <c r="M381" s="18" t="s">
        <v>1</v>
      </c>
      <c r="N381" s="12" t="str">
        <f>'ZBIORCZE ZESTAWIENIE KOSZTÓW'!B105</f>
        <v xml:space="preserve"> </v>
      </c>
      <c r="O381" s="16" t="s">
        <v>1</v>
      </c>
    </row>
    <row r="382" spans="1:15" ht="28.8" outlineLevel="4" x14ac:dyDescent="0.3">
      <c r="A382" s="16" t="s">
        <v>1607</v>
      </c>
      <c r="B382" s="17" t="s">
        <v>1</v>
      </c>
      <c r="C382" s="17" t="s">
        <v>1</v>
      </c>
      <c r="D382" s="16" t="s">
        <v>1489</v>
      </c>
      <c r="E382" s="16" t="s">
        <v>1505</v>
      </c>
      <c r="F382" s="16" t="s">
        <v>1369</v>
      </c>
      <c r="G382" s="19">
        <v>2.4</v>
      </c>
      <c r="H382" s="12">
        <v>2.4</v>
      </c>
      <c r="I382" s="12">
        <v>1</v>
      </c>
      <c r="J382" s="12"/>
      <c r="K382" s="12">
        <f t="shared" si="14"/>
        <v>0</v>
      </c>
      <c r="L382" s="18" t="s">
        <v>1</v>
      </c>
      <c r="M382" s="18" t="s">
        <v>1</v>
      </c>
      <c r="N382" s="12" t="str">
        <f>'ZBIORCZE ZESTAWIENIE KOSZTÓW'!B105</f>
        <v xml:space="preserve"> </v>
      </c>
      <c r="O382" s="16" t="s">
        <v>1</v>
      </c>
    </row>
    <row r="383" spans="1:15" ht="28.8" outlineLevel="4" x14ac:dyDescent="0.3">
      <c r="A383" s="16" t="s">
        <v>1608</v>
      </c>
      <c r="B383" s="17" t="s">
        <v>1</v>
      </c>
      <c r="C383" s="17" t="s">
        <v>1</v>
      </c>
      <c r="D383" s="16" t="s">
        <v>1489</v>
      </c>
      <c r="E383" s="16" t="s">
        <v>1487</v>
      </c>
      <c r="F383" s="16" t="s">
        <v>1369</v>
      </c>
      <c r="G383" s="19">
        <v>3.1709999999999998</v>
      </c>
      <c r="H383" s="12">
        <v>3.1709999999999998</v>
      </c>
      <c r="I383" s="12">
        <v>1</v>
      </c>
      <c r="J383" s="12"/>
      <c r="K383" s="12">
        <f t="shared" si="14"/>
        <v>0</v>
      </c>
      <c r="L383" s="18" t="s">
        <v>1</v>
      </c>
      <c r="M383" s="18" t="s">
        <v>1</v>
      </c>
      <c r="N383" s="12" t="str">
        <f>'ZBIORCZE ZESTAWIENIE KOSZTÓW'!B105</f>
        <v xml:space="preserve"> </v>
      </c>
      <c r="O383" s="16" t="s">
        <v>1</v>
      </c>
    </row>
    <row r="384" spans="1:15" ht="28.8" outlineLevel="4" x14ac:dyDescent="0.3">
      <c r="A384" s="16" t="s">
        <v>1609</v>
      </c>
      <c r="B384" s="17" t="s">
        <v>1</v>
      </c>
      <c r="C384" s="17" t="s">
        <v>1</v>
      </c>
      <c r="D384" s="16" t="s">
        <v>1492</v>
      </c>
      <c r="E384" s="16" t="s">
        <v>1490</v>
      </c>
      <c r="F384" s="16" t="s">
        <v>767</v>
      </c>
      <c r="G384" s="19">
        <v>26.951000000000001</v>
      </c>
      <c r="H384" s="12">
        <v>26.951000000000001</v>
      </c>
      <c r="I384" s="12">
        <v>1</v>
      </c>
      <c r="J384" s="12"/>
      <c r="K384" s="12">
        <f t="shared" si="14"/>
        <v>0</v>
      </c>
      <c r="L384" s="18" t="s">
        <v>1</v>
      </c>
      <c r="M384" s="18" t="s">
        <v>1</v>
      </c>
      <c r="N384" s="12" t="str">
        <f>'ZBIORCZE ZESTAWIENIE KOSZTÓW'!B105</f>
        <v xml:space="preserve"> </v>
      </c>
      <c r="O384" s="16" t="s">
        <v>1</v>
      </c>
    </row>
    <row r="385" spans="1:15" ht="28.8" outlineLevel="4" x14ac:dyDescent="0.3">
      <c r="A385" s="16" t="s">
        <v>1610</v>
      </c>
      <c r="B385" s="17" t="s">
        <v>1</v>
      </c>
      <c r="C385" s="17" t="s">
        <v>1</v>
      </c>
      <c r="D385" s="16" t="s">
        <v>1495</v>
      </c>
      <c r="E385" s="16" t="s">
        <v>1509</v>
      </c>
      <c r="F385" s="16" t="s">
        <v>767</v>
      </c>
      <c r="G385" s="19">
        <v>26.951000000000001</v>
      </c>
      <c r="H385" s="12">
        <v>26.951000000000001</v>
      </c>
      <c r="I385" s="12">
        <v>1</v>
      </c>
      <c r="J385" s="12"/>
      <c r="K385" s="12">
        <f t="shared" si="14"/>
        <v>0</v>
      </c>
      <c r="L385" s="18" t="s">
        <v>1</v>
      </c>
      <c r="M385" s="18" t="s">
        <v>1</v>
      </c>
      <c r="N385" s="12" t="str">
        <f>'ZBIORCZE ZESTAWIENIE KOSZTÓW'!B105</f>
        <v xml:space="preserve"> </v>
      </c>
      <c r="O385" s="16" t="s">
        <v>1</v>
      </c>
    </row>
    <row r="386" spans="1:15" outlineLevel="3" x14ac:dyDescent="0.3">
      <c r="A386" s="11" t="s">
        <v>1611</v>
      </c>
      <c r="B386" s="8" t="s">
        <v>1</v>
      </c>
      <c r="C386" s="8" t="s">
        <v>1</v>
      </c>
      <c r="D386" s="11" t="s">
        <v>736</v>
      </c>
      <c r="E386" s="11" t="s">
        <v>598</v>
      </c>
      <c r="F386" s="8" t="s">
        <v>1</v>
      </c>
      <c r="G386" s="8" t="s">
        <v>1</v>
      </c>
      <c r="H386" s="8" t="s">
        <v>1</v>
      </c>
      <c r="I386" s="8" t="s">
        <v>1</v>
      </c>
      <c r="J386" s="8"/>
      <c r="K386" s="20">
        <f>SUM(K387:K397)</f>
        <v>0</v>
      </c>
      <c r="L386" s="8" t="s">
        <v>1</v>
      </c>
      <c r="M386" s="8" t="s">
        <v>1</v>
      </c>
      <c r="N386" s="12" t="str">
        <f>'ZBIORCZE ZESTAWIENIE KOSZTÓW'!B105</f>
        <v xml:space="preserve"> </v>
      </c>
      <c r="O386" s="16" t="s">
        <v>1</v>
      </c>
    </row>
    <row r="387" spans="1:15" ht="28.8" outlineLevel="4" x14ac:dyDescent="0.3">
      <c r="A387" s="16" t="s">
        <v>1612</v>
      </c>
      <c r="B387" s="17" t="s">
        <v>1</v>
      </c>
      <c r="C387" s="17" t="s">
        <v>1</v>
      </c>
      <c r="D387" s="16" t="s">
        <v>1514</v>
      </c>
      <c r="E387" s="16" t="s">
        <v>1512</v>
      </c>
      <c r="F387" s="16" t="s">
        <v>1369</v>
      </c>
      <c r="G387" s="19">
        <v>0.7</v>
      </c>
      <c r="H387" s="12">
        <v>0.7</v>
      </c>
      <c r="I387" s="12">
        <v>1</v>
      </c>
      <c r="J387" s="12"/>
      <c r="K387" s="12">
        <f t="shared" ref="K387:K397" si="15">ROUND(H387*J387, 2)</f>
        <v>0</v>
      </c>
      <c r="L387" s="18" t="s">
        <v>1</v>
      </c>
      <c r="M387" s="18" t="s">
        <v>1</v>
      </c>
      <c r="N387" s="12" t="str">
        <f>'ZBIORCZE ZESTAWIENIE KOSZTÓW'!B105</f>
        <v xml:space="preserve"> </v>
      </c>
      <c r="O387" s="16" t="s">
        <v>1</v>
      </c>
    </row>
    <row r="388" spans="1:15" ht="28.8" outlineLevel="4" x14ac:dyDescent="0.3">
      <c r="A388" s="16" t="s">
        <v>1613</v>
      </c>
      <c r="B388" s="17" t="s">
        <v>1</v>
      </c>
      <c r="C388" s="17" t="s">
        <v>1</v>
      </c>
      <c r="D388" s="16" t="s">
        <v>1479</v>
      </c>
      <c r="E388" s="16" t="s">
        <v>1515</v>
      </c>
      <c r="F388" s="16" t="s">
        <v>767</v>
      </c>
      <c r="G388" s="19">
        <v>69.903999999999996</v>
      </c>
      <c r="H388" s="12">
        <v>69.903999999999996</v>
      </c>
      <c r="I388" s="12">
        <v>1</v>
      </c>
      <c r="J388" s="12"/>
      <c r="K388" s="12">
        <f t="shared" si="15"/>
        <v>0</v>
      </c>
      <c r="L388" s="18" t="s">
        <v>1</v>
      </c>
      <c r="M388" s="18" t="s">
        <v>1</v>
      </c>
      <c r="N388" s="12" t="str">
        <f>'ZBIORCZE ZESTAWIENIE KOSZTÓW'!B105</f>
        <v xml:space="preserve"> </v>
      </c>
      <c r="O388" s="16" t="s">
        <v>1</v>
      </c>
    </row>
    <row r="389" spans="1:15" ht="28.8" outlineLevel="4" x14ac:dyDescent="0.3">
      <c r="A389" s="16" t="s">
        <v>1614</v>
      </c>
      <c r="B389" s="17" t="s">
        <v>1</v>
      </c>
      <c r="C389" s="17" t="s">
        <v>1</v>
      </c>
      <c r="D389" s="16" t="s">
        <v>1479</v>
      </c>
      <c r="E389" s="16" t="s">
        <v>1547</v>
      </c>
      <c r="F389" s="16" t="s">
        <v>767</v>
      </c>
      <c r="G389" s="19">
        <v>99.552999999999997</v>
      </c>
      <c r="H389" s="12">
        <v>99.552999999999997</v>
      </c>
      <c r="I389" s="12">
        <v>1</v>
      </c>
      <c r="J389" s="12"/>
      <c r="K389" s="12">
        <f t="shared" si="15"/>
        <v>0</v>
      </c>
      <c r="L389" s="18" t="s">
        <v>1</v>
      </c>
      <c r="M389" s="18" t="s">
        <v>1</v>
      </c>
      <c r="N389" s="12" t="str">
        <f>'ZBIORCZE ZESTAWIENIE KOSZTÓW'!B105</f>
        <v xml:space="preserve"> </v>
      </c>
      <c r="O389" s="16" t="s">
        <v>1</v>
      </c>
    </row>
    <row r="390" spans="1:15" ht="28.8" outlineLevel="4" x14ac:dyDescent="0.3">
      <c r="A390" s="16" t="s">
        <v>1615</v>
      </c>
      <c r="B390" s="17" t="s">
        <v>1</v>
      </c>
      <c r="C390" s="17" t="s">
        <v>1</v>
      </c>
      <c r="D390" s="16" t="s">
        <v>1479</v>
      </c>
      <c r="E390" s="16" t="s">
        <v>1549</v>
      </c>
      <c r="F390" s="16" t="s">
        <v>767</v>
      </c>
      <c r="G390" s="19">
        <v>7.3449999999999998</v>
      </c>
      <c r="H390" s="12">
        <v>7.3449999999999998</v>
      </c>
      <c r="I390" s="12">
        <v>1</v>
      </c>
      <c r="J390" s="12"/>
      <c r="K390" s="12">
        <f t="shared" si="15"/>
        <v>0</v>
      </c>
      <c r="L390" s="18" t="s">
        <v>1</v>
      </c>
      <c r="M390" s="18" t="s">
        <v>1</v>
      </c>
      <c r="N390" s="12" t="str">
        <f>'ZBIORCZE ZESTAWIENIE KOSZTÓW'!B105</f>
        <v xml:space="preserve"> </v>
      </c>
      <c r="O390" s="16" t="s">
        <v>1</v>
      </c>
    </row>
    <row r="391" spans="1:15" ht="28.8" outlineLevel="4" x14ac:dyDescent="0.3">
      <c r="A391" s="16" t="s">
        <v>1616</v>
      </c>
      <c r="B391" s="17" t="s">
        <v>1</v>
      </c>
      <c r="C391" s="17" t="s">
        <v>1</v>
      </c>
      <c r="D391" s="16" t="s">
        <v>1482</v>
      </c>
      <c r="E391" s="16" t="s">
        <v>1480</v>
      </c>
      <c r="F391" s="16" t="s">
        <v>1483</v>
      </c>
      <c r="G391" s="19">
        <v>726.65599999999995</v>
      </c>
      <c r="H391" s="12">
        <v>726.65599999999995</v>
      </c>
      <c r="I391" s="12">
        <v>1</v>
      </c>
      <c r="J391" s="12"/>
      <c r="K391" s="12">
        <f t="shared" si="15"/>
        <v>0</v>
      </c>
      <c r="L391" s="18" t="s">
        <v>1</v>
      </c>
      <c r="M391" s="18" t="s">
        <v>1</v>
      </c>
      <c r="N391" s="12" t="str">
        <f>'ZBIORCZE ZESTAWIENIE KOSZTÓW'!B105</f>
        <v xml:space="preserve"> </v>
      </c>
      <c r="O391" s="16" t="s">
        <v>1</v>
      </c>
    </row>
    <row r="392" spans="1:15" ht="28.8" outlineLevel="4" x14ac:dyDescent="0.3">
      <c r="A392" s="16" t="s">
        <v>1617</v>
      </c>
      <c r="B392" s="17" t="s">
        <v>1</v>
      </c>
      <c r="C392" s="17" t="s">
        <v>1</v>
      </c>
      <c r="D392" s="16" t="s">
        <v>1486</v>
      </c>
      <c r="E392" s="16" t="s">
        <v>1484</v>
      </c>
      <c r="F392" s="16" t="s">
        <v>767</v>
      </c>
      <c r="G392" s="19">
        <v>176.80199999999999</v>
      </c>
      <c r="H392" s="12">
        <v>176.80199999999999</v>
      </c>
      <c r="I392" s="12">
        <v>1</v>
      </c>
      <c r="J392" s="12"/>
      <c r="K392" s="12">
        <f t="shared" si="15"/>
        <v>0</v>
      </c>
      <c r="L392" s="18" t="s">
        <v>1</v>
      </c>
      <c r="M392" s="18" t="s">
        <v>1</v>
      </c>
      <c r="N392" s="12" t="str">
        <f>'ZBIORCZE ZESTAWIENIE KOSZTÓW'!B105</f>
        <v xml:space="preserve"> </v>
      </c>
      <c r="O392" s="16" t="s">
        <v>1</v>
      </c>
    </row>
    <row r="393" spans="1:15" ht="28.8" outlineLevel="4" x14ac:dyDescent="0.3">
      <c r="A393" s="16" t="s">
        <v>1618</v>
      </c>
      <c r="B393" s="17" t="s">
        <v>1</v>
      </c>
      <c r="C393" s="17" t="s">
        <v>1</v>
      </c>
      <c r="D393" s="16" t="s">
        <v>1504</v>
      </c>
      <c r="E393" s="16" t="s">
        <v>1502</v>
      </c>
      <c r="F393" s="16" t="s">
        <v>767</v>
      </c>
      <c r="G393" s="19">
        <v>4.6440000000000001</v>
      </c>
      <c r="H393" s="12">
        <v>4.6440000000000001</v>
      </c>
      <c r="I393" s="12">
        <v>1</v>
      </c>
      <c r="J393" s="12"/>
      <c r="K393" s="12">
        <f t="shared" si="15"/>
        <v>0</v>
      </c>
      <c r="L393" s="18" t="s">
        <v>1</v>
      </c>
      <c r="M393" s="18" t="s">
        <v>1</v>
      </c>
      <c r="N393" s="12" t="str">
        <f>'ZBIORCZE ZESTAWIENIE KOSZTÓW'!B105</f>
        <v xml:space="preserve"> </v>
      </c>
      <c r="O393" s="16" t="s">
        <v>1</v>
      </c>
    </row>
    <row r="394" spans="1:15" ht="28.8" outlineLevel="4" x14ac:dyDescent="0.3">
      <c r="A394" s="16" t="s">
        <v>1619</v>
      </c>
      <c r="B394" s="17" t="s">
        <v>1</v>
      </c>
      <c r="C394" s="17" t="s">
        <v>1</v>
      </c>
      <c r="D394" s="16" t="s">
        <v>1489</v>
      </c>
      <c r="E394" s="16" t="s">
        <v>1505</v>
      </c>
      <c r="F394" s="16" t="s">
        <v>1369</v>
      </c>
      <c r="G394" s="19">
        <v>17.2</v>
      </c>
      <c r="H394" s="12">
        <v>17.2</v>
      </c>
      <c r="I394" s="12">
        <v>1</v>
      </c>
      <c r="J394" s="12"/>
      <c r="K394" s="12">
        <f t="shared" si="15"/>
        <v>0</v>
      </c>
      <c r="L394" s="18" t="s">
        <v>1</v>
      </c>
      <c r="M394" s="18" t="s">
        <v>1</v>
      </c>
      <c r="N394" s="12" t="str">
        <f>'ZBIORCZE ZESTAWIENIE KOSZTÓW'!B105</f>
        <v xml:space="preserve"> </v>
      </c>
      <c r="O394" s="16" t="s">
        <v>1</v>
      </c>
    </row>
    <row r="395" spans="1:15" ht="28.8" outlineLevel="4" x14ac:dyDescent="0.3">
      <c r="A395" s="16" t="s">
        <v>1620</v>
      </c>
      <c r="B395" s="17" t="s">
        <v>1</v>
      </c>
      <c r="C395" s="17" t="s">
        <v>1</v>
      </c>
      <c r="D395" s="16" t="s">
        <v>1489</v>
      </c>
      <c r="E395" s="16" t="s">
        <v>1487</v>
      </c>
      <c r="F395" s="16" t="s">
        <v>1369</v>
      </c>
      <c r="G395" s="19">
        <v>20.984999999999999</v>
      </c>
      <c r="H395" s="12">
        <v>20.984999999999999</v>
      </c>
      <c r="I395" s="12">
        <v>1</v>
      </c>
      <c r="J395" s="12"/>
      <c r="K395" s="12">
        <f t="shared" si="15"/>
        <v>0</v>
      </c>
      <c r="L395" s="18" t="s">
        <v>1</v>
      </c>
      <c r="M395" s="18" t="s">
        <v>1</v>
      </c>
      <c r="N395" s="12" t="str">
        <f>'ZBIORCZE ZESTAWIENIE KOSZTÓW'!B105</f>
        <v xml:space="preserve"> </v>
      </c>
      <c r="O395" s="16" t="s">
        <v>1</v>
      </c>
    </row>
    <row r="396" spans="1:15" ht="28.8" outlineLevel="4" x14ac:dyDescent="0.3">
      <c r="A396" s="16" t="s">
        <v>1621</v>
      </c>
      <c r="B396" s="17" t="s">
        <v>1</v>
      </c>
      <c r="C396" s="17" t="s">
        <v>1</v>
      </c>
      <c r="D396" s="16" t="s">
        <v>1492</v>
      </c>
      <c r="E396" s="16" t="s">
        <v>1490</v>
      </c>
      <c r="F396" s="16" t="s">
        <v>767</v>
      </c>
      <c r="G396" s="19">
        <v>181.446</v>
      </c>
      <c r="H396" s="12">
        <v>181.446</v>
      </c>
      <c r="I396" s="12">
        <v>1</v>
      </c>
      <c r="J396" s="12"/>
      <c r="K396" s="12">
        <f t="shared" si="15"/>
        <v>0</v>
      </c>
      <c r="L396" s="18" t="s">
        <v>1</v>
      </c>
      <c r="M396" s="18" t="s">
        <v>1</v>
      </c>
      <c r="N396" s="12" t="str">
        <f>'ZBIORCZE ZESTAWIENIE KOSZTÓW'!B105</f>
        <v xml:space="preserve"> </v>
      </c>
      <c r="O396" s="16" t="s">
        <v>1</v>
      </c>
    </row>
    <row r="397" spans="1:15" ht="28.8" outlineLevel="4" x14ac:dyDescent="0.3">
      <c r="A397" s="16" t="s">
        <v>1622</v>
      </c>
      <c r="B397" s="17" t="s">
        <v>1</v>
      </c>
      <c r="C397" s="17" t="s">
        <v>1</v>
      </c>
      <c r="D397" s="16" t="s">
        <v>1495</v>
      </c>
      <c r="E397" s="16" t="s">
        <v>1493</v>
      </c>
      <c r="F397" s="16" t="s">
        <v>767</v>
      </c>
      <c r="G397" s="19">
        <v>181.446</v>
      </c>
      <c r="H397" s="12">
        <v>181.446</v>
      </c>
      <c r="I397" s="12">
        <v>1</v>
      </c>
      <c r="J397" s="12"/>
      <c r="K397" s="12">
        <f t="shared" si="15"/>
        <v>0</v>
      </c>
      <c r="L397" s="18" t="s">
        <v>1</v>
      </c>
      <c r="M397" s="18" t="s">
        <v>1</v>
      </c>
      <c r="N397" s="12" t="str">
        <f>'ZBIORCZE ZESTAWIENIE KOSZTÓW'!B105</f>
        <v xml:space="preserve"> </v>
      </c>
      <c r="O397" s="16" t="s">
        <v>1</v>
      </c>
    </row>
    <row r="398" spans="1:15" outlineLevel="3" x14ac:dyDescent="0.3">
      <c r="A398" s="11" t="s">
        <v>1623</v>
      </c>
      <c r="B398" s="8" t="s">
        <v>1</v>
      </c>
      <c r="C398" s="8" t="s">
        <v>1</v>
      </c>
      <c r="D398" s="11" t="s">
        <v>736</v>
      </c>
      <c r="E398" s="11" t="s">
        <v>601</v>
      </c>
      <c r="F398" s="8" t="s">
        <v>1</v>
      </c>
      <c r="G398" s="8" t="s">
        <v>1</v>
      </c>
      <c r="H398" s="8" t="s">
        <v>1</v>
      </c>
      <c r="I398" s="8" t="s">
        <v>1</v>
      </c>
      <c r="J398" s="8"/>
      <c r="K398" s="20">
        <f>SUM(K399:K407)</f>
        <v>0</v>
      </c>
      <c r="L398" s="8" t="s">
        <v>1</v>
      </c>
      <c r="M398" s="8" t="s">
        <v>1</v>
      </c>
      <c r="N398" s="12" t="str">
        <f>'ZBIORCZE ZESTAWIENIE KOSZTÓW'!B105</f>
        <v xml:space="preserve"> </v>
      </c>
      <c r="O398" s="16" t="s">
        <v>1</v>
      </c>
    </row>
    <row r="399" spans="1:15" ht="28.8" outlineLevel="4" x14ac:dyDescent="0.3">
      <c r="A399" s="16" t="s">
        <v>1624</v>
      </c>
      <c r="B399" s="17" t="s">
        <v>1</v>
      </c>
      <c r="C399" s="17" t="s">
        <v>1</v>
      </c>
      <c r="D399" s="16" t="s">
        <v>1514</v>
      </c>
      <c r="E399" s="16" t="s">
        <v>1512</v>
      </c>
      <c r="F399" s="16" t="s">
        <v>1369</v>
      </c>
      <c r="G399" s="19">
        <v>42.34</v>
      </c>
      <c r="H399" s="12">
        <v>42.34</v>
      </c>
      <c r="I399" s="12">
        <v>1</v>
      </c>
      <c r="J399" s="12"/>
      <c r="K399" s="12">
        <f t="shared" ref="K399:K407" si="16">ROUND(H399*J399, 2)</f>
        <v>0</v>
      </c>
      <c r="L399" s="18" t="s">
        <v>1</v>
      </c>
      <c r="M399" s="18" t="s">
        <v>1</v>
      </c>
      <c r="N399" s="12" t="str">
        <f>'ZBIORCZE ZESTAWIENIE KOSZTÓW'!B105</f>
        <v xml:space="preserve"> </v>
      </c>
      <c r="O399" s="16" t="s">
        <v>1</v>
      </c>
    </row>
    <row r="400" spans="1:15" ht="28.8" outlineLevel="4" x14ac:dyDescent="0.3">
      <c r="A400" s="16" t="s">
        <v>1625</v>
      </c>
      <c r="B400" s="17" t="s">
        <v>1</v>
      </c>
      <c r="C400" s="17" t="s">
        <v>1</v>
      </c>
      <c r="D400" s="16" t="s">
        <v>1479</v>
      </c>
      <c r="E400" s="16" t="s">
        <v>1515</v>
      </c>
      <c r="F400" s="16" t="s">
        <v>767</v>
      </c>
      <c r="G400" s="19">
        <v>189.011</v>
      </c>
      <c r="H400" s="12">
        <v>189.011</v>
      </c>
      <c r="I400" s="12">
        <v>1</v>
      </c>
      <c r="J400" s="12"/>
      <c r="K400" s="12">
        <f t="shared" si="16"/>
        <v>0</v>
      </c>
      <c r="L400" s="18" t="s">
        <v>1</v>
      </c>
      <c r="M400" s="18" t="s">
        <v>1</v>
      </c>
      <c r="N400" s="12" t="str">
        <f>'ZBIORCZE ZESTAWIENIE KOSZTÓW'!B105</f>
        <v xml:space="preserve"> </v>
      </c>
      <c r="O400" s="16" t="s">
        <v>1</v>
      </c>
    </row>
    <row r="401" spans="1:15" ht="28.8" outlineLevel="4" x14ac:dyDescent="0.3">
      <c r="A401" s="16" t="s">
        <v>1626</v>
      </c>
      <c r="B401" s="17" t="s">
        <v>1</v>
      </c>
      <c r="C401" s="17" t="s">
        <v>1</v>
      </c>
      <c r="D401" s="16" t="s">
        <v>1482</v>
      </c>
      <c r="E401" s="16" t="s">
        <v>1480</v>
      </c>
      <c r="F401" s="16" t="s">
        <v>1483</v>
      </c>
      <c r="G401" s="19">
        <v>776.83500000000004</v>
      </c>
      <c r="H401" s="12">
        <v>776.83500000000004</v>
      </c>
      <c r="I401" s="12">
        <v>1</v>
      </c>
      <c r="J401" s="12"/>
      <c r="K401" s="12">
        <f t="shared" si="16"/>
        <v>0</v>
      </c>
      <c r="L401" s="18" t="s">
        <v>1</v>
      </c>
      <c r="M401" s="18" t="s">
        <v>1</v>
      </c>
      <c r="N401" s="12" t="str">
        <f>'ZBIORCZE ZESTAWIENIE KOSZTÓW'!B105</f>
        <v xml:space="preserve"> </v>
      </c>
      <c r="O401" s="16" t="s">
        <v>1</v>
      </c>
    </row>
    <row r="402" spans="1:15" ht="28.8" outlineLevel="4" x14ac:dyDescent="0.3">
      <c r="A402" s="16" t="s">
        <v>1627</v>
      </c>
      <c r="B402" s="17" t="s">
        <v>1</v>
      </c>
      <c r="C402" s="17" t="s">
        <v>1</v>
      </c>
      <c r="D402" s="16" t="s">
        <v>1486</v>
      </c>
      <c r="E402" s="16" t="s">
        <v>1484</v>
      </c>
      <c r="F402" s="16" t="s">
        <v>767</v>
      </c>
      <c r="G402" s="19">
        <v>189.011</v>
      </c>
      <c r="H402" s="12">
        <v>189.011</v>
      </c>
      <c r="I402" s="12">
        <v>1</v>
      </c>
      <c r="J402" s="12"/>
      <c r="K402" s="12">
        <f t="shared" si="16"/>
        <v>0</v>
      </c>
      <c r="L402" s="18" t="s">
        <v>1</v>
      </c>
      <c r="M402" s="18" t="s">
        <v>1</v>
      </c>
      <c r="N402" s="12" t="str">
        <f>'ZBIORCZE ZESTAWIENIE KOSZTÓW'!B105</f>
        <v xml:space="preserve"> </v>
      </c>
      <c r="O402" s="16" t="s">
        <v>1</v>
      </c>
    </row>
    <row r="403" spans="1:15" ht="28.8" outlineLevel="4" x14ac:dyDescent="0.3">
      <c r="A403" s="16" t="s">
        <v>1628</v>
      </c>
      <c r="B403" s="17" t="s">
        <v>1</v>
      </c>
      <c r="C403" s="17" t="s">
        <v>1</v>
      </c>
      <c r="D403" s="16" t="s">
        <v>1504</v>
      </c>
      <c r="E403" s="16" t="s">
        <v>1502</v>
      </c>
      <c r="F403" s="16" t="s">
        <v>767</v>
      </c>
      <c r="G403" s="19">
        <v>20.503</v>
      </c>
      <c r="H403" s="12">
        <v>20.503</v>
      </c>
      <c r="I403" s="12">
        <v>1</v>
      </c>
      <c r="J403" s="12"/>
      <c r="K403" s="12">
        <f t="shared" si="16"/>
        <v>0</v>
      </c>
      <c r="L403" s="18" t="s">
        <v>1</v>
      </c>
      <c r="M403" s="18" t="s">
        <v>1</v>
      </c>
      <c r="N403" s="12" t="str">
        <f>'ZBIORCZE ZESTAWIENIE KOSZTÓW'!B105</f>
        <v xml:space="preserve"> </v>
      </c>
      <c r="O403" s="16" t="s">
        <v>1</v>
      </c>
    </row>
    <row r="404" spans="1:15" ht="28.8" outlineLevel="4" x14ac:dyDescent="0.3">
      <c r="A404" s="16" t="s">
        <v>1629</v>
      </c>
      <c r="B404" s="17" t="s">
        <v>1</v>
      </c>
      <c r="C404" s="17" t="s">
        <v>1</v>
      </c>
      <c r="D404" s="16" t="s">
        <v>1489</v>
      </c>
      <c r="E404" s="16" t="s">
        <v>1505</v>
      </c>
      <c r="F404" s="16" t="s">
        <v>1369</v>
      </c>
      <c r="G404" s="19">
        <v>75.936999999999998</v>
      </c>
      <c r="H404" s="12">
        <v>75.936999999999998</v>
      </c>
      <c r="I404" s="12">
        <v>1</v>
      </c>
      <c r="J404" s="12"/>
      <c r="K404" s="12">
        <f t="shared" si="16"/>
        <v>0</v>
      </c>
      <c r="L404" s="18" t="s">
        <v>1</v>
      </c>
      <c r="M404" s="18" t="s">
        <v>1</v>
      </c>
      <c r="N404" s="12" t="str">
        <f>'ZBIORCZE ZESTAWIENIE KOSZTÓW'!B105</f>
        <v xml:space="preserve"> </v>
      </c>
      <c r="O404" s="16" t="s">
        <v>1</v>
      </c>
    </row>
    <row r="405" spans="1:15" ht="28.8" outlineLevel="4" x14ac:dyDescent="0.3">
      <c r="A405" s="16" t="s">
        <v>1630</v>
      </c>
      <c r="B405" s="17" t="s">
        <v>1</v>
      </c>
      <c r="C405" s="17" t="s">
        <v>1</v>
      </c>
      <c r="D405" s="16" t="s">
        <v>1489</v>
      </c>
      <c r="E405" s="16" t="s">
        <v>1487</v>
      </c>
      <c r="F405" s="16" t="s">
        <v>1369</v>
      </c>
      <c r="G405" s="19">
        <v>8.4700000000000006</v>
      </c>
      <c r="H405" s="12">
        <v>8.4700000000000006</v>
      </c>
      <c r="I405" s="12">
        <v>1</v>
      </c>
      <c r="J405" s="12"/>
      <c r="K405" s="12">
        <f t="shared" si="16"/>
        <v>0</v>
      </c>
      <c r="L405" s="18" t="s">
        <v>1</v>
      </c>
      <c r="M405" s="18" t="s">
        <v>1</v>
      </c>
      <c r="N405" s="12" t="str">
        <f>'ZBIORCZE ZESTAWIENIE KOSZTÓW'!B105</f>
        <v xml:space="preserve"> </v>
      </c>
      <c r="O405" s="16" t="s">
        <v>1</v>
      </c>
    </row>
    <row r="406" spans="1:15" ht="28.8" outlineLevel="4" x14ac:dyDescent="0.3">
      <c r="A406" s="16" t="s">
        <v>1631</v>
      </c>
      <c r="B406" s="17" t="s">
        <v>1</v>
      </c>
      <c r="C406" s="17" t="s">
        <v>1</v>
      </c>
      <c r="D406" s="16" t="s">
        <v>1492</v>
      </c>
      <c r="E406" s="16" t="s">
        <v>1490</v>
      </c>
      <c r="F406" s="16" t="s">
        <v>767</v>
      </c>
      <c r="G406" s="19">
        <v>209.51400000000001</v>
      </c>
      <c r="H406" s="12">
        <v>209.51400000000001</v>
      </c>
      <c r="I406" s="12">
        <v>1</v>
      </c>
      <c r="J406" s="12"/>
      <c r="K406" s="12">
        <f t="shared" si="16"/>
        <v>0</v>
      </c>
      <c r="L406" s="18" t="s">
        <v>1</v>
      </c>
      <c r="M406" s="18" t="s">
        <v>1</v>
      </c>
      <c r="N406" s="12" t="str">
        <f>'ZBIORCZE ZESTAWIENIE KOSZTÓW'!B105</f>
        <v xml:space="preserve"> </v>
      </c>
      <c r="O406" s="16" t="s">
        <v>1</v>
      </c>
    </row>
    <row r="407" spans="1:15" ht="28.8" outlineLevel="4" x14ac:dyDescent="0.3">
      <c r="A407" s="16" t="s">
        <v>1632</v>
      </c>
      <c r="B407" s="17" t="s">
        <v>1</v>
      </c>
      <c r="C407" s="17" t="s">
        <v>1</v>
      </c>
      <c r="D407" s="16" t="s">
        <v>1495</v>
      </c>
      <c r="E407" s="16" t="s">
        <v>1493</v>
      </c>
      <c r="F407" s="16" t="s">
        <v>767</v>
      </c>
      <c r="G407" s="19">
        <v>209.51400000000001</v>
      </c>
      <c r="H407" s="12">
        <v>209.51400000000001</v>
      </c>
      <c r="I407" s="12">
        <v>1</v>
      </c>
      <c r="J407" s="12"/>
      <c r="K407" s="12">
        <f t="shared" si="16"/>
        <v>0</v>
      </c>
      <c r="L407" s="18" t="s">
        <v>1</v>
      </c>
      <c r="M407" s="18" t="s">
        <v>1</v>
      </c>
      <c r="N407" s="12" t="str">
        <f>'ZBIORCZE ZESTAWIENIE KOSZTÓW'!B105</f>
        <v xml:space="preserve"> </v>
      </c>
      <c r="O407" s="16" t="s">
        <v>1</v>
      </c>
    </row>
    <row r="408" spans="1:15" outlineLevel="2" x14ac:dyDescent="0.3">
      <c r="A408" s="9" t="s">
        <v>1633</v>
      </c>
      <c r="B408" s="6" t="s">
        <v>1</v>
      </c>
      <c r="C408" s="6" t="s">
        <v>1</v>
      </c>
      <c r="D408" s="9" t="s">
        <v>733</v>
      </c>
      <c r="E408" s="9" t="s">
        <v>634</v>
      </c>
      <c r="F408" s="6" t="s">
        <v>1</v>
      </c>
      <c r="G408" s="6" t="s">
        <v>1</v>
      </c>
      <c r="H408" s="6" t="s">
        <v>1</v>
      </c>
      <c r="I408" s="6" t="s">
        <v>1</v>
      </c>
      <c r="J408" s="6"/>
      <c r="K408" s="21">
        <f>'2 ARCHITEKTURA'!K409</f>
        <v>0</v>
      </c>
      <c r="L408" s="6" t="s">
        <v>1</v>
      </c>
      <c r="M408" s="6" t="s">
        <v>1</v>
      </c>
      <c r="N408" s="12" t="str">
        <f>'ZBIORCZE ZESTAWIENIE KOSZTÓW'!B105</f>
        <v xml:space="preserve"> </v>
      </c>
      <c r="O408" s="16" t="s">
        <v>1</v>
      </c>
    </row>
    <row r="409" spans="1:15" outlineLevel="3" x14ac:dyDescent="0.3">
      <c r="A409" s="11" t="s">
        <v>1634</v>
      </c>
      <c r="B409" s="8" t="s">
        <v>1</v>
      </c>
      <c r="C409" s="8" t="s">
        <v>1</v>
      </c>
      <c r="D409" s="11" t="s">
        <v>736</v>
      </c>
      <c r="E409" s="11" t="s">
        <v>598</v>
      </c>
      <c r="F409" s="8" t="s">
        <v>1</v>
      </c>
      <c r="G409" s="8" t="s">
        <v>1</v>
      </c>
      <c r="H409" s="8" t="s">
        <v>1</v>
      </c>
      <c r="I409" s="8" t="s">
        <v>1</v>
      </c>
      <c r="J409" s="8"/>
      <c r="K409" s="20">
        <f>SUM(K410:K414)</f>
        <v>0</v>
      </c>
      <c r="L409" s="8" t="s">
        <v>1</v>
      </c>
      <c r="M409" s="8" t="s">
        <v>1</v>
      </c>
      <c r="N409" s="12" t="str">
        <f>'ZBIORCZE ZESTAWIENIE KOSZTÓW'!B105</f>
        <v xml:space="preserve"> </v>
      </c>
      <c r="O409" s="16" t="s">
        <v>1</v>
      </c>
    </row>
    <row r="410" spans="1:15" ht="28.8" outlineLevel="4" x14ac:dyDescent="0.3">
      <c r="A410" s="16" t="s">
        <v>1635</v>
      </c>
      <c r="B410" s="17" t="s">
        <v>1</v>
      </c>
      <c r="C410" s="17" t="s">
        <v>1</v>
      </c>
      <c r="D410" s="16" t="s">
        <v>1479</v>
      </c>
      <c r="E410" s="16" t="s">
        <v>1547</v>
      </c>
      <c r="F410" s="16" t="s">
        <v>767</v>
      </c>
      <c r="G410" s="19">
        <v>92.474000000000004</v>
      </c>
      <c r="H410" s="12">
        <v>92.474000000000004</v>
      </c>
      <c r="I410" s="12">
        <v>1</v>
      </c>
      <c r="J410" s="12"/>
      <c r="K410" s="12">
        <f>ROUND(H410*J410, 2)</f>
        <v>0</v>
      </c>
      <c r="L410" s="18" t="s">
        <v>1</v>
      </c>
      <c r="M410" s="18" t="s">
        <v>1</v>
      </c>
      <c r="N410" s="12" t="str">
        <f>'ZBIORCZE ZESTAWIENIE KOSZTÓW'!B105</f>
        <v xml:space="preserve"> </v>
      </c>
      <c r="O410" s="16" t="s">
        <v>1</v>
      </c>
    </row>
    <row r="411" spans="1:15" ht="28.8" outlineLevel="4" x14ac:dyDescent="0.3">
      <c r="A411" s="16" t="s">
        <v>1636</v>
      </c>
      <c r="B411" s="17" t="s">
        <v>1</v>
      </c>
      <c r="C411" s="17" t="s">
        <v>1</v>
      </c>
      <c r="D411" s="16" t="s">
        <v>1482</v>
      </c>
      <c r="E411" s="16" t="s">
        <v>1480</v>
      </c>
      <c r="F411" s="16" t="s">
        <v>1483</v>
      </c>
      <c r="G411" s="19">
        <v>380.06799999999998</v>
      </c>
      <c r="H411" s="12">
        <v>380.06799999999998</v>
      </c>
      <c r="I411" s="12">
        <v>1</v>
      </c>
      <c r="J411" s="12"/>
      <c r="K411" s="12">
        <f>ROUND(H411*J411, 2)</f>
        <v>0</v>
      </c>
      <c r="L411" s="18" t="s">
        <v>1</v>
      </c>
      <c r="M411" s="18" t="s">
        <v>1</v>
      </c>
      <c r="N411" s="12" t="str">
        <f>'ZBIORCZE ZESTAWIENIE KOSZTÓW'!B105</f>
        <v xml:space="preserve"> </v>
      </c>
      <c r="O411" s="16" t="s">
        <v>1</v>
      </c>
    </row>
    <row r="412" spans="1:15" ht="28.8" outlineLevel="4" x14ac:dyDescent="0.3">
      <c r="A412" s="16" t="s">
        <v>1637</v>
      </c>
      <c r="B412" s="17" t="s">
        <v>1</v>
      </c>
      <c r="C412" s="17" t="s">
        <v>1</v>
      </c>
      <c r="D412" s="16" t="s">
        <v>1486</v>
      </c>
      <c r="E412" s="16" t="s">
        <v>1484</v>
      </c>
      <c r="F412" s="16" t="s">
        <v>767</v>
      </c>
      <c r="G412" s="19">
        <v>92.474000000000004</v>
      </c>
      <c r="H412" s="12">
        <v>92.474000000000004</v>
      </c>
      <c r="I412" s="12">
        <v>1</v>
      </c>
      <c r="J412" s="12"/>
      <c r="K412" s="12">
        <f>ROUND(H412*J412, 2)</f>
        <v>0</v>
      </c>
      <c r="L412" s="18" t="s">
        <v>1</v>
      </c>
      <c r="M412" s="18" t="s">
        <v>1</v>
      </c>
      <c r="N412" s="12" t="str">
        <f>'ZBIORCZE ZESTAWIENIE KOSZTÓW'!B105</f>
        <v xml:space="preserve"> </v>
      </c>
      <c r="O412" s="16" t="s">
        <v>1</v>
      </c>
    </row>
    <row r="413" spans="1:15" ht="28.8" outlineLevel="4" x14ac:dyDescent="0.3">
      <c r="A413" s="16" t="s">
        <v>1638</v>
      </c>
      <c r="B413" s="17" t="s">
        <v>1</v>
      </c>
      <c r="C413" s="17" t="s">
        <v>1</v>
      </c>
      <c r="D413" s="16" t="s">
        <v>1492</v>
      </c>
      <c r="E413" s="16" t="s">
        <v>1490</v>
      </c>
      <c r="F413" s="16" t="s">
        <v>767</v>
      </c>
      <c r="G413" s="19">
        <v>92.474000000000004</v>
      </c>
      <c r="H413" s="12">
        <v>92.474000000000004</v>
      </c>
      <c r="I413" s="12">
        <v>1</v>
      </c>
      <c r="J413" s="12"/>
      <c r="K413" s="12">
        <f>ROUND(H413*J413, 2)</f>
        <v>0</v>
      </c>
      <c r="L413" s="18" t="s">
        <v>1</v>
      </c>
      <c r="M413" s="18" t="s">
        <v>1</v>
      </c>
      <c r="N413" s="12" t="str">
        <f>'ZBIORCZE ZESTAWIENIE KOSZTÓW'!B105</f>
        <v xml:space="preserve"> </v>
      </c>
      <c r="O413" s="16" t="s">
        <v>1</v>
      </c>
    </row>
    <row r="414" spans="1:15" ht="28.8" outlineLevel="4" x14ac:dyDescent="0.3">
      <c r="A414" s="16" t="s">
        <v>1639</v>
      </c>
      <c r="B414" s="17" t="s">
        <v>1</v>
      </c>
      <c r="C414" s="17" t="s">
        <v>1</v>
      </c>
      <c r="D414" s="16" t="s">
        <v>1495</v>
      </c>
      <c r="E414" s="16" t="s">
        <v>1493</v>
      </c>
      <c r="F414" s="16" t="s">
        <v>767</v>
      </c>
      <c r="G414" s="19">
        <v>92.474000000000004</v>
      </c>
      <c r="H414" s="12">
        <v>92.474000000000004</v>
      </c>
      <c r="I414" s="12">
        <v>1</v>
      </c>
      <c r="J414" s="12"/>
      <c r="K414" s="12">
        <f>ROUND(H414*J414, 2)</f>
        <v>0</v>
      </c>
      <c r="L414" s="18" t="s">
        <v>1</v>
      </c>
      <c r="M414" s="18" t="s">
        <v>1</v>
      </c>
      <c r="N414" s="12" t="str">
        <f>'ZBIORCZE ZESTAWIENIE KOSZTÓW'!B105</f>
        <v xml:space="preserve"> </v>
      </c>
      <c r="O414" s="16" t="s">
        <v>1</v>
      </c>
    </row>
    <row r="415" spans="1:15" outlineLevel="2" x14ac:dyDescent="0.3">
      <c r="A415" s="9" t="s">
        <v>1640</v>
      </c>
      <c r="B415" s="6" t="s">
        <v>1</v>
      </c>
      <c r="C415" s="6" t="s">
        <v>1</v>
      </c>
      <c r="D415" s="9" t="s">
        <v>733</v>
      </c>
      <c r="E415" s="9" t="s">
        <v>639</v>
      </c>
      <c r="F415" s="6" t="s">
        <v>1</v>
      </c>
      <c r="G415" s="6" t="s">
        <v>1</v>
      </c>
      <c r="H415" s="6" t="s">
        <v>1</v>
      </c>
      <c r="I415" s="6" t="s">
        <v>1</v>
      </c>
      <c r="J415" s="6"/>
      <c r="K415" s="21">
        <f>'2 ARCHITEKTURA'!K416</f>
        <v>0</v>
      </c>
      <c r="L415" s="6" t="s">
        <v>1</v>
      </c>
      <c r="M415" s="6" t="s">
        <v>1</v>
      </c>
      <c r="N415" s="12" t="str">
        <f>'ZBIORCZE ZESTAWIENIE KOSZTÓW'!B105</f>
        <v xml:space="preserve"> </v>
      </c>
      <c r="O415" s="16" t="s">
        <v>1</v>
      </c>
    </row>
    <row r="416" spans="1:15" outlineLevel="3" x14ac:dyDescent="0.3">
      <c r="A416" s="11" t="s">
        <v>1641</v>
      </c>
      <c r="B416" s="8" t="s">
        <v>1</v>
      </c>
      <c r="C416" s="8" t="s">
        <v>1</v>
      </c>
      <c r="D416" s="11" t="s">
        <v>736</v>
      </c>
      <c r="E416" s="11" t="s">
        <v>642</v>
      </c>
      <c r="F416" s="8" t="s">
        <v>1</v>
      </c>
      <c r="G416" s="8" t="s">
        <v>1</v>
      </c>
      <c r="H416" s="8" t="s">
        <v>1</v>
      </c>
      <c r="I416" s="8" t="s">
        <v>1</v>
      </c>
      <c r="J416" s="8"/>
      <c r="K416" s="20">
        <f>SUM(K417:K417)</f>
        <v>0</v>
      </c>
      <c r="L416" s="8" t="s">
        <v>1</v>
      </c>
      <c r="M416" s="8" t="s">
        <v>1</v>
      </c>
      <c r="N416" s="12" t="str">
        <f>'ZBIORCZE ZESTAWIENIE KOSZTÓW'!B105</f>
        <v xml:space="preserve"> </v>
      </c>
      <c r="O416" s="16" t="s">
        <v>1</v>
      </c>
    </row>
    <row r="417" spans="1:15" ht="43.2" outlineLevel="4" x14ac:dyDescent="0.3">
      <c r="A417" s="16" t="s">
        <v>1643</v>
      </c>
      <c r="B417" s="17" t="s">
        <v>1</v>
      </c>
      <c r="C417" s="17" t="s">
        <v>1</v>
      </c>
      <c r="D417" s="16" t="s">
        <v>743</v>
      </c>
      <c r="E417" s="16" t="s">
        <v>1642</v>
      </c>
      <c r="F417" s="16" t="s">
        <v>1369</v>
      </c>
      <c r="G417" s="19">
        <v>222.25</v>
      </c>
      <c r="H417" s="12">
        <v>222.25</v>
      </c>
      <c r="I417" s="12">
        <v>1</v>
      </c>
      <c r="J417" s="12"/>
      <c r="K417" s="12">
        <f>ROUND(H417*J417, 2)</f>
        <v>0</v>
      </c>
      <c r="L417" s="18" t="s">
        <v>1</v>
      </c>
      <c r="M417" s="18" t="s">
        <v>1</v>
      </c>
      <c r="N417" s="12" t="str">
        <f>'ZBIORCZE ZESTAWIENIE KOSZTÓW'!B105</f>
        <v xml:space="preserve"> </v>
      </c>
      <c r="O417" s="16" t="s">
        <v>1</v>
      </c>
    </row>
  </sheetData>
  <mergeCells count="5">
    <mergeCell ref="A1:O1"/>
    <mergeCell ref="A2:B2"/>
    <mergeCell ref="C2:O2"/>
    <mergeCell ref="A3:B3"/>
    <mergeCell ref="C3:O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O78"/>
  <sheetViews>
    <sheetView topLeftCell="A36" workbookViewId="0">
      <selection activeCell="E43" sqref="E43"/>
    </sheetView>
  </sheetViews>
  <sheetFormatPr defaultRowHeight="14.4" outlineLevelRow="4" outlineLevelCol="1" x14ac:dyDescent="0.3"/>
  <cols>
    <col min="1" max="1" width="11" customWidth="1"/>
    <col min="2" max="3" width="11" hidden="1" customWidth="1" outlineLevel="1" collapsed="1"/>
    <col min="4" max="4" width="11" customWidth="1" outlineLevel="1" collapsed="1"/>
    <col min="5" max="5" width="45" customWidth="1"/>
    <col min="6" max="11" width="14" customWidth="1"/>
    <col min="12" max="13" width="14" customWidth="1" outlineLevel="1" collapsed="1"/>
    <col min="14" max="14" width="9" customWidth="1" outlineLevel="1" collapsed="1"/>
    <col min="15" max="15" width="42" customWidth="1"/>
  </cols>
  <sheetData>
    <row r="1" spans="1:15" x14ac:dyDescent="0.3">
      <c r="A1" s="29" t="s">
        <v>645</v>
      </c>
      <c r="B1" s="29" t="s">
        <v>1</v>
      </c>
      <c r="C1" s="29" t="s">
        <v>1</v>
      </c>
      <c r="D1" s="29" t="s">
        <v>1</v>
      </c>
      <c r="E1" s="29" t="s">
        <v>1</v>
      </c>
      <c r="F1" s="29" t="s">
        <v>1</v>
      </c>
      <c r="G1" s="29" t="s">
        <v>1</v>
      </c>
      <c r="H1" s="29" t="s">
        <v>1</v>
      </c>
      <c r="I1" s="29" t="s">
        <v>1</v>
      </c>
      <c r="J1" s="29" t="s">
        <v>1</v>
      </c>
      <c r="K1" s="29" t="s">
        <v>1</v>
      </c>
      <c r="L1" s="29" t="s">
        <v>1</v>
      </c>
      <c r="M1" s="29" t="s">
        <v>1</v>
      </c>
      <c r="N1" s="29" t="s">
        <v>1</v>
      </c>
      <c r="O1" s="29" t="s">
        <v>1</v>
      </c>
    </row>
    <row r="2" spans="1:15" x14ac:dyDescent="0.3">
      <c r="A2" s="30" t="s">
        <v>2</v>
      </c>
      <c r="B2" s="30" t="s">
        <v>1</v>
      </c>
      <c r="C2" s="30" t="s">
        <v>1</v>
      </c>
      <c r="D2" s="30" t="s">
        <v>1</v>
      </c>
      <c r="E2" s="30" t="s">
        <v>1</v>
      </c>
      <c r="F2" s="30" t="s">
        <v>1</v>
      </c>
      <c r="G2" s="30" t="s">
        <v>1</v>
      </c>
      <c r="H2" s="30" t="s">
        <v>1</v>
      </c>
      <c r="I2" s="30" t="s">
        <v>1</v>
      </c>
      <c r="J2" s="30" t="s">
        <v>1</v>
      </c>
      <c r="K2" s="30" t="s">
        <v>1</v>
      </c>
      <c r="L2" s="30" t="s">
        <v>1</v>
      </c>
      <c r="M2" s="30" t="s">
        <v>1</v>
      </c>
      <c r="N2" s="30" t="s">
        <v>1</v>
      </c>
      <c r="O2" s="30" t="s">
        <v>1</v>
      </c>
    </row>
    <row r="3" spans="1:15" x14ac:dyDescent="0.3">
      <c r="A3" s="30" t="s">
        <v>3</v>
      </c>
      <c r="B3" s="30" t="s">
        <v>1</v>
      </c>
      <c r="C3" s="30" t="s">
        <v>719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</row>
    <row r="5" spans="1:15" ht="86.4" x14ac:dyDescent="0.3">
      <c r="A5" s="1" t="s">
        <v>5</v>
      </c>
      <c r="B5" s="1" t="s">
        <v>720</v>
      </c>
      <c r="C5" s="1" t="s">
        <v>721</v>
      </c>
      <c r="D5" s="1" t="s">
        <v>722</v>
      </c>
      <c r="E5" s="1" t="s">
        <v>723</v>
      </c>
      <c r="F5" s="1" t="s">
        <v>14</v>
      </c>
      <c r="G5" s="1" t="s">
        <v>724</v>
      </c>
      <c r="H5" s="1" t="s">
        <v>725</v>
      </c>
      <c r="I5" s="1" t="s">
        <v>726</v>
      </c>
      <c r="J5" s="1" t="s">
        <v>727</v>
      </c>
      <c r="K5" s="1" t="s">
        <v>9</v>
      </c>
      <c r="L5" s="1" t="s">
        <v>728</v>
      </c>
      <c r="M5" s="1" t="s">
        <v>729</v>
      </c>
      <c r="N5" s="1" t="s">
        <v>6</v>
      </c>
      <c r="O5" s="1" t="s">
        <v>730</v>
      </c>
    </row>
    <row r="6" spans="1:15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22</v>
      </c>
      <c r="H6" s="1" t="s">
        <v>23</v>
      </c>
      <c r="I6" s="1" t="s">
        <v>24</v>
      </c>
      <c r="J6" s="1" t="s">
        <v>25</v>
      </c>
      <c r="K6" s="1" t="s">
        <v>26</v>
      </c>
      <c r="L6" s="1" t="s">
        <v>27</v>
      </c>
      <c r="M6" s="1" t="s">
        <v>52</v>
      </c>
      <c r="N6" s="1" t="s">
        <v>55</v>
      </c>
      <c r="O6" s="1" t="s">
        <v>58</v>
      </c>
    </row>
    <row r="7" spans="1:15" x14ac:dyDescent="0.3">
      <c r="A7" s="5" t="s">
        <v>18</v>
      </c>
      <c r="B7" s="3" t="s">
        <v>1</v>
      </c>
      <c r="C7" s="3" t="s">
        <v>1</v>
      </c>
      <c r="D7" s="5" t="s">
        <v>731</v>
      </c>
      <c r="E7" s="5" t="s">
        <v>645</v>
      </c>
      <c r="F7" s="3" t="s">
        <v>1</v>
      </c>
      <c r="G7" s="3" t="s">
        <v>1</v>
      </c>
      <c r="H7" s="3" t="s">
        <v>1</v>
      </c>
      <c r="I7" s="3" t="s">
        <v>1</v>
      </c>
      <c r="J7" s="3"/>
      <c r="K7" s="15">
        <f>'3 ZAGOSPODAROWANIE'!K8+'3 ZAGOSPODAROWANIE'!K12+'3 ZAGOSPODAROWANIE'!K46</f>
        <v>0</v>
      </c>
      <c r="L7" s="3" t="s">
        <v>1</v>
      </c>
      <c r="M7" s="3" t="s">
        <v>1</v>
      </c>
      <c r="N7" s="12" t="str">
        <f>'ZBIORCZE ZESTAWIENIE KOSZTÓW'!B235</f>
        <v xml:space="preserve"> </v>
      </c>
      <c r="O7" s="16" t="s">
        <v>1</v>
      </c>
    </row>
    <row r="8" spans="1:15" outlineLevel="1" x14ac:dyDescent="0.3">
      <c r="A8" s="7" t="s">
        <v>1644</v>
      </c>
      <c r="B8" s="4" t="s">
        <v>1</v>
      </c>
      <c r="C8" s="4" t="s">
        <v>1</v>
      </c>
      <c r="D8" s="7" t="s">
        <v>733</v>
      </c>
      <c r="E8" s="7" t="s">
        <v>33</v>
      </c>
      <c r="F8" s="4" t="s">
        <v>1</v>
      </c>
      <c r="G8" s="4" t="s">
        <v>1</v>
      </c>
      <c r="H8" s="4" t="s">
        <v>1</v>
      </c>
      <c r="I8" s="4" t="s">
        <v>1</v>
      </c>
      <c r="J8" s="4"/>
      <c r="K8" s="22">
        <f>'3 ZAGOSPODAROWANIE'!K9</f>
        <v>0</v>
      </c>
      <c r="L8" s="4" t="s">
        <v>1</v>
      </c>
      <c r="M8" s="4" t="s">
        <v>1</v>
      </c>
      <c r="N8" s="12" t="str">
        <f>'ZBIORCZE ZESTAWIENIE KOSZTÓW'!B235</f>
        <v xml:space="preserve"> </v>
      </c>
      <c r="O8" s="16" t="s">
        <v>1</v>
      </c>
    </row>
    <row r="9" spans="1:15" outlineLevel="2" x14ac:dyDescent="0.3">
      <c r="A9" s="9" t="s">
        <v>1645</v>
      </c>
      <c r="B9" s="6" t="s">
        <v>1</v>
      </c>
      <c r="C9" s="6" t="s">
        <v>1</v>
      </c>
      <c r="D9" s="9" t="s">
        <v>733</v>
      </c>
      <c r="E9" s="9" t="s">
        <v>650</v>
      </c>
      <c r="F9" s="6" t="s">
        <v>1</v>
      </c>
      <c r="G9" s="6" t="s">
        <v>1</v>
      </c>
      <c r="H9" s="6" t="s">
        <v>1</v>
      </c>
      <c r="I9" s="6" t="s">
        <v>1</v>
      </c>
      <c r="J9" s="6"/>
      <c r="K9" s="21">
        <f>'3 ZAGOSPODAROWANIE'!K10</f>
        <v>0</v>
      </c>
      <c r="L9" s="6" t="s">
        <v>1</v>
      </c>
      <c r="M9" s="6" t="s">
        <v>1</v>
      </c>
      <c r="N9" s="12" t="str">
        <f>'ZBIORCZE ZESTAWIENIE KOSZTÓW'!B235</f>
        <v xml:space="preserve"> </v>
      </c>
      <c r="O9" s="16" t="s">
        <v>1</v>
      </c>
    </row>
    <row r="10" spans="1:15" outlineLevel="3" x14ac:dyDescent="0.3">
      <c r="A10" s="11" t="s">
        <v>1646</v>
      </c>
      <c r="B10" s="8" t="s">
        <v>1</v>
      </c>
      <c r="C10" s="8" t="s">
        <v>1</v>
      </c>
      <c r="D10" s="11" t="s">
        <v>736</v>
      </c>
      <c r="E10" s="11" t="s">
        <v>653</v>
      </c>
      <c r="F10" s="8" t="s">
        <v>1</v>
      </c>
      <c r="G10" s="8" t="s">
        <v>1</v>
      </c>
      <c r="H10" s="8" t="s">
        <v>1</v>
      </c>
      <c r="I10" s="8" t="s">
        <v>1</v>
      </c>
      <c r="J10" s="8"/>
      <c r="K10" s="20">
        <f>SUM(K11:K11)</f>
        <v>0</v>
      </c>
      <c r="L10" s="8" t="s">
        <v>1</v>
      </c>
      <c r="M10" s="8" t="s">
        <v>1</v>
      </c>
      <c r="N10" s="12" t="str">
        <f>'ZBIORCZE ZESTAWIENIE KOSZTÓW'!B235</f>
        <v xml:space="preserve"> </v>
      </c>
      <c r="O10" s="16" t="s">
        <v>1</v>
      </c>
    </row>
    <row r="11" spans="1:15" ht="43.2" outlineLevel="4" x14ac:dyDescent="0.3">
      <c r="A11" s="16" t="s">
        <v>1648</v>
      </c>
      <c r="B11" s="17" t="s">
        <v>1</v>
      </c>
      <c r="C11" s="17" t="s">
        <v>1</v>
      </c>
      <c r="D11" s="16" t="s">
        <v>743</v>
      </c>
      <c r="E11" s="16" t="s">
        <v>1647</v>
      </c>
      <c r="F11" s="16" t="s">
        <v>1320</v>
      </c>
      <c r="G11" s="19">
        <v>1</v>
      </c>
      <c r="H11" s="12">
        <v>1</v>
      </c>
      <c r="I11" s="12">
        <v>1</v>
      </c>
      <c r="J11" s="12"/>
      <c r="K11" s="12">
        <f>ROUND(H11*J11, 2)</f>
        <v>0</v>
      </c>
      <c r="L11" s="18" t="s">
        <v>1</v>
      </c>
      <c r="M11" s="18" t="s">
        <v>1</v>
      </c>
      <c r="N11" s="12" t="str">
        <f>'ZBIORCZE ZESTAWIENIE KOSZTÓW'!B235</f>
        <v xml:space="preserve"> </v>
      </c>
      <c r="O11" s="16" t="s">
        <v>1</v>
      </c>
    </row>
    <row r="12" spans="1:15" outlineLevel="1" x14ac:dyDescent="0.3">
      <c r="A12" s="7" t="s">
        <v>1649</v>
      </c>
      <c r="B12" s="4" t="s">
        <v>1</v>
      </c>
      <c r="C12" s="4" t="s">
        <v>1</v>
      </c>
      <c r="D12" s="7" t="s">
        <v>733</v>
      </c>
      <c r="E12" s="7" t="s">
        <v>656</v>
      </c>
      <c r="F12" s="4" t="s">
        <v>1</v>
      </c>
      <c r="G12" s="4" t="s">
        <v>1</v>
      </c>
      <c r="H12" s="4" t="s">
        <v>1</v>
      </c>
      <c r="I12" s="4" t="s">
        <v>1</v>
      </c>
      <c r="J12" s="4"/>
      <c r="K12" s="22">
        <f>'3 ZAGOSPODAROWANIE'!K13+'3 ZAGOSPODAROWANIE'!K40</f>
        <v>0</v>
      </c>
      <c r="L12" s="4" t="s">
        <v>1</v>
      </c>
      <c r="M12" s="4" t="s">
        <v>1</v>
      </c>
      <c r="N12" s="12" t="str">
        <f>'ZBIORCZE ZESTAWIENIE KOSZTÓW'!B235</f>
        <v xml:space="preserve"> </v>
      </c>
      <c r="O12" s="16" t="s">
        <v>1</v>
      </c>
    </row>
    <row r="13" spans="1:15" outlineLevel="2" x14ac:dyDescent="0.3">
      <c r="A13" s="9" t="s">
        <v>1650</v>
      </c>
      <c r="B13" s="6" t="s">
        <v>1</v>
      </c>
      <c r="C13" s="6" t="s">
        <v>1</v>
      </c>
      <c r="D13" s="9" t="s">
        <v>733</v>
      </c>
      <c r="E13" s="9" t="s">
        <v>659</v>
      </c>
      <c r="F13" s="6" t="s">
        <v>1</v>
      </c>
      <c r="G13" s="6" t="s">
        <v>1</v>
      </c>
      <c r="H13" s="6" t="s">
        <v>1</v>
      </c>
      <c r="I13" s="6" t="s">
        <v>1</v>
      </c>
      <c r="J13" s="6"/>
      <c r="K13" s="21">
        <f>'3 ZAGOSPODAROWANIE'!K14+'3 ZAGOSPODAROWANIE'!K16+'3 ZAGOSPODAROWANIE'!K18+'3 ZAGOSPODAROWANIE'!K27+'3 ZAGOSPODAROWANIE'!K38</f>
        <v>0</v>
      </c>
      <c r="L13" s="6" t="s">
        <v>1</v>
      </c>
      <c r="M13" s="6" t="s">
        <v>1</v>
      </c>
      <c r="N13" s="12" t="str">
        <f>'ZBIORCZE ZESTAWIENIE KOSZTÓW'!B235</f>
        <v xml:space="preserve"> </v>
      </c>
      <c r="O13" s="16" t="s">
        <v>1</v>
      </c>
    </row>
    <row r="14" spans="1:15" outlineLevel="3" x14ac:dyDescent="0.3">
      <c r="A14" s="11" t="s">
        <v>1651</v>
      </c>
      <c r="B14" s="8" t="s">
        <v>1</v>
      </c>
      <c r="C14" s="8" t="s">
        <v>1</v>
      </c>
      <c r="D14" s="11" t="s">
        <v>736</v>
      </c>
      <c r="E14" s="11" t="s">
        <v>662</v>
      </c>
      <c r="F14" s="8" t="s">
        <v>1</v>
      </c>
      <c r="G14" s="8" t="s">
        <v>1</v>
      </c>
      <c r="H14" s="8" t="s">
        <v>1</v>
      </c>
      <c r="I14" s="8" t="s">
        <v>1</v>
      </c>
      <c r="J14" s="8"/>
      <c r="K14" s="20">
        <f>SUM(K15:K15)</f>
        <v>0</v>
      </c>
      <c r="L14" s="8" t="s">
        <v>1</v>
      </c>
      <c r="M14" s="8" t="s">
        <v>1</v>
      </c>
      <c r="N14" s="12" t="str">
        <f>'ZBIORCZE ZESTAWIENIE KOSZTÓW'!B235</f>
        <v xml:space="preserve"> </v>
      </c>
      <c r="O14" s="16" t="s">
        <v>1</v>
      </c>
    </row>
    <row r="15" spans="1:15" ht="43.2" outlineLevel="4" x14ac:dyDescent="0.3">
      <c r="A15" s="16" t="s">
        <v>1653</v>
      </c>
      <c r="B15" s="17" t="s">
        <v>1</v>
      </c>
      <c r="C15" s="17" t="s">
        <v>1</v>
      </c>
      <c r="D15" s="16" t="s">
        <v>743</v>
      </c>
      <c r="E15" s="16" t="s">
        <v>1652</v>
      </c>
      <c r="F15" s="16" t="s">
        <v>1320</v>
      </c>
      <c r="G15" s="19">
        <v>5</v>
      </c>
      <c r="H15" s="12">
        <v>5</v>
      </c>
      <c r="I15" s="12">
        <v>1</v>
      </c>
      <c r="J15" s="12"/>
      <c r="K15" s="12">
        <f>ROUND(H15*J15, 2)</f>
        <v>0</v>
      </c>
      <c r="L15" s="18" t="s">
        <v>1</v>
      </c>
      <c r="M15" s="18" t="s">
        <v>1</v>
      </c>
      <c r="N15" s="12" t="str">
        <f>'ZBIORCZE ZESTAWIENIE KOSZTÓW'!B235</f>
        <v xml:space="preserve"> </v>
      </c>
      <c r="O15" s="16" t="s">
        <v>1</v>
      </c>
    </row>
    <row r="16" spans="1:15" outlineLevel="3" x14ac:dyDescent="0.3">
      <c r="A16" s="11" t="s">
        <v>1654</v>
      </c>
      <c r="B16" s="8" t="s">
        <v>1</v>
      </c>
      <c r="C16" s="8" t="s">
        <v>1</v>
      </c>
      <c r="D16" s="11" t="s">
        <v>736</v>
      </c>
      <c r="E16" s="11" t="s">
        <v>665</v>
      </c>
      <c r="F16" s="8" t="s">
        <v>1</v>
      </c>
      <c r="G16" s="8" t="s">
        <v>1</v>
      </c>
      <c r="H16" s="8" t="s">
        <v>1</v>
      </c>
      <c r="I16" s="8" t="s">
        <v>1</v>
      </c>
      <c r="J16" s="8"/>
      <c r="K16" s="20">
        <f>SUM(K17:K17)</f>
        <v>0</v>
      </c>
      <c r="L16" s="8" t="s">
        <v>1</v>
      </c>
      <c r="M16" s="8" t="s">
        <v>1</v>
      </c>
      <c r="N16" s="12" t="str">
        <f>'ZBIORCZE ZESTAWIENIE KOSZTÓW'!B235</f>
        <v xml:space="preserve"> </v>
      </c>
      <c r="O16" s="16" t="s">
        <v>1</v>
      </c>
    </row>
    <row r="17" spans="1:15" ht="43.2" outlineLevel="4" x14ac:dyDescent="0.3">
      <c r="A17" s="16" t="s">
        <v>1656</v>
      </c>
      <c r="B17" s="17" t="s">
        <v>1</v>
      </c>
      <c r="C17" s="17" t="s">
        <v>1</v>
      </c>
      <c r="D17" s="16" t="s">
        <v>743</v>
      </c>
      <c r="E17" s="16" t="s">
        <v>1655</v>
      </c>
      <c r="F17" s="16" t="s">
        <v>1320</v>
      </c>
      <c r="G17" s="19">
        <v>3</v>
      </c>
      <c r="H17" s="12">
        <v>3</v>
      </c>
      <c r="I17" s="12">
        <v>1</v>
      </c>
      <c r="J17" s="12"/>
      <c r="K17" s="12">
        <f>ROUND(H17*J17, 2)</f>
        <v>0</v>
      </c>
      <c r="L17" s="18" t="s">
        <v>1</v>
      </c>
      <c r="M17" s="18" t="s">
        <v>1</v>
      </c>
      <c r="N17" s="12" t="str">
        <f>'ZBIORCZE ZESTAWIENIE KOSZTÓW'!B235</f>
        <v xml:space="preserve"> </v>
      </c>
      <c r="O17" s="16" t="s">
        <v>1</v>
      </c>
    </row>
    <row r="18" spans="1:15" outlineLevel="3" x14ac:dyDescent="0.3">
      <c r="A18" s="11" t="s">
        <v>1657</v>
      </c>
      <c r="B18" s="8" t="s">
        <v>1</v>
      </c>
      <c r="C18" s="8" t="s">
        <v>1</v>
      </c>
      <c r="D18" s="11" t="s">
        <v>736</v>
      </c>
      <c r="E18" s="11" t="s">
        <v>668</v>
      </c>
      <c r="F18" s="8" t="s">
        <v>1</v>
      </c>
      <c r="G18" s="8" t="s">
        <v>1</v>
      </c>
      <c r="H18" s="8" t="s">
        <v>1</v>
      </c>
      <c r="I18" s="8" t="s">
        <v>1</v>
      </c>
      <c r="J18" s="8"/>
      <c r="K18" s="20">
        <f>SUM(K19:K26)</f>
        <v>0</v>
      </c>
      <c r="L18" s="8" t="s">
        <v>1</v>
      </c>
      <c r="M18" s="8" t="s">
        <v>1</v>
      </c>
      <c r="N18" s="12" t="str">
        <f>'ZBIORCZE ZESTAWIENIE KOSZTÓW'!B235</f>
        <v xml:space="preserve"> </v>
      </c>
      <c r="O18" s="16" t="s">
        <v>1</v>
      </c>
    </row>
    <row r="19" spans="1:15" ht="43.2" outlineLevel="4" x14ac:dyDescent="0.3">
      <c r="A19" s="16" t="s">
        <v>1659</v>
      </c>
      <c r="B19" s="17" t="s">
        <v>1</v>
      </c>
      <c r="C19" s="17" t="s">
        <v>1</v>
      </c>
      <c r="D19" s="16" t="s">
        <v>743</v>
      </c>
      <c r="E19" s="16" t="s">
        <v>1658</v>
      </c>
      <c r="F19" s="16" t="s">
        <v>1483</v>
      </c>
      <c r="G19" s="19">
        <v>66</v>
      </c>
      <c r="H19" s="12">
        <v>66</v>
      </c>
      <c r="I19" s="12">
        <v>1</v>
      </c>
      <c r="J19" s="12"/>
      <c r="K19" s="12">
        <f t="shared" ref="K19:K26" si="0">ROUND(H19*J19, 2)</f>
        <v>0</v>
      </c>
      <c r="L19" s="18" t="s">
        <v>1</v>
      </c>
      <c r="M19" s="18" t="s">
        <v>1</v>
      </c>
      <c r="N19" s="12" t="str">
        <f>'ZBIORCZE ZESTAWIENIE KOSZTÓW'!B235</f>
        <v xml:space="preserve"> </v>
      </c>
      <c r="O19" s="16" t="s">
        <v>1</v>
      </c>
    </row>
    <row r="20" spans="1:15" ht="43.2" outlineLevel="4" x14ac:dyDescent="0.3">
      <c r="A20" s="16" t="s">
        <v>1661</v>
      </c>
      <c r="B20" s="17" t="s">
        <v>1</v>
      </c>
      <c r="C20" s="17" t="s">
        <v>1</v>
      </c>
      <c r="D20" s="16" t="s">
        <v>743</v>
      </c>
      <c r="E20" s="16" t="s">
        <v>1660</v>
      </c>
      <c r="F20" s="16" t="s">
        <v>1483</v>
      </c>
      <c r="G20" s="19">
        <v>2</v>
      </c>
      <c r="H20" s="12">
        <v>2</v>
      </c>
      <c r="I20" s="12">
        <v>1</v>
      </c>
      <c r="J20" s="12"/>
      <c r="K20" s="12">
        <f t="shared" si="0"/>
        <v>0</v>
      </c>
      <c r="L20" s="18" t="s">
        <v>1</v>
      </c>
      <c r="M20" s="18" t="s">
        <v>1</v>
      </c>
      <c r="N20" s="12" t="str">
        <f>'ZBIORCZE ZESTAWIENIE KOSZTÓW'!B235</f>
        <v xml:space="preserve"> </v>
      </c>
      <c r="O20" s="16" t="s">
        <v>1</v>
      </c>
    </row>
    <row r="21" spans="1:15" ht="43.2" outlineLevel="4" x14ac:dyDescent="0.3">
      <c r="A21" s="16" t="s">
        <v>1663</v>
      </c>
      <c r="B21" s="17" t="s">
        <v>1</v>
      </c>
      <c r="C21" s="17" t="s">
        <v>1</v>
      </c>
      <c r="D21" s="16" t="s">
        <v>743</v>
      </c>
      <c r="E21" s="16" t="s">
        <v>1662</v>
      </c>
      <c r="F21" s="16" t="s">
        <v>1483</v>
      </c>
      <c r="G21" s="19">
        <v>3</v>
      </c>
      <c r="H21" s="12">
        <v>3</v>
      </c>
      <c r="I21" s="12">
        <v>1</v>
      </c>
      <c r="J21" s="12"/>
      <c r="K21" s="12">
        <f t="shared" si="0"/>
        <v>0</v>
      </c>
      <c r="L21" s="18" t="s">
        <v>1</v>
      </c>
      <c r="M21" s="18" t="s">
        <v>1</v>
      </c>
      <c r="N21" s="12" t="str">
        <f>'ZBIORCZE ZESTAWIENIE KOSZTÓW'!B235</f>
        <v xml:space="preserve"> </v>
      </c>
      <c r="O21" s="16" t="s">
        <v>1</v>
      </c>
    </row>
    <row r="22" spans="1:15" ht="43.2" outlineLevel="4" x14ac:dyDescent="0.3">
      <c r="A22" s="16" t="s">
        <v>1665</v>
      </c>
      <c r="B22" s="17" t="s">
        <v>1</v>
      </c>
      <c r="C22" s="17" t="s">
        <v>1</v>
      </c>
      <c r="D22" s="16" t="s">
        <v>743</v>
      </c>
      <c r="E22" s="16" t="s">
        <v>1664</v>
      </c>
      <c r="F22" s="16" t="s">
        <v>1483</v>
      </c>
      <c r="G22" s="19">
        <v>1</v>
      </c>
      <c r="H22" s="12">
        <v>1</v>
      </c>
      <c r="I22" s="12">
        <v>1</v>
      </c>
      <c r="J22" s="12"/>
      <c r="K22" s="12">
        <f t="shared" si="0"/>
        <v>0</v>
      </c>
      <c r="L22" s="18" t="s">
        <v>1</v>
      </c>
      <c r="M22" s="18" t="s">
        <v>1</v>
      </c>
      <c r="N22" s="12" t="str">
        <f>'ZBIORCZE ZESTAWIENIE KOSZTÓW'!B235</f>
        <v xml:space="preserve"> </v>
      </c>
      <c r="O22" s="16" t="s">
        <v>1</v>
      </c>
    </row>
    <row r="23" spans="1:15" ht="43.2" outlineLevel="4" x14ac:dyDescent="0.3">
      <c r="A23" s="16" t="s">
        <v>1667</v>
      </c>
      <c r="B23" s="17" t="s">
        <v>1</v>
      </c>
      <c r="C23" s="17" t="s">
        <v>1</v>
      </c>
      <c r="D23" s="16" t="s">
        <v>743</v>
      </c>
      <c r="E23" s="16" t="s">
        <v>1666</v>
      </c>
      <c r="F23" s="16" t="s">
        <v>1483</v>
      </c>
      <c r="G23" s="19">
        <v>14</v>
      </c>
      <c r="H23" s="12">
        <v>14</v>
      </c>
      <c r="I23" s="12">
        <v>1</v>
      </c>
      <c r="J23" s="12"/>
      <c r="K23" s="12">
        <f t="shared" si="0"/>
        <v>0</v>
      </c>
      <c r="L23" s="18" t="s">
        <v>1</v>
      </c>
      <c r="M23" s="18" t="s">
        <v>1</v>
      </c>
      <c r="N23" s="12" t="str">
        <f>'ZBIORCZE ZESTAWIENIE KOSZTÓW'!B235</f>
        <v xml:space="preserve"> </v>
      </c>
      <c r="O23" s="16" t="s">
        <v>1</v>
      </c>
    </row>
    <row r="24" spans="1:15" ht="43.2" outlineLevel="4" x14ac:dyDescent="0.3">
      <c r="A24" s="16" t="s">
        <v>1669</v>
      </c>
      <c r="B24" s="17" t="s">
        <v>1</v>
      </c>
      <c r="C24" s="17" t="s">
        <v>1</v>
      </c>
      <c r="D24" s="16" t="s">
        <v>743</v>
      </c>
      <c r="E24" s="16" t="s">
        <v>1668</v>
      </c>
      <c r="F24" s="16" t="s">
        <v>1483</v>
      </c>
      <c r="G24" s="19">
        <v>14</v>
      </c>
      <c r="H24" s="12">
        <v>14</v>
      </c>
      <c r="I24" s="12">
        <v>1</v>
      </c>
      <c r="J24" s="12"/>
      <c r="K24" s="12">
        <f t="shared" si="0"/>
        <v>0</v>
      </c>
      <c r="L24" s="18" t="s">
        <v>1</v>
      </c>
      <c r="M24" s="18" t="s">
        <v>1</v>
      </c>
      <c r="N24" s="12" t="str">
        <f>'ZBIORCZE ZESTAWIENIE KOSZTÓW'!B235</f>
        <v xml:space="preserve"> </v>
      </c>
      <c r="O24" s="16" t="s">
        <v>1</v>
      </c>
    </row>
    <row r="25" spans="1:15" ht="43.2" outlineLevel="4" x14ac:dyDescent="0.3">
      <c r="A25" s="16" t="s">
        <v>1671</v>
      </c>
      <c r="B25" s="17" t="s">
        <v>1</v>
      </c>
      <c r="C25" s="17" t="s">
        <v>1</v>
      </c>
      <c r="D25" s="16" t="s">
        <v>743</v>
      </c>
      <c r="E25" s="16" t="s">
        <v>1670</v>
      </c>
      <c r="F25" s="16" t="s">
        <v>767</v>
      </c>
      <c r="G25" s="19">
        <v>136</v>
      </c>
      <c r="H25" s="12">
        <v>136</v>
      </c>
      <c r="I25" s="12">
        <v>1</v>
      </c>
      <c r="J25" s="12"/>
      <c r="K25" s="12">
        <f t="shared" si="0"/>
        <v>0</v>
      </c>
      <c r="L25" s="18" t="s">
        <v>1</v>
      </c>
      <c r="M25" s="18" t="s">
        <v>1</v>
      </c>
      <c r="N25" s="12" t="str">
        <f>'ZBIORCZE ZESTAWIENIE KOSZTÓW'!B235</f>
        <v xml:space="preserve"> </v>
      </c>
      <c r="O25" s="16" t="s">
        <v>1</v>
      </c>
    </row>
    <row r="26" spans="1:15" ht="43.2" outlineLevel="4" x14ac:dyDescent="0.3">
      <c r="A26" s="16" t="s">
        <v>1673</v>
      </c>
      <c r="B26" s="17" t="s">
        <v>1</v>
      </c>
      <c r="C26" s="17" t="s">
        <v>1</v>
      </c>
      <c r="D26" s="16" t="s">
        <v>743</v>
      </c>
      <c r="E26" s="16" t="s">
        <v>1672</v>
      </c>
      <c r="F26" s="16" t="s">
        <v>1369</v>
      </c>
      <c r="G26" s="19">
        <v>54</v>
      </c>
      <c r="H26" s="12">
        <v>54</v>
      </c>
      <c r="I26" s="12">
        <v>1</v>
      </c>
      <c r="J26" s="12"/>
      <c r="K26" s="12">
        <f t="shared" si="0"/>
        <v>0</v>
      </c>
      <c r="L26" s="18" t="s">
        <v>1</v>
      </c>
      <c r="M26" s="18" t="s">
        <v>1</v>
      </c>
      <c r="N26" s="12" t="str">
        <f>'ZBIORCZE ZESTAWIENIE KOSZTÓW'!B235</f>
        <v xml:space="preserve"> </v>
      </c>
      <c r="O26" s="16" t="s">
        <v>1</v>
      </c>
    </row>
    <row r="27" spans="1:15" outlineLevel="3" x14ac:dyDescent="0.3">
      <c r="A27" s="11" t="s">
        <v>1674</v>
      </c>
      <c r="B27" s="8" t="s">
        <v>1</v>
      </c>
      <c r="C27" s="8" t="s">
        <v>1</v>
      </c>
      <c r="D27" s="11" t="s">
        <v>736</v>
      </c>
      <c r="E27" s="11" t="s">
        <v>671</v>
      </c>
      <c r="F27" s="8" t="s">
        <v>1</v>
      </c>
      <c r="G27" s="8" t="s">
        <v>1</v>
      </c>
      <c r="H27" s="8" t="s">
        <v>1</v>
      </c>
      <c r="I27" s="8" t="s">
        <v>1</v>
      </c>
      <c r="J27" s="8"/>
      <c r="K27" s="20">
        <f>SUM(K28:K37)</f>
        <v>0</v>
      </c>
      <c r="L27" s="8" t="s">
        <v>1</v>
      </c>
      <c r="M27" s="8" t="s">
        <v>1</v>
      </c>
      <c r="N27" s="12" t="str">
        <f>'ZBIORCZE ZESTAWIENIE KOSZTÓW'!B235</f>
        <v xml:space="preserve"> </v>
      </c>
      <c r="O27" s="16" t="s">
        <v>1</v>
      </c>
    </row>
    <row r="28" spans="1:15" ht="43.2" outlineLevel="4" x14ac:dyDescent="0.3">
      <c r="A28" s="16" t="s">
        <v>1676</v>
      </c>
      <c r="B28" s="17" t="s">
        <v>1</v>
      </c>
      <c r="C28" s="17" t="s">
        <v>1</v>
      </c>
      <c r="D28" s="16" t="s">
        <v>743</v>
      </c>
      <c r="E28" s="16" t="s">
        <v>1675</v>
      </c>
      <c r="F28" s="16" t="s">
        <v>1320</v>
      </c>
      <c r="G28" s="19">
        <v>1</v>
      </c>
      <c r="H28" s="12">
        <v>1</v>
      </c>
      <c r="I28" s="12">
        <v>1</v>
      </c>
      <c r="J28" s="12"/>
      <c r="K28" s="12">
        <f t="shared" ref="K28:K37" si="1">ROUND(H28*J28, 2)</f>
        <v>0</v>
      </c>
      <c r="L28" s="18" t="s">
        <v>1</v>
      </c>
      <c r="M28" s="18" t="s">
        <v>1</v>
      </c>
      <c r="N28" s="12" t="str">
        <f>'ZBIORCZE ZESTAWIENIE KOSZTÓW'!B235</f>
        <v xml:space="preserve"> </v>
      </c>
      <c r="O28" s="16" t="s">
        <v>1</v>
      </c>
    </row>
    <row r="29" spans="1:15" ht="43.2" outlineLevel="4" x14ac:dyDescent="0.3">
      <c r="A29" s="16" t="s">
        <v>1678</v>
      </c>
      <c r="B29" s="17" t="s">
        <v>1</v>
      </c>
      <c r="C29" s="17" t="s">
        <v>1</v>
      </c>
      <c r="D29" s="16" t="s">
        <v>743</v>
      </c>
      <c r="E29" s="16" t="s">
        <v>1677</v>
      </c>
      <c r="F29" s="16" t="s">
        <v>1320</v>
      </c>
      <c r="G29" s="19">
        <v>1</v>
      </c>
      <c r="H29" s="12">
        <v>1</v>
      </c>
      <c r="I29" s="12">
        <v>1</v>
      </c>
      <c r="J29" s="12"/>
      <c r="K29" s="12">
        <f t="shared" si="1"/>
        <v>0</v>
      </c>
      <c r="L29" s="18" t="s">
        <v>1</v>
      </c>
      <c r="M29" s="18" t="s">
        <v>1</v>
      </c>
      <c r="N29" s="12" t="str">
        <f>'ZBIORCZE ZESTAWIENIE KOSZTÓW'!B235</f>
        <v xml:space="preserve"> </v>
      </c>
      <c r="O29" s="16" t="s">
        <v>1</v>
      </c>
    </row>
    <row r="30" spans="1:15" ht="43.2" outlineLevel="4" x14ac:dyDescent="0.3">
      <c r="A30" s="16" t="s">
        <v>1680</v>
      </c>
      <c r="B30" s="17" t="s">
        <v>1</v>
      </c>
      <c r="C30" s="17" t="s">
        <v>1</v>
      </c>
      <c r="D30" s="16" t="s">
        <v>743</v>
      </c>
      <c r="E30" s="16" t="s">
        <v>1679</v>
      </c>
      <c r="F30" s="16" t="s">
        <v>1320</v>
      </c>
      <c r="G30" s="19">
        <v>1</v>
      </c>
      <c r="H30" s="12">
        <v>1</v>
      </c>
      <c r="I30" s="12">
        <v>1</v>
      </c>
      <c r="J30" s="12"/>
      <c r="K30" s="12">
        <f t="shared" si="1"/>
        <v>0</v>
      </c>
      <c r="L30" s="18" t="s">
        <v>1</v>
      </c>
      <c r="M30" s="18" t="s">
        <v>1</v>
      </c>
      <c r="N30" s="12" t="str">
        <f>'ZBIORCZE ZESTAWIENIE KOSZTÓW'!B235</f>
        <v xml:space="preserve"> </v>
      </c>
      <c r="O30" s="16" t="s">
        <v>1</v>
      </c>
    </row>
    <row r="31" spans="1:15" ht="43.2" outlineLevel="4" x14ac:dyDescent="0.3">
      <c r="A31" s="16" t="s">
        <v>1682</v>
      </c>
      <c r="B31" s="17" t="s">
        <v>1</v>
      </c>
      <c r="C31" s="17" t="s">
        <v>1</v>
      </c>
      <c r="D31" s="16" t="s">
        <v>743</v>
      </c>
      <c r="E31" s="16" t="s">
        <v>1681</v>
      </c>
      <c r="F31" s="16" t="s">
        <v>1320</v>
      </c>
      <c r="G31" s="19">
        <v>1</v>
      </c>
      <c r="H31" s="12">
        <v>1</v>
      </c>
      <c r="I31" s="12">
        <v>1</v>
      </c>
      <c r="J31" s="12"/>
      <c r="K31" s="12">
        <f t="shared" si="1"/>
        <v>0</v>
      </c>
      <c r="L31" s="18" t="s">
        <v>1</v>
      </c>
      <c r="M31" s="18" t="s">
        <v>1</v>
      </c>
      <c r="N31" s="12" t="str">
        <f>'ZBIORCZE ZESTAWIENIE KOSZTÓW'!B235</f>
        <v xml:space="preserve"> </v>
      </c>
      <c r="O31" s="16" t="s">
        <v>1</v>
      </c>
    </row>
    <row r="32" spans="1:15" ht="43.2" outlineLevel="4" x14ac:dyDescent="0.3">
      <c r="A32" s="16" t="s">
        <v>1684</v>
      </c>
      <c r="B32" s="17" t="s">
        <v>1</v>
      </c>
      <c r="C32" s="17" t="s">
        <v>1</v>
      </c>
      <c r="D32" s="16" t="s">
        <v>743</v>
      </c>
      <c r="E32" s="16" t="s">
        <v>1683</v>
      </c>
      <c r="F32" s="16" t="s">
        <v>1320</v>
      </c>
      <c r="G32" s="19">
        <v>1</v>
      </c>
      <c r="H32" s="12">
        <v>1</v>
      </c>
      <c r="I32" s="12">
        <v>1</v>
      </c>
      <c r="J32" s="12"/>
      <c r="K32" s="12">
        <f t="shared" si="1"/>
        <v>0</v>
      </c>
      <c r="L32" s="18" t="s">
        <v>1</v>
      </c>
      <c r="M32" s="18" t="s">
        <v>1</v>
      </c>
      <c r="N32" s="12" t="str">
        <f>'ZBIORCZE ZESTAWIENIE KOSZTÓW'!B235</f>
        <v xml:space="preserve"> </v>
      </c>
      <c r="O32" s="16" t="s">
        <v>1</v>
      </c>
    </row>
    <row r="33" spans="1:15" ht="43.2" outlineLevel="4" x14ac:dyDescent="0.3">
      <c r="A33" s="16" t="s">
        <v>1686</v>
      </c>
      <c r="B33" s="17" t="s">
        <v>1</v>
      </c>
      <c r="C33" s="17" t="s">
        <v>1</v>
      </c>
      <c r="D33" s="16" t="s">
        <v>743</v>
      </c>
      <c r="E33" s="16" t="s">
        <v>1685</v>
      </c>
      <c r="F33" s="16" t="s">
        <v>1320</v>
      </c>
      <c r="G33" s="19">
        <v>1</v>
      </c>
      <c r="H33" s="12">
        <v>1</v>
      </c>
      <c r="I33" s="12">
        <v>1</v>
      </c>
      <c r="J33" s="12"/>
      <c r="K33" s="12">
        <f t="shared" si="1"/>
        <v>0</v>
      </c>
      <c r="L33" s="18" t="s">
        <v>1</v>
      </c>
      <c r="M33" s="18" t="s">
        <v>1</v>
      </c>
      <c r="N33" s="12" t="str">
        <f>'ZBIORCZE ZESTAWIENIE KOSZTÓW'!B235</f>
        <v xml:space="preserve"> </v>
      </c>
      <c r="O33" s="16" t="s">
        <v>1</v>
      </c>
    </row>
    <row r="34" spans="1:15" ht="43.2" outlineLevel="4" x14ac:dyDescent="0.3">
      <c r="A34" s="16" t="s">
        <v>1688</v>
      </c>
      <c r="B34" s="17" t="s">
        <v>1</v>
      </c>
      <c r="C34" s="17" t="s">
        <v>1</v>
      </c>
      <c r="D34" s="16" t="s">
        <v>743</v>
      </c>
      <c r="E34" s="16" t="s">
        <v>1687</v>
      </c>
      <c r="F34" s="16" t="s">
        <v>1320</v>
      </c>
      <c r="G34" s="19">
        <v>1</v>
      </c>
      <c r="H34" s="12">
        <v>1</v>
      </c>
      <c r="I34" s="12">
        <v>1</v>
      </c>
      <c r="J34" s="12"/>
      <c r="K34" s="12">
        <f t="shared" si="1"/>
        <v>0</v>
      </c>
      <c r="L34" s="18" t="s">
        <v>1</v>
      </c>
      <c r="M34" s="18" t="s">
        <v>1</v>
      </c>
      <c r="N34" s="12" t="str">
        <f>'ZBIORCZE ZESTAWIENIE KOSZTÓW'!B235</f>
        <v xml:space="preserve"> </v>
      </c>
      <c r="O34" s="16" t="s">
        <v>1</v>
      </c>
    </row>
    <row r="35" spans="1:15" ht="43.2" outlineLevel="4" x14ac:dyDescent="0.3">
      <c r="A35" s="16" t="s">
        <v>1690</v>
      </c>
      <c r="B35" s="17" t="s">
        <v>1</v>
      </c>
      <c r="C35" s="17" t="s">
        <v>1</v>
      </c>
      <c r="D35" s="16" t="s">
        <v>743</v>
      </c>
      <c r="E35" s="16" t="s">
        <v>1689</v>
      </c>
      <c r="F35" s="16" t="s">
        <v>767</v>
      </c>
      <c r="G35" s="19">
        <v>114.75</v>
      </c>
      <c r="H35" s="12">
        <v>114.75</v>
      </c>
      <c r="I35" s="12">
        <v>1</v>
      </c>
      <c r="J35" s="12"/>
      <c r="K35" s="12">
        <f t="shared" si="1"/>
        <v>0</v>
      </c>
      <c r="L35" s="18" t="s">
        <v>1</v>
      </c>
      <c r="M35" s="18" t="s">
        <v>1</v>
      </c>
      <c r="N35" s="12" t="str">
        <f>'ZBIORCZE ZESTAWIENIE KOSZTÓW'!B235</f>
        <v xml:space="preserve"> </v>
      </c>
      <c r="O35" s="16" t="s">
        <v>1</v>
      </c>
    </row>
    <row r="36" spans="1:15" ht="43.2" outlineLevel="4" x14ac:dyDescent="0.3">
      <c r="A36" s="16" t="s">
        <v>1692</v>
      </c>
      <c r="B36" s="17" t="s">
        <v>1</v>
      </c>
      <c r="C36" s="17" t="s">
        <v>1</v>
      </c>
      <c r="D36" s="16" t="s">
        <v>743</v>
      </c>
      <c r="E36" s="16" t="s">
        <v>1691</v>
      </c>
      <c r="F36" s="16" t="s">
        <v>767</v>
      </c>
      <c r="G36" s="19">
        <v>42.9</v>
      </c>
      <c r="H36" s="12">
        <v>42.9</v>
      </c>
      <c r="I36" s="12">
        <v>1</v>
      </c>
      <c r="J36" s="12"/>
      <c r="K36" s="12">
        <f t="shared" si="1"/>
        <v>0</v>
      </c>
      <c r="L36" s="18" t="s">
        <v>1</v>
      </c>
      <c r="M36" s="18" t="s">
        <v>1</v>
      </c>
      <c r="N36" s="12" t="str">
        <f>'ZBIORCZE ZESTAWIENIE KOSZTÓW'!B235</f>
        <v xml:space="preserve"> </v>
      </c>
      <c r="O36" s="16" t="s">
        <v>1</v>
      </c>
    </row>
    <row r="37" spans="1:15" ht="43.2" outlineLevel="4" x14ac:dyDescent="0.3">
      <c r="A37" s="16" t="s">
        <v>1694</v>
      </c>
      <c r="B37" s="17" t="s">
        <v>1</v>
      </c>
      <c r="C37" s="17" t="s">
        <v>1</v>
      </c>
      <c r="D37" s="16" t="s">
        <v>743</v>
      </c>
      <c r="E37" s="16" t="s">
        <v>1693</v>
      </c>
      <c r="F37" s="16" t="s">
        <v>767</v>
      </c>
      <c r="G37" s="19">
        <v>50.25</v>
      </c>
      <c r="H37" s="12">
        <v>50.25</v>
      </c>
      <c r="I37" s="12">
        <v>1</v>
      </c>
      <c r="J37" s="12"/>
      <c r="K37" s="12">
        <f t="shared" si="1"/>
        <v>0</v>
      </c>
      <c r="L37" s="18" t="s">
        <v>1</v>
      </c>
      <c r="M37" s="18" t="s">
        <v>1</v>
      </c>
      <c r="N37" s="12" t="str">
        <f>'ZBIORCZE ZESTAWIENIE KOSZTÓW'!B235</f>
        <v xml:space="preserve"> </v>
      </c>
      <c r="O37" s="16" t="s">
        <v>1</v>
      </c>
    </row>
    <row r="38" spans="1:15" outlineLevel="3" x14ac:dyDescent="0.3">
      <c r="A38" s="11" t="s">
        <v>1695</v>
      </c>
      <c r="B38" s="8" t="s">
        <v>1</v>
      </c>
      <c r="C38" s="8" t="s">
        <v>1</v>
      </c>
      <c r="D38" s="11" t="s">
        <v>736</v>
      </c>
      <c r="E38" s="11" t="s">
        <v>674</v>
      </c>
      <c r="F38" s="8" t="s">
        <v>1</v>
      </c>
      <c r="G38" s="8" t="s">
        <v>1</v>
      </c>
      <c r="H38" s="8" t="s">
        <v>1</v>
      </c>
      <c r="I38" s="8" t="s">
        <v>1</v>
      </c>
      <c r="J38" s="8"/>
      <c r="K38" s="20">
        <f>SUM(K39:K39)</f>
        <v>0</v>
      </c>
      <c r="L38" s="8" t="s">
        <v>1</v>
      </c>
      <c r="M38" s="8" t="s">
        <v>1</v>
      </c>
      <c r="N38" s="12" t="str">
        <f>'ZBIORCZE ZESTAWIENIE KOSZTÓW'!B235</f>
        <v xml:space="preserve"> </v>
      </c>
      <c r="O38" s="16" t="s">
        <v>1</v>
      </c>
    </row>
    <row r="39" spans="1:15" ht="28.8" outlineLevel="4" x14ac:dyDescent="0.3">
      <c r="A39" s="16" t="s">
        <v>1697</v>
      </c>
      <c r="B39" s="17" t="s">
        <v>1</v>
      </c>
      <c r="C39" s="17" t="s">
        <v>1</v>
      </c>
      <c r="D39" s="16" t="s">
        <v>1698</v>
      </c>
      <c r="E39" s="16" t="s">
        <v>1696</v>
      </c>
      <c r="F39" s="16" t="s">
        <v>1699</v>
      </c>
      <c r="G39" s="19">
        <v>0.13500000000000001</v>
      </c>
      <c r="H39" s="12">
        <v>0.13500000000000001</v>
      </c>
      <c r="I39" s="12">
        <v>1</v>
      </c>
      <c r="J39" s="12"/>
      <c r="K39" s="12">
        <f>ROUND(H39*J39, 2)</f>
        <v>0</v>
      </c>
      <c r="L39" s="18" t="s">
        <v>1</v>
      </c>
      <c r="M39" s="18" t="s">
        <v>1</v>
      </c>
      <c r="N39" s="12" t="str">
        <f>'ZBIORCZE ZESTAWIENIE KOSZTÓW'!B235</f>
        <v xml:space="preserve"> </v>
      </c>
      <c r="O39" s="16" t="s">
        <v>1</v>
      </c>
    </row>
    <row r="40" spans="1:15" outlineLevel="2" x14ac:dyDescent="0.3">
      <c r="A40" s="9" t="s">
        <v>1700</v>
      </c>
      <c r="B40" s="6" t="s">
        <v>1</v>
      </c>
      <c r="C40" s="6" t="s">
        <v>1</v>
      </c>
      <c r="D40" s="9" t="s">
        <v>733</v>
      </c>
      <c r="E40" s="9" t="s">
        <v>677</v>
      </c>
      <c r="F40" s="6" t="s">
        <v>1</v>
      </c>
      <c r="G40" s="6" t="s">
        <v>1</v>
      </c>
      <c r="H40" s="6" t="s">
        <v>1</v>
      </c>
      <c r="I40" s="6" t="s">
        <v>1</v>
      </c>
      <c r="J40" s="6"/>
      <c r="K40" s="21">
        <f>'3 ZAGOSPODAROWANIE'!K41+'3 ZAGOSPODAROWANIE'!K44</f>
        <v>0</v>
      </c>
      <c r="L40" s="6" t="s">
        <v>1</v>
      </c>
      <c r="M40" s="6" t="s">
        <v>1</v>
      </c>
      <c r="N40" s="12" t="str">
        <f>'ZBIORCZE ZESTAWIENIE KOSZTÓW'!B235</f>
        <v xml:space="preserve"> </v>
      </c>
      <c r="O40" s="16" t="s">
        <v>1</v>
      </c>
    </row>
    <row r="41" spans="1:15" outlineLevel="3" x14ac:dyDescent="0.3">
      <c r="A41" s="11" t="s">
        <v>1701</v>
      </c>
      <c r="B41" s="8" t="s">
        <v>1</v>
      </c>
      <c r="C41" s="8" t="s">
        <v>1</v>
      </c>
      <c r="D41" s="11" t="s">
        <v>736</v>
      </c>
      <c r="E41" s="11" t="s">
        <v>1768</v>
      </c>
      <c r="F41" s="8" t="s">
        <v>1</v>
      </c>
      <c r="G41" s="8" t="s">
        <v>1</v>
      </c>
      <c r="H41" s="8" t="s">
        <v>1</v>
      </c>
      <c r="I41" s="8" t="s">
        <v>1</v>
      </c>
      <c r="J41" s="8"/>
      <c r="K41" s="20">
        <f>SUM(K42:K43)</f>
        <v>0</v>
      </c>
      <c r="L41" s="8" t="s">
        <v>1</v>
      </c>
      <c r="M41" s="8" t="s">
        <v>1</v>
      </c>
      <c r="N41" s="12" t="str">
        <f>'ZBIORCZE ZESTAWIENIE KOSZTÓW'!B235</f>
        <v xml:space="preserve"> </v>
      </c>
      <c r="O41" s="16" t="s">
        <v>1</v>
      </c>
    </row>
    <row r="42" spans="1:15" ht="57.6" outlineLevel="4" x14ac:dyDescent="0.3">
      <c r="A42" s="16" t="s">
        <v>1703</v>
      </c>
      <c r="B42" s="17" t="s">
        <v>1</v>
      </c>
      <c r="C42" s="17" t="s">
        <v>1</v>
      </c>
      <c r="D42" s="16" t="s">
        <v>743</v>
      </c>
      <c r="E42" s="16" t="s">
        <v>1702</v>
      </c>
      <c r="F42" s="16" t="s">
        <v>1704</v>
      </c>
      <c r="G42" s="19">
        <v>150</v>
      </c>
      <c r="H42" s="12">
        <v>150</v>
      </c>
      <c r="I42" s="12">
        <v>1</v>
      </c>
      <c r="J42" s="12"/>
      <c r="K42" s="12">
        <f>ROUND(H42*J42, 2)</f>
        <v>0</v>
      </c>
      <c r="L42" s="18" t="s">
        <v>1</v>
      </c>
      <c r="M42" s="18" t="s">
        <v>1</v>
      </c>
      <c r="N42" s="12" t="str">
        <f>'ZBIORCZE ZESTAWIENIE KOSZTÓW'!B235</f>
        <v xml:space="preserve"> </v>
      </c>
      <c r="O42" s="16" t="s">
        <v>1</v>
      </c>
    </row>
    <row r="43" spans="1:15" ht="43.2" outlineLevel="4" x14ac:dyDescent="0.3">
      <c r="A43" s="16" t="s">
        <v>1705</v>
      </c>
      <c r="B43" s="17" t="s">
        <v>1</v>
      </c>
      <c r="C43" s="17" t="s">
        <v>1</v>
      </c>
      <c r="D43" s="16" t="s">
        <v>1706</v>
      </c>
      <c r="E43" s="16" t="s">
        <v>1769</v>
      </c>
      <c r="F43" s="16" t="s">
        <v>1439</v>
      </c>
      <c r="G43" s="19">
        <v>115</v>
      </c>
      <c r="H43" s="12">
        <v>115</v>
      </c>
      <c r="I43" s="12">
        <v>1</v>
      </c>
      <c r="J43" s="12"/>
      <c r="K43" s="12">
        <f>ROUND(H43*J43, 2)</f>
        <v>0</v>
      </c>
      <c r="L43" s="18" t="s">
        <v>1</v>
      </c>
      <c r="M43" s="18" t="s">
        <v>1</v>
      </c>
      <c r="N43" s="12" t="str">
        <f>'ZBIORCZE ZESTAWIENIE KOSZTÓW'!B235</f>
        <v xml:space="preserve"> </v>
      </c>
      <c r="O43" s="16" t="s">
        <v>1</v>
      </c>
    </row>
    <row r="44" spans="1:15" outlineLevel="3" x14ac:dyDescent="0.3">
      <c r="A44" s="11" t="s">
        <v>1707</v>
      </c>
      <c r="B44" s="8" t="s">
        <v>1</v>
      </c>
      <c r="C44" s="8" t="s">
        <v>1</v>
      </c>
      <c r="D44" s="11" t="s">
        <v>736</v>
      </c>
      <c r="E44" s="11" t="s">
        <v>683</v>
      </c>
      <c r="F44" s="8" t="s">
        <v>1</v>
      </c>
      <c r="G44" s="8" t="s">
        <v>1</v>
      </c>
      <c r="H44" s="8" t="s">
        <v>1</v>
      </c>
      <c r="I44" s="8" t="s">
        <v>1</v>
      </c>
      <c r="J44" s="8"/>
      <c r="K44" s="20">
        <f>SUM(K45:K45)</f>
        <v>0</v>
      </c>
      <c r="L44" s="8" t="s">
        <v>1</v>
      </c>
      <c r="M44" s="8" t="s">
        <v>1</v>
      </c>
      <c r="N44" s="12" t="str">
        <f>'ZBIORCZE ZESTAWIENIE KOSZTÓW'!B235</f>
        <v xml:space="preserve"> </v>
      </c>
      <c r="O44" s="16" t="s">
        <v>1</v>
      </c>
    </row>
    <row r="45" spans="1:15" ht="43.2" outlineLevel="4" x14ac:dyDescent="0.3">
      <c r="A45" s="16" t="s">
        <v>1709</v>
      </c>
      <c r="B45" s="17" t="s">
        <v>1</v>
      </c>
      <c r="C45" s="17" t="s">
        <v>1</v>
      </c>
      <c r="D45" s="16" t="s">
        <v>1710</v>
      </c>
      <c r="E45" s="16" t="s">
        <v>1708</v>
      </c>
      <c r="F45" s="16" t="s">
        <v>1439</v>
      </c>
      <c r="G45" s="19">
        <v>166.28899999999999</v>
      </c>
      <c r="H45" s="12">
        <v>166.28899999999999</v>
      </c>
      <c r="I45" s="12">
        <v>1</v>
      </c>
      <c r="J45" s="12"/>
      <c r="K45" s="12">
        <f>ROUND(H45*J45, 2)</f>
        <v>0</v>
      </c>
      <c r="L45" s="18" t="s">
        <v>1</v>
      </c>
      <c r="M45" s="18" t="s">
        <v>1</v>
      </c>
      <c r="N45" s="12" t="str">
        <f>'ZBIORCZE ZESTAWIENIE KOSZTÓW'!B235</f>
        <v xml:space="preserve"> </v>
      </c>
      <c r="O45" s="16" t="s">
        <v>1</v>
      </c>
    </row>
    <row r="46" spans="1:15" outlineLevel="1" x14ac:dyDescent="0.3">
      <c r="A46" s="7" t="s">
        <v>1711</v>
      </c>
      <c r="B46" s="4" t="s">
        <v>1</v>
      </c>
      <c r="C46" s="4" t="s">
        <v>1</v>
      </c>
      <c r="D46" s="7" t="s">
        <v>733</v>
      </c>
      <c r="E46" s="7" t="s">
        <v>686</v>
      </c>
      <c r="F46" s="4" t="s">
        <v>1</v>
      </c>
      <c r="G46" s="4" t="s">
        <v>1</v>
      </c>
      <c r="H46" s="4" t="s">
        <v>1</v>
      </c>
      <c r="I46" s="4" t="s">
        <v>1</v>
      </c>
      <c r="J46" s="4"/>
      <c r="K46" s="22">
        <f>'3 ZAGOSPODAROWANIE'!K47+'3 ZAGOSPODAROWANIE'!K64</f>
        <v>0</v>
      </c>
      <c r="L46" s="4" t="s">
        <v>1</v>
      </c>
      <c r="M46" s="4" t="s">
        <v>1</v>
      </c>
      <c r="N46" s="12" t="str">
        <f>'ZBIORCZE ZESTAWIENIE KOSZTÓW'!B235</f>
        <v xml:space="preserve"> </v>
      </c>
      <c r="O46" s="16" t="s">
        <v>1</v>
      </c>
    </row>
    <row r="47" spans="1:15" outlineLevel="2" x14ac:dyDescent="0.3">
      <c r="A47" s="9" t="s">
        <v>1712</v>
      </c>
      <c r="B47" s="6" t="s">
        <v>1</v>
      </c>
      <c r="C47" s="6" t="s">
        <v>1</v>
      </c>
      <c r="D47" s="9" t="s">
        <v>733</v>
      </c>
      <c r="E47" s="9" t="s">
        <v>689</v>
      </c>
      <c r="F47" s="6" t="s">
        <v>1</v>
      </c>
      <c r="G47" s="6" t="s">
        <v>1</v>
      </c>
      <c r="H47" s="6" t="s">
        <v>1</v>
      </c>
      <c r="I47" s="6" t="s">
        <v>1</v>
      </c>
      <c r="J47" s="6"/>
      <c r="K47" s="21">
        <f>'3 ZAGOSPODAROWANIE'!K48+'3 ZAGOSPODAROWANIE'!K51+'3 ZAGOSPODAROWANIE'!K53+'3 ZAGOSPODAROWANIE'!K57+'3 ZAGOSPODAROWANIE'!K60</f>
        <v>0</v>
      </c>
      <c r="L47" s="6" t="s">
        <v>1</v>
      </c>
      <c r="M47" s="6" t="s">
        <v>1</v>
      </c>
      <c r="N47" s="12" t="str">
        <f>'ZBIORCZE ZESTAWIENIE KOSZTÓW'!B235</f>
        <v xml:space="preserve"> </v>
      </c>
      <c r="O47" s="16" t="s">
        <v>1</v>
      </c>
    </row>
    <row r="48" spans="1:15" outlineLevel="3" x14ac:dyDescent="0.3">
      <c r="A48" s="11" t="s">
        <v>1713</v>
      </c>
      <c r="B48" s="8" t="s">
        <v>1</v>
      </c>
      <c r="C48" s="8" t="s">
        <v>1</v>
      </c>
      <c r="D48" s="11" t="s">
        <v>736</v>
      </c>
      <c r="E48" s="11" t="s">
        <v>692</v>
      </c>
      <c r="F48" s="8" t="s">
        <v>1</v>
      </c>
      <c r="G48" s="8" t="s">
        <v>1</v>
      </c>
      <c r="H48" s="8" t="s">
        <v>1</v>
      </c>
      <c r="I48" s="8" t="s">
        <v>1</v>
      </c>
      <c r="J48" s="8"/>
      <c r="K48" s="20">
        <f>SUM(K49:K50)</f>
        <v>0</v>
      </c>
      <c r="L48" s="8" t="s">
        <v>1</v>
      </c>
      <c r="M48" s="8" t="s">
        <v>1</v>
      </c>
      <c r="N48" s="12" t="str">
        <f>'ZBIORCZE ZESTAWIENIE KOSZTÓW'!B235</f>
        <v xml:space="preserve"> </v>
      </c>
      <c r="O48" s="16" t="s">
        <v>1</v>
      </c>
    </row>
    <row r="49" spans="1:15" ht="28.8" outlineLevel="4" x14ac:dyDescent="0.3">
      <c r="A49" s="16" t="s">
        <v>1715</v>
      </c>
      <c r="B49" s="17" t="s">
        <v>1</v>
      </c>
      <c r="C49" s="17" t="s">
        <v>1</v>
      </c>
      <c r="D49" s="16" t="s">
        <v>1716</v>
      </c>
      <c r="E49" s="16" t="s">
        <v>1714</v>
      </c>
      <c r="F49" s="16" t="s">
        <v>1699</v>
      </c>
      <c r="G49" s="19">
        <v>0.19500000000000001</v>
      </c>
      <c r="H49" s="12">
        <v>0.19500000000000001</v>
      </c>
      <c r="I49" s="12">
        <v>1</v>
      </c>
      <c r="J49" s="12"/>
      <c r="K49" s="12">
        <f>ROUND(H49*J49, 2)</f>
        <v>0</v>
      </c>
      <c r="L49" s="18" t="s">
        <v>1</v>
      </c>
      <c r="M49" s="18" t="s">
        <v>1</v>
      </c>
      <c r="N49" s="12" t="str">
        <f>'ZBIORCZE ZESTAWIENIE KOSZTÓW'!B235</f>
        <v xml:space="preserve"> </v>
      </c>
      <c r="O49" s="16" t="s">
        <v>1</v>
      </c>
    </row>
    <row r="50" spans="1:15" ht="57.6" outlineLevel="4" x14ac:dyDescent="0.3">
      <c r="A50" s="16" t="s">
        <v>1718</v>
      </c>
      <c r="B50" s="17" t="s">
        <v>1</v>
      </c>
      <c r="C50" s="17" t="s">
        <v>1</v>
      </c>
      <c r="D50" s="16" t="s">
        <v>1719</v>
      </c>
      <c r="E50" s="16" t="s">
        <v>1717</v>
      </c>
      <c r="F50" s="16" t="s">
        <v>767</v>
      </c>
      <c r="G50" s="19">
        <v>1952.873</v>
      </c>
      <c r="H50" s="12">
        <v>1952.873</v>
      </c>
      <c r="I50" s="12">
        <v>1</v>
      </c>
      <c r="J50" s="12"/>
      <c r="K50" s="12">
        <f>ROUND(H50*J50, 2)</f>
        <v>0</v>
      </c>
      <c r="L50" s="18" t="s">
        <v>1</v>
      </c>
      <c r="M50" s="18" t="s">
        <v>1</v>
      </c>
      <c r="N50" s="12" t="str">
        <f>'ZBIORCZE ZESTAWIENIE KOSZTÓW'!B235</f>
        <v xml:space="preserve"> </v>
      </c>
      <c r="O50" s="16" t="s">
        <v>1</v>
      </c>
    </row>
    <row r="51" spans="1:15" outlineLevel="3" x14ac:dyDescent="0.3">
      <c r="A51" s="11" t="s">
        <v>1720</v>
      </c>
      <c r="B51" s="8" t="s">
        <v>1</v>
      </c>
      <c r="C51" s="8" t="s">
        <v>1</v>
      </c>
      <c r="D51" s="11" t="s">
        <v>736</v>
      </c>
      <c r="E51" s="11" t="s">
        <v>695</v>
      </c>
      <c r="F51" s="8" t="s">
        <v>1</v>
      </c>
      <c r="G51" s="8" t="s">
        <v>1</v>
      </c>
      <c r="H51" s="8" t="s">
        <v>1</v>
      </c>
      <c r="I51" s="8" t="s">
        <v>1</v>
      </c>
      <c r="J51" s="8"/>
      <c r="K51" s="20">
        <f>SUM(K52:K52)</f>
        <v>0</v>
      </c>
      <c r="L51" s="8" t="s">
        <v>1</v>
      </c>
      <c r="M51" s="8" t="s">
        <v>1</v>
      </c>
      <c r="N51" s="12" t="str">
        <f>'ZBIORCZE ZESTAWIENIE KOSZTÓW'!B235</f>
        <v xml:space="preserve"> </v>
      </c>
      <c r="O51" s="16" t="s">
        <v>1</v>
      </c>
    </row>
    <row r="52" spans="1:15" ht="57.6" outlineLevel="4" x14ac:dyDescent="0.3">
      <c r="A52" s="16" t="s">
        <v>1722</v>
      </c>
      <c r="B52" s="17" t="s">
        <v>1</v>
      </c>
      <c r="C52" s="17" t="s">
        <v>1</v>
      </c>
      <c r="D52" s="16" t="s">
        <v>1723</v>
      </c>
      <c r="E52" s="16" t="s">
        <v>1721</v>
      </c>
      <c r="F52" s="16" t="s">
        <v>767</v>
      </c>
      <c r="G52" s="19">
        <v>1952.873</v>
      </c>
      <c r="H52" s="12">
        <v>1952.873</v>
      </c>
      <c r="I52" s="12">
        <v>1</v>
      </c>
      <c r="J52" s="12"/>
      <c r="K52" s="12">
        <f>ROUND(H52*J52, 2)</f>
        <v>0</v>
      </c>
      <c r="L52" s="18" t="s">
        <v>1</v>
      </c>
      <c r="M52" s="18" t="s">
        <v>1</v>
      </c>
      <c r="N52" s="12" t="str">
        <f>'ZBIORCZE ZESTAWIENIE KOSZTÓW'!B235</f>
        <v xml:space="preserve"> </v>
      </c>
      <c r="O52" s="16" t="s">
        <v>1</v>
      </c>
    </row>
    <row r="53" spans="1:15" outlineLevel="3" x14ac:dyDescent="0.3">
      <c r="A53" s="11" t="s">
        <v>1724</v>
      </c>
      <c r="B53" s="8" t="s">
        <v>1</v>
      </c>
      <c r="C53" s="8" t="s">
        <v>1</v>
      </c>
      <c r="D53" s="11" t="s">
        <v>736</v>
      </c>
      <c r="E53" s="11" t="s">
        <v>698</v>
      </c>
      <c r="F53" s="8" t="s">
        <v>1</v>
      </c>
      <c r="G53" s="8" t="s">
        <v>1</v>
      </c>
      <c r="H53" s="8" t="s">
        <v>1</v>
      </c>
      <c r="I53" s="8" t="s">
        <v>1</v>
      </c>
      <c r="J53" s="8"/>
      <c r="K53" s="20">
        <f>SUM(K54:K56)</f>
        <v>0</v>
      </c>
      <c r="L53" s="8" t="s">
        <v>1</v>
      </c>
      <c r="M53" s="8" t="s">
        <v>1</v>
      </c>
      <c r="N53" s="12" t="str">
        <f>'ZBIORCZE ZESTAWIENIE KOSZTÓW'!B235</f>
        <v xml:space="preserve"> </v>
      </c>
      <c r="O53" s="16" t="s">
        <v>1</v>
      </c>
    </row>
    <row r="54" spans="1:15" ht="43.2" outlineLevel="4" x14ac:dyDescent="0.3">
      <c r="A54" s="16" t="s">
        <v>1726</v>
      </c>
      <c r="B54" s="17" t="s">
        <v>1</v>
      </c>
      <c r="C54" s="17" t="s">
        <v>1</v>
      </c>
      <c r="D54" s="16" t="s">
        <v>1727</v>
      </c>
      <c r="E54" s="16" t="s">
        <v>1725</v>
      </c>
      <c r="F54" s="16" t="s">
        <v>767</v>
      </c>
      <c r="G54" s="19">
        <v>1952.873</v>
      </c>
      <c r="H54" s="12">
        <v>1952.873</v>
      </c>
      <c r="I54" s="12">
        <v>1</v>
      </c>
      <c r="J54" s="12"/>
      <c r="K54" s="12">
        <f>ROUND(H54*J54, 2)</f>
        <v>0</v>
      </c>
      <c r="L54" s="18" t="s">
        <v>1</v>
      </c>
      <c r="M54" s="18" t="s">
        <v>1</v>
      </c>
      <c r="N54" s="12" t="str">
        <f>'ZBIORCZE ZESTAWIENIE KOSZTÓW'!B235</f>
        <v xml:space="preserve"> </v>
      </c>
      <c r="O54" s="16" t="s">
        <v>1</v>
      </c>
    </row>
    <row r="55" spans="1:15" ht="43.2" outlineLevel="4" x14ac:dyDescent="0.3">
      <c r="A55" s="16" t="s">
        <v>1729</v>
      </c>
      <c r="B55" s="17" t="s">
        <v>1</v>
      </c>
      <c r="C55" s="17" t="s">
        <v>1</v>
      </c>
      <c r="D55" s="16" t="s">
        <v>1727</v>
      </c>
      <c r="E55" s="16" t="s">
        <v>1728</v>
      </c>
      <c r="F55" s="16" t="s">
        <v>767</v>
      </c>
      <c r="G55" s="19">
        <v>1952.873</v>
      </c>
      <c r="H55" s="12">
        <v>1952.873</v>
      </c>
      <c r="I55" s="12">
        <v>1</v>
      </c>
      <c r="J55" s="12"/>
      <c r="K55" s="12">
        <f>ROUND(H55*J55, 2)</f>
        <v>0</v>
      </c>
      <c r="L55" s="18" t="s">
        <v>1</v>
      </c>
      <c r="M55" s="18" t="s">
        <v>1</v>
      </c>
      <c r="N55" s="12" t="str">
        <f>'ZBIORCZE ZESTAWIENIE KOSZTÓW'!B235</f>
        <v xml:space="preserve"> </v>
      </c>
      <c r="O55" s="16" t="s">
        <v>1</v>
      </c>
    </row>
    <row r="56" spans="1:15" ht="43.2" outlineLevel="4" x14ac:dyDescent="0.3">
      <c r="A56" s="16" t="s">
        <v>1731</v>
      </c>
      <c r="B56" s="17" t="s">
        <v>1</v>
      </c>
      <c r="C56" s="17" t="s">
        <v>1</v>
      </c>
      <c r="D56" s="16" t="s">
        <v>1727</v>
      </c>
      <c r="E56" s="16" t="s">
        <v>1730</v>
      </c>
      <c r="F56" s="16" t="s">
        <v>767</v>
      </c>
      <c r="G56" s="19">
        <v>1952.873</v>
      </c>
      <c r="H56" s="12">
        <v>1952.873</v>
      </c>
      <c r="I56" s="12">
        <v>1</v>
      </c>
      <c r="J56" s="12"/>
      <c r="K56" s="12">
        <f>ROUND(H56*J56, 2)</f>
        <v>0</v>
      </c>
      <c r="L56" s="18" t="s">
        <v>1</v>
      </c>
      <c r="M56" s="18" t="s">
        <v>1</v>
      </c>
      <c r="N56" s="12" t="str">
        <f>'ZBIORCZE ZESTAWIENIE KOSZTÓW'!B235</f>
        <v xml:space="preserve"> </v>
      </c>
      <c r="O56" s="16" t="s">
        <v>1</v>
      </c>
    </row>
    <row r="57" spans="1:15" outlineLevel="3" x14ac:dyDescent="0.3">
      <c r="A57" s="11" t="s">
        <v>1732</v>
      </c>
      <c r="B57" s="8" t="s">
        <v>1</v>
      </c>
      <c r="C57" s="8" t="s">
        <v>1</v>
      </c>
      <c r="D57" s="11" t="s">
        <v>736</v>
      </c>
      <c r="E57" s="11" t="s">
        <v>701</v>
      </c>
      <c r="F57" s="8" t="s">
        <v>1</v>
      </c>
      <c r="G57" s="8" t="s">
        <v>1</v>
      </c>
      <c r="H57" s="8" t="s">
        <v>1</v>
      </c>
      <c r="I57" s="8" t="s">
        <v>1</v>
      </c>
      <c r="J57" s="8"/>
      <c r="K57" s="20">
        <f>SUM(K58:K59)</f>
        <v>0</v>
      </c>
      <c r="L57" s="8" t="s">
        <v>1</v>
      </c>
      <c r="M57" s="8" t="s">
        <v>1</v>
      </c>
      <c r="N57" s="12" t="str">
        <f>'ZBIORCZE ZESTAWIENIE KOSZTÓW'!B235</f>
        <v xml:space="preserve"> </v>
      </c>
      <c r="O57" s="16" t="s">
        <v>1</v>
      </c>
    </row>
    <row r="58" spans="1:15" ht="43.2" outlineLevel="4" x14ac:dyDescent="0.3">
      <c r="A58" s="16" t="s">
        <v>1734</v>
      </c>
      <c r="B58" s="17" t="s">
        <v>1</v>
      </c>
      <c r="C58" s="17" t="s">
        <v>1</v>
      </c>
      <c r="D58" s="16" t="s">
        <v>1727</v>
      </c>
      <c r="E58" s="16" t="s">
        <v>1733</v>
      </c>
      <c r="F58" s="16" t="s">
        <v>767</v>
      </c>
      <c r="G58" s="19">
        <v>1952.873</v>
      </c>
      <c r="H58" s="12">
        <v>1952.873</v>
      </c>
      <c r="I58" s="12">
        <v>1</v>
      </c>
      <c r="J58" s="12"/>
      <c r="K58" s="12">
        <f>ROUND(H58*J58, 2)</f>
        <v>0</v>
      </c>
      <c r="L58" s="18" t="s">
        <v>1</v>
      </c>
      <c r="M58" s="18" t="s">
        <v>1</v>
      </c>
      <c r="N58" s="12" t="str">
        <f>'ZBIORCZE ZESTAWIENIE KOSZTÓW'!B235</f>
        <v xml:space="preserve"> </v>
      </c>
      <c r="O58" s="16" t="s">
        <v>1</v>
      </c>
    </row>
    <row r="59" spans="1:15" ht="43.2" outlineLevel="4" x14ac:dyDescent="0.3">
      <c r="A59" s="16" t="s">
        <v>1736</v>
      </c>
      <c r="B59" s="17" t="s">
        <v>1</v>
      </c>
      <c r="C59" s="17" t="s">
        <v>1</v>
      </c>
      <c r="D59" s="16" t="s">
        <v>1727</v>
      </c>
      <c r="E59" s="16" t="s">
        <v>1735</v>
      </c>
      <c r="F59" s="16" t="s">
        <v>767</v>
      </c>
      <c r="G59" s="19">
        <v>1952.873</v>
      </c>
      <c r="H59" s="12">
        <v>1952.873</v>
      </c>
      <c r="I59" s="12">
        <v>1</v>
      </c>
      <c r="J59" s="12"/>
      <c r="K59" s="12">
        <f>ROUND(H59*J59, 2)</f>
        <v>0</v>
      </c>
      <c r="L59" s="18" t="s">
        <v>1</v>
      </c>
      <c r="M59" s="18" t="s">
        <v>1</v>
      </c>
      <c r="N59" s="12" t="str">
        <f>'ZBIORCZE ZESTAWIENIE KOSZTÓW'!B235</f>
        <v xml:space="preserve"> </v>
      </c>
      <c r="O59" s="16" t="s">
        <v>1</v>
      </c>
    </row>
    <row r="60" spans="1:15" outlineLevel="3" x14ac:dyDescent="0.3">
      <c r="A60" s="11" t="s">
        <v>1737</v>
      </c>
      <c r="B60" s="8" t="s">
        <v>1</v>
      </c>
      <c r="C60" s="8" t="s">
        <v>1</v>
      </c>
      <c r="D60" s="11" t="s">
        <v>736</v>
      </c>
      <c r="E60" s="11" t="s">
        <v>704</v>
      </c>
      <c r="F60" s="8" t="s">
        <v>1</v>
      </c>
      <c r="G60" s="8" t="s">
        <v>1</v>
      </c>
      <c r="H60" s="8" t="s">
        <v>1</v>
      </c>
      <c r="I60" s="8" t="s">
        <v>1</v>
      </c>
      <c r="J60" s="8"/>
      <c r="K60" s="20">
        <f>SUM(K61:K63)</f>
        <v>0</v>
      </c>
      <c r="L60" s="8" t="s">
        <v>1</v>
      </c>
      <c r="M60" s="8" t="s">
        <v>1</v>
      </c>
      <c r="N60" s="12" t="str">
        <f>'ZBIORCZE ZESTAWIENIE KOSZTÓW'!B235</f>
        <v xml:space="preserve"> </v>
      </c>
      <c r="O60" s="16" t="s">
        <v>1</v>
      </c>
    </row>
    <row r="61" spans="1:15" ht="28.8" outlineLevel="4" x14ac:dyDescent="0.3">
      <c r="A61" s="16" t="s">
        <v>1739</v>
      </c>
      <c r="B61" s="17" t="s">
        <v>1</v>
      </c>
      <c r="C61" s="17" t="s">
        <v>1</v>
      </c>
      <c r="D61" s="16" t="s">
        <v>1740</v>
      </c>
      <c r="E61" s="16" t="s">
        <v>1738</v>
      </c>
      <c r="F61" s="16" t="s">
        <v>740</v>
      </c>
      <c r="G61" s="19">
        <v>29.559000000000001</v>
      </c>
      <c r="H61" s="12">
        <v>29.559000000000001</v>
      </c>
      <c r="I61" s="12">
        <v>1</v>
      </c>
      <c r="J61" s="12"/>
      <c r="K61" s="12">
        <f>ROUND(H61*J61, 2)</f>
        <v>0</v>
      </c>
      <c r="L61" s="18" t="s">
        <v>1</v>
      </c>
      <c r="M61" s="18" t="s">
        <v>1</v>
      </c>
      <c r="N61" s="12" t="str">
        <f>'ZBIORCZE ZESTAWIENIE KOSZTÓW'!B235</f>
        <v xml:space="preserve"> </v>
      </c>
      <c r="O61" s="16" t="s">
        <v>1</v>
      </c>
    </row>
    <row r="62" spans="1:15" ht="28.8" outlineLevel="4" x14ac:dyDescent="0.3">
      <c r="A62" s="16" t="s">
        <v>1742</v>
      </c>
      <c r="B62" s="17" t="s">
        <v>1</v>
      </c>
      <c r="C62" s="17" t="s">
        <v>1</v>
      </c>
      <c r="D62" s="16" t="s">
        <v>1743</v>
      </c>
      <c r="E62" s="16" t="s">
        <v>1741</v>
      </c>
      <c r="F62" s="16" t="s">
        <v>1439</v>
      </c>
      <c r="G62" s="19">
        <v>394.11700000000002</v>
      </c>
      <c r="H62" s="12">
        <v>394.11700000000002</v>
      </c>
      <c r="I62" s="12">
        <v>1</v>
      </c>
      <c r="J62" s="12"/>
      <c r="K62" s="12">
        <f>ROUND(H62*J62, 2)</f>
        <v>0</v>
      </c>
      <c r="L62" s="18" t="s">
        <v>1</v>
      </c>
      <c r="M62" s="18" t="s">
        <v>1</v>
      </c>
      <c r="N62" s="12" t="str">
        <f>'ZBIORCZE ZESTAWIENIE KOSZTÓW'!B235</f>
        <v xml:space="preserve"> </v>
      </c>
      <c r="O62" s="16" t="s">
        <v>1</v>
      </c>
    </row>
    <row r="63" spans="1:15" ht="43.2" outlineLevel="4" x14ac:dyDescent="0.3">
      <c r="A63" s="16" t="s">
        <v>1745</v>
      </c>
      <c r="B63" s="17" t="s">
        <v>1</v>
      </c>
      <c r="C63" s="17" t="s">
        <v>1</v>
      </c>
      <c r="D63" s="16" t="s">
        <v>1746</v>
      </c>
      <c r="E63" s="16" t="s">
        <v>1744</v>
      </c>
      <c r="F63" s="16" t="s">
        <v>767</v>
      </c>
      <c r="G63" s="19">
        <v>585.86199999999997</v>
      </c>
      <c r="H63" s="12">
        <v>585.86199999999997</v>
      </c>
      <c r="I63" s="12">
        <v>1</v>
      </c>
      <c r="J63" s="12"/>
      <c r="K63" s="12">
        <f>ROUND(H63*J63, 2)</f>
        <v>0</v>
      </c>
      <c r="L63" s="18" t="s">
        <v>1</v>
      </c>
      <c r="M63" s="18" t="s">
        <v>1</v>
      </c>
      <c r="N63" s="12" t="str">
        <f>'ZBIORCZE ZESTAWIENIE KOSZTÓW'!B235</f>
        <v xml:space="preserve"> </v>
      </c>
      <c r="O63" s="16" t="s">
        <v>1</v>
      </c>
    </row>
    <row r="64" spans="1:15" outlineLevel="2" x14ac:dyDescent="0.3">
      <c r="A64" s="9" t="s">
        <v>1747</v>
      </c>
      <c r="B64" s="6" t="s">
        <v>1</v>
      </c>
      <c r="C64" s="6" t="s">
        <v>1</v>
      </c>
      <c r="D64" s="9" t="s">
        <v>733</v>
      </c>
      <c r="E64" s="9" t="s">
        <v>707</v>
      </c>
      <c r="F64" s="6" t="s">
        <v>1</v>
      </c>
      <c r="G64" s="6" t="s">
        <v>1</v>
      </c>
      <c r="H64" s="6" t="s">
        <v>1</v>
      </c>
      <c r="I64" s="6" t="s">
        <v>1</v>
      </c>
      <c r="J64" s="6"/>
      <c r="K64" s="21">
        <f>'3 ZAGOSPODAROWANIE'!K65+'3 ZAGOSPODAROWANIE'!K68+'3 ZAGOSPODAROWANIE'!K70+'3 ZAGOSPODAROWANIE'!K73+'3 ZAGOSPODAROWANIE'!K75</f>
        <v>0</v>
      </c>
      <c r="L64" s="6" t="s">
        <v>1</v>
      </c>
      <c r="M64" s="6" t="s">
        <v>1</v>
      </c>
      <c r="N64" s="12" t="str">
        <f>'ZBIORCZE ZESTAWIENIE KOSZTÓW'!B235</f>
        <v xml:space="preserve"> </v>
      </c>
      <c r="O64" s="16" t="s">
        <v>1</v>
      </c>
    </row>
    <row r="65" spans="1:15" outlineLevel="3" x14ac:dyDescent="0.3">
      <c r="A65" s="11" t="s">
        <v>1748</v>
      </c>
      <c r="B65" s="8" t="s">
        <v>1</v>
      </c>
      <c r="C65" s="8" t="s">
        <v>1</v>
      </c>
      <c r="D65" s="11" t="s">
        <v>736</v>
      </c>
      <c r="E65" s="11" t="s">
        <v>692</v>
      </c>
      <c r="F65" s="8" t="s">
        <v>1</v>
      </c>
      <c r="G65" s="8" t="s">
        <v>1</v>
      </c>
      <c r="H65" s="8" t="s">
        <v>1</v>
      </c>
      <c r="I65" s="8" t="s">
        <v>1</v>
      </c>
      <c r="J65" s="8"/>
      <c r="K65" s="20">
        <f>SUM(K66:K67)</f>
        <v>0</v>
      </c>
      <c r="L65" s="8" t="s">
        <v>1</v>
      </c>
      <c r="M65" s="8" t="s">
        <v>1</v>
      </c>
      <c r="N65" s="12" t="str">
        <f>'ZBIORCZE ZESTAWIENIE KOSZTÓW'!B235</f>
        <v xml:space="preserve"> </v>
      </c>
      <c r="O65" s="16" t="s">
        <v>1</v>
      </c>
    </row>
    <row r="66" spans="1:15" ht="28.8" outlineLevel="4" x14ac:dyDescent="0.3">
      <c r="A66" s="16" t="s">
        <v>1749</v>
      </c>
      <c r="B66" s="17" t="s">
        <v>1</v>
      </c>
      <c r="C66" s="17" t="s">
        <v>1</v>
      </c>
      <c r="D66" s="16" t="s">
        <v>1716</v>
      </c>
      <c r="E66" s="16" t="s">
        <v>1714</v>
      </c>
      <c r="F66" s="16" t="s">
        <v>1699</v>
      </c>
      <c r="G66" s="19">
        <v>5.5E-2</v>
      </c>
      <c r="H66" s="12">
        <v>5.5E-2</v>
      </c>
      <c r="I66" s="12">
        <v>1</v>
      </c>
      <c r="J66" s="12"/>
      <c r="K66" s="12">
        <f>ROUND(H66*J66, 2)</f>
        <v>0</v>
      </c>
      <c r="L66" s="18" t="s">
        <v>1</v>
      </c>
      <c r="M66" s="18" t="s">
        <v>1</v>
      </c>
      <c r="N66" s="12" t="str">
        <f>'ZBIORCZE ZESTAWIENIE KOSZTÓW'!B235</f>
        <v xml:space="preserve"> </v>
      </c>
      <c r="O66" s="16" t="s">
        <v>1</v>
      </c>
    </row>
    <row r="67" spans="1:15" ht="57.6" outlineLevel="4" x14ac:dyDescent="0.3">
      <c r="A67" s="16" t="s">
        <v>1750</v>
      </c>
      <c r="B67" s="17" t="s">
        <v>1</v>
      </c>
      <c r="C67" s="17" t="s">
        <v>1</v>
      </c>
      <c r="D67" s="16" t="s">
        <v>1719</v>
      </c>
      <c r="E67" s="16" t="s">
        <v>1717</v>
      </c>
      <c r="F67" s="16" t="s">
        <v>767</v>
      </c>
      <c r="G67" s="19">
        <v>549.423</v>
      </c>
      <c r="H67" s="12">
        <v>549.423</v>
      </c>
      <c r="I67" s="12">
        <v>1</v>
      </c>
      <c r="J67" s="12"/>
      <c r="K67" s="12">
        <f>ROUND(H67*J67, 2)</f>
        <v>0</v>
      </c>
      <c r="L67" s="18" t="s">
        <v>1</v>
      </c>
      <c r="M67" s="18" t="s">
        <v>1</v>
      </c>
      <c r="N67" s="12" t="str">
        <f>'ZBIORCZE ZESTAWIENIE KOSZTÓW'!B235</f>
        <v xml:space="preserve"> </v>
      </c>
      <c r="O67" s="16" t="s">
        <v>1</v>
      </c>
    </row>
    <row r="68" spans="1:15" outlineLevel="3" x14ac:dyDescent="0.3">
      <c r="A68" s="11" t="s">
        <v>1751</v>
      </c>
      <c r="B68" s="8" t="s">
        <v>1</v>
      </c>
      <c r="C68" s="8" t="s">
        <v>1</v>
      </c>
      <c r="D68" s="11" t="s">
        <v>736</v>
      </c>
      <c r="E68" s="11" t="s">
        <v>695</v>
      </c>
      <c r="F68" s="8" t="s">
        <v>1</v>
      </c>
      <c r="G68" s="8" t="s">
        <v>1</v>
      </c>
      <c r="H68" s="8" t="s">
        <v>1</v>
      </c>
      <c r="I68" s="8" t="s">
        <v>1</v>
      </c>
      <c r="J68" s="8"/>
      <c r="K68" s="20">
        <f>SUM(K69:K69)</f>
        <v>0</v>
      </c>
      <c r="L68" s="8" t="s">
        <v>1</v>
      </c>
      <c r="M68" s="8" t="s">
        <v>1</v>
      </c>
      <c r="N68" s="12" t="str">
        <f>'ZBIORCZE ZESTAWIENIE KOSZTÓW'!B235</f>
        <v xml:space="preserve"> </v>
      </c>
      <c r="O68" s="16" t="s">
        <v>1</v>
      </c>
    </row>
    <row r="69" spans="1:15" ht="57.6" outlineLevel="4" x14ac:dyDescent="0.3">
      <c r="A69" s="16" t="s">
        <v>1752</v>
      </c>
      <c r="B69" s="17" t="s">
        <v>1</v>
      </c>
      <c r="C69" s="17" t="s">
        <v>1</v>
      </c>
      <c r="D69" s="16" t="s">
        <v>1723</v>
      </c>
      <c r="E69" s="16" t="s">
        <v>1721</v>
      </c>
      <c r="F69" s="16" t="s">
        <v>767</v>
      </c>
      <c r="G69" s="19">
        <v>549.423</v>
      </c>
      <c r="H69" s="12">
        <v>549.423</v>
      </c>
      <c r="I69" s="12">
        <v>1</v>
      </c>
      <c r="J69" s="12"/>
      <c r="K69" s="12">
        <f>ROUND(H69*J69, 2)</f>
        <v>0</v>
      </c>
      <c r="L69" s="18" t="s">
        <v>1</v>
      </c>
      <c r="M69" s="18" t="s">
        <v>1</v>
      </c>
      <c r="N69" s="12" t="str">
        <f>'ZBIORCZE ZESTAWIENIE KOSZTÓW'!B235</f>
        <v xml:space="preserve"> </v>
      </c>
      <c r="O69" s="16" t="s">
        <v>1</v>
      </c>
    </row>
    <row r="70" spans="1:15" outlineLevel="3" x14ac:dyDescent="0.3">
      <c r="A70" s="11" t="s">
        <v>1753</v>
      </c>
      <c r="B70" s="8" t="s">
        <v>1</v>
      </c>
      <c r="C70" s="8" t="s">
        <v>1</v>
      </c>
      <c r="D70" s="11" t="s">
        <v>736</v>
      </c>
      <c r="E70" s="11" t="s">
        <v>698</v>
      </c>
      <c r="F70" s="8" t="s">
        <v>1</v>
      </c>
      <c r="G70" s="8" t="s">
        <v>1</v>
      </c>
      <c r="H70" s="8" t="s">
        <v>1</v>
      </c>
      <c r="I70" s="8" t="s">
        <v>1</v>
      </c>
      <c r="J70" s="8"/>
      <c r="K70" s="20">
        <f>SUM(K71:K72)</f>
        <v>0</v>
      </c>
      <c r="L70" s="8" t="s">
        <v>1</v>
      </c>
      <c r="M70" s="8" t="s">
        <v>1</v>
      </c>
      <c r="N70" s="12" t="str">
        <f>'ZBIORCZE ZESTAWIENIE KOSZTÓW'!B235</f>
        <v xml:space="preserve"> </v>
      </c>
      <c r="O70" s="16" t="s">
        <v>1</v>
      </c>
    </row>
    <row r="71" spans="1:15" ht="43.2" outlineLevel="4" x14ac:dyDescent="0.3">
      <c r="A71" s="16" t="s">
        <v>1755</v>
      </c>
      <c r="B71" s="17" t="s">
        <v>1</v>
      </c>
      <c r="C71" s="17" t="s">
        <v>1</v>
      </c>
      <c r="D71" s="16" t="s">
        <v>1727</v>
      </c>
      <c r="E71" s="16" t="s">
        <v>1754</v>
      </c>
      <c r="F71" s="16" t="s">
        <v>767</v>
      </c>
      <c r="G71" s="19">
        <v>549.423</v>
      </c>
      <c r="H71" s="12">
        <v>549.423</v>
      </c>
      <c r="I71" s="12">
        <v>1</v>
      </c>
      <c r="J71" s="12"/>
      <c r="K71" s="12">
        <f>ROUND(H71*J71, 2)</f>
        <v>0</v>
      </c>
      <c r="L71" s="18" t="s">
        <v>1</v>
      </c>
      <c r="M71" s="18" t="s">
        <v>1</v>
      </c>
      <c r="N71" s="12" t="str">
        <f>'ZBIORCZE ZESTAWIENIE KOSZTÓW'!B235</f>
        <v xml:space="preserve"> </v>
      </c>
      <c r="O71" s="16" t="s">
        <v>1</v>
      </c>
    </row>
    <row r="72" spans="1:15" ht="43.2" outlineLevel="4" x14ac:dyDescent="0.3">
      <c r="A72" s="16" t="s">
        <v>1757</v>
      </c>
      <c r="B72" s="17" t="s">
        <v>1</v>
      </c>
      <c r="C72" s="17" t="s">
        <v>1</v>
      </c>
      <c r="D72" s="16" t="s">
        <v>1727</v>
      </c>
      <c r="E72" s="16" t="s">
        <v>1756</v>
      </c>
      <c r="F72" s="16" t="s">
        <v>767</v>
      </c>
      <c r="G72" s="19">
        <v>549.423</v>
      </c>
      <c r="H72" s="12">
        <v>549.423</v>
      </c>
      <c r="I72" s="12">
        <v>1</v>
      </c>
      <c r="J72" s="12"/>
      <c r="K72" s="12">
        <f>ROUND(H72*J72, 2)</f>
        <v>0</v>
      </c>
      <c r="L72" s="18" t="s">
        <v>1</v>
      </c>
      <c r="M72" s="18" t="s">
        <v>1</v>
      </c>
      <c r="N72" s="12" t="str">
        <f>'ZBIORCZE ZESTAWIENIE KOSZTÓW'!B235</f>
        <v xml:space="preserve"> </v>
      </c>
      <c r="O72" s="16" t="s">
        <v>1</v>
      </c>
    </row>
    <row r="73" spans="1:15" outlineLevel="3" x14ac:dyDescent="0.3">
      <c r="A73" s="11" t="s">
        <v>1758</v>
      </c>
      <c r="B73" s="8" t="s">
        <v>1</v>
      </c>
      <c r="C73" s="8" t="s">
        <v>1</v>
      </c>
      <c r="D73" s="11" t="s">
        <v>736</v>
      </c>
      <c r="E73" s="11" t="s">
        <v>701</v>
      </c>
      <c r="F73" s="8" t="s">
        <v>1</v>
      </c>
      <c r="G73" s="8" t="s">
        <v>1</v>
      </c>
      <c r="H73" s="8" t="s">
        <v>1</v>
      </c>
      <c r="I73" s="8" t="s">
        <v>1</v>
      </c>
      <c r="J73" s="8"/>
      <c r="K73" s="20">
        <f>SUM(K74:K74)</f>
        <v>0</v>
      </c>
      <c r="L73" s="8" t="s">
        <v>1</v>
      </c>
      <c r="M73" s="8" t="s">
        <v>1</v>
      </c>
      <c r="N73" s="12" t="str">
        <f>'ZBIORCZE ZESTAWIENIE KOSZTÓW'!B235</f>
        <v xml:space="preserve"> </v>
      </c>
      <c r="O73" s="16" t="s">
        <v>1</v>
      </c>
    </row>
    <row r="74" spans="1:15" ht="43.2" outlineLevel="4" x14ac:dyDescent="0.3">
      <c r="A74" s="16" t="s">
        <v>1760</v>
      </c>
      <c r="B74" s="17" t="s">
        <v>1</v>
      </c>
      <c r="C74" s="17" t="s">
        <v>1</v>
      </c>
      <c r="D74" s="16" t="s">
        <v>1761</v>
      </c>
      <c r="E74" s="16" t="s">
        <v>1759</v>
      </c>
      <c r="F74" s="16" t="s">
        <v>767</v>
      </c>
      <c r="G74" s="19">
        <v>549.423</v>
      </c>
      <c r="H74" s="12">
        <v>549.423</v>
      </c>
      <c r="I74" s="12">
        <v>1</v>
      </c>
      <c r="J74" s="12"/>
      <c r="K74" s="12">
        <f>ROUND(H74*J74, 2)</f>
        <v>0</v>
      </c>
      <c r="L74" s="18" t="s">
        <v>1</v>
      </c>
      <c r="M74" s="18" t="s">
        <v>1</v>
      </c>
      <c r="N74" s="12" t="str">
        <f>'ZBIORCZE ZESTAWIENIE KOSZTÓW'!B235</f>
        <v xml:space="preserve"> </v>
      </c>
      <c r="O74" s="16" t="s">
        <v>1</v>
      </c>
    </row>
    <row r="75" spans="1:15" outlineLevel="3" x14ac:dyDescent="0.3">
      <c r="A75" s="11" t="s">
        <v>1762</v>
      </c>
      <c r="B75" s="8" t="s">
        <v>1</v>
      </c>
      <c r="C75" s="8" t="s">
        <v>1</v>
      </c>
      <c r="D75" s="11" t="s">
        <v>736</v>
      </c>
      <c r="E75" s="11" t="s">
        <v>704</v>
      </c>
      <c r="F75" s="8" t="s">
        <v>1</v>
      </c>
      <c r="G75" s="8" t="s">
        <v>1</v>
      </c>
      <c r="H75" s="8" t="s">
        <v>1</v>
      </c>
      <c r="I75" s="8" t="s">
        <v>1</v>
      </c>
      <c r="J75" s="8"/>
      <c r="K75" s="20">
        <f>SUM(K76:K78)</f>
        <v>0</v>
      </c>
      <c r="L75" s="8" t="s">
        <v>1</v>
      </c>
      <c r="M75" s="8" t="s">
        <v>1</v>
      </c>
      <c r="N75" s="12" t="str">
        <f>'ZBIORCZE ZESTAWIENIE KOSZTÓW'!B235</f>
        <v xml:space="preserve"> </v>
      </c>
      <c r="O75" s="16" t="s">
        <v>1</v>
      </c>
    </row>
    <row r="76" spans="1:15" ht="28.8" outlineLevel="4" x14ac:dyDescent="0.3">
      <c r="A76" s="16" t="s">
        <v>1763</v>
      </c>
      <c r="B76" s="17" t="s">
        <v>1</v>
      </c>
      <c r="C76" s="17" t="s">
        <v>1</v>
      </c>
      <c r="D76" s="16" t="s">
        <v>1740</v>
      </c>
      <c r="E76" s="16" t="s">
        <v>1738</v>
      </c>
      <c r="F76" s="16" t="s">
        <v>740</v>
      </c>
      <c r="G76" s="19">
        <v>14.016</v>
      </c>
      <c r="H76" s="12">
        <v>14.016</v>
      </c>
      <c r="I76" s="12">
        <v>1</v>
      </c>
      <c r="J76" s="12"/>
      <c r="K76" s="12">
        <f>ROUND(H76*J76, 2)</f>
        <v>0</v>
      </c>
      <c r="L76" s="18" t="s">
        <v>1</v>
      </c>
      <c r="M76" s="18" t="s">
        <v>1</v>
      </c>
      <c r="N76" s="12" t="str">
        <f>'ZBIORCZE ZESTAWIENIE KOSZTÓW'!B235</f>
        <v xml:space="preserve"> </v>
      </c>
      <c r="O76" s="16" t="s">
        <v>1</v>
      </c>
    </row>
    <row r="77" spans="1:15" ht="28.8" outlineLevel="4" x14ac:dyDescent="0.3">
      <c r="A77" s="16" t="s">
        <v>1765</v>
      </c>
      <c r="B77" s="17" t="s">
        <v>1</v>
      </c>
      <c r="C77" s="17" t="s">
        <v>1</v>
      </c>
      <c r="D77" s="16" t="s">
        <v>1766</v>
      </c>
      <c r="E77" s="16" t="s">
        <v>1764</v>
      </c>
      <c r="F77" s="16" t="s">
        <v>1439</v>
      </c>
      <c r="G77" s="19">
        <v>297.58</v>
      </c>
      <c r="H77" s="12">
        <v>297.58</v>
      </c>
      <c r="I77" s="12">
        <v>1</v>
      </c>
      <c r="J77" s="12"/>
      <c r="K77" s="12">
        <f>ROUND(H77*J77, 2)</f>
        <v>0</v>
      </c>
      <c r="L77" s="18" t="s">
        <v>1</v>
      </c>
      <c r="M77" s="18" t="s">
        <v>1</v>
      </c>
      <c r="N77" s="12" t="str">
        <f>'ZBIORCZE ZESTAWIENIE KOSZTÓW'!B235</f>
        <v xml:space="preserve"> </v>
      </c>
      <c r="O77" s="16" t="s">
        <v>1</v>
      </c>
    </row>
    <row r="78" spans="1:15" ht="43.2" outlineLevel="4" x14ac:dyDescent="0.3">
      <c r="A78" s="16" t="s">
        <v>1767</v>
      </c>
      <c r="B78" s="17" t="s">
        <v>1</v>
      </c>
      <c r="C78" s="17" t="s">
        <v>1</v>
      </c>
      <c r="D78" s="16" t="s">
        <v>1746</v>
      </c>
      <c r="E78" s="16" t="s">
        <v>1744</v>
      </c>
      <c r="F78" s="16" t="s">
        <v>767</v>
      </c>
      <c r="G78" s="19">
        <v>164.827</v>
      </c>
      <c r="H78" s="12">
        <v>164.827</v>
      </c>
      <c r="I78" s="12">
        <v>1</v>
      </c>
      <c r="J78" s="12"/>
      <c r="K78" s="12">
        <f>ROUND(H78*J78, 2)</f>
        <v>0</v>
      </c>
      <c r="L78" s="18" t="s">
        <v>1</v>
      </c>
      <c r="M78" s="18" t="s">
        <v>1</v>
      </c>
      <c r="N78" s="12" t="str">
        <f>'ZBIORCZE ZESTAWIENIE KOSZTÓW'!B235</f>
        <v xml:space="preserve"> </v>
      </c>
      <c r="O78" s="16" t="s">
        <v>1</v>
      </c>
    </row>
  </sheetData>
  <mergeCells count="5">
    <mergeCell ref="A1:O1"/>
    <mergeCell ref="A2:B2"/>
    <mergeCell ref="C2:O2"/>
    <mergeCell ref="A3:B3"/>
    <mergeCell ref="C3:O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ZBIORCZE ZESTAWIENIE KOSZTÓW</vt:lpstr>
      <vt:lpstr>1 KONSTRUKCJA</vt:lpstr>
      <vt:lpstr>2 ARCHITEKTURA</vt:lpstr>
      <vt:lpstr>3 ZAGOSPODAROWANIE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Piotr Widak</cp:lastModifiedBy>
  <dcterms:created xsi:type="dcterms:W3CDTF">2025-03-10T09:19:35Z</dcterms:created>
  <dcterms:modified xsi:type="dcterms:W3CDTF">2025-03-10T10:19:55Z</dcterms:modified>
</cp:coreProperties>
</file>