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2" activeTab="0"/>
  </bookViews>
  <sheets>
    <sheet name="TABELA PPE (GRUPA ZAKUPOWA LUBI" sheetId="1" r:id="rId1"/>
  </sheets>
  <definedNames>
    <definedName name="_xlnm.Print_Area" localSheetId="0">'TABELA PPE (GRUPA ZAKUPOWA LUBI'!$A$1:$U$96</definedName>
  </definedNames>
  <calcPr fullCalcOnLoad="1"/>
</workbook>
</file>

<file path=xl/sharedStrings.xml><?xml version="1.0" encoding="utf-8"?>
<sst xmlns="http://schemas.openxmlformats.org/spreadsheetml/2006/main" count="1258" uniqueCount="368">
  <si>
    <t>Wykaz punktów poboru energii</t>
  </si>
  <si>
    <t>Lp.</t>
  </si>
  <si>
    <r>
      <rPr>
        <sz val="10.5"/>
        <color indexed="8"/>
        <rFont val="Arial Narrow"/>
        <family val="2"/>
      </rPr>
      <t xml:space="preserve">Oznaczenie </t>
    </r>
    <r>
      <rPr>
        <b/>
        <sz val="10.5"/>
        <color indexed="8"/>
        <rFont val="Arial Narrow"/>
        <family val="2"/>
      </rPr>
      <t>odbiorcy energii elektrycznej</t>
    </r>
    <r>
      <rPr>
        <sz val="10.5"/>
        <color indexed="8"/>
        <rFont val="Arial Narrow"/>
        <family val="2"/>
      </rPr>
      <t xml:space="preserve"> (nazwa podmiotu zgodna z KRS, statutem danej gminnej/powiatowej/wojewódzkiej jednostki organizacyjnej/instytucji kulrury)</t>
    </r>
  </si>
  <si>
    <t>NIP</t>
  </si>
  <si>
    <t>REGON</t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</si>
  <si>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NABYWCY</t>
    </r>
    <r>
      <rPr>
        <sz val="10.5"/>
        <color indexed="8"/>
        <rFont val="Arial Narrow"/>
        <family val="2"/>
      </rPr>
      <t xml:space="preserve"> faktur VAT </t>
    </r>
  </si>
  <si>
    <r>
      <rPr>
        <sz val="10.5"/>
        <color indexed="8"/>
        <rFont val="Arial Narrow"/>
        <family val="2"/>
      </rPr>
      <t xml:space="preserve">oznaczenie do wprowadzenia w systemie bilingowym dostawcy i dystrybutora energii elektrycznej </t>
    </r>
    <r>
      <rPr>
        <b/>
        <sz val="11"/>
        <color indexed="8"/>
        <rFont val="Arial Narrow"/>
        <family val="2"/>
      </rPr>
      <t>ODBIORCY</t>
    </r>
    <r>
      <rPr>
        <b/>
        <sz val="10.5"/>
        <color indexed="8"/>
        <rFont val="Arial Narrow"/>
        <family val="2"/>
      </rPr>
      <t xml:space="preserve"> </t>
    </r>
    <r>
      <rPr>
        <sz val="10.5"/>
        <color indexed="8"/>
        <rFont val="Arial Narrow"/>
        <family val="2"/>
      </rPr>
      <t xml:space="preserve">faktur VAT </t>
    </r>
  </si>
  <si>
    <t>Adres podmiotu</t>
  </si>
  <si>
    <t>Nazwa punktu odbioru energii elektrycznej (obiekt/lokal)</t>
  </si>
  <si>
    <t>Kod PPE (jeśli został nadany - można go uzyskać u OSD) lub numer ewidencyjny z faktury VAT, za usługę dystrybucji (NE).</t>
  </si>
  <si>
    <t>Grupa taryfowa</t>
  </si>
  <si>
    <t>Suma zużycia kWh na podstawie  faktur za dany wyznaczony okres *</t>
  </si>
  <si>
    <t>MOC UMOWNA (kW)</t>
  </si>
  <si>
    <r>
      <rPr>
        <sz val="10.5"/>
        <color indexed="8"/>
        <rFont val="Arial Narrow"/>
        <family val="2"/>
      </rPr>
      <t>Oznaczenie dotychczasowego sprzedawcy</t>
    </r>
    <r>
      <rPr>
        <sz val="10.5"/>
        <color indexed="10"/>
        <rFont val="Arial Narrow"/>
        <family val="2"/>
      </rPr>
      <t xml:space="preserve"> z tytułu umowy rozdzielonej </t>
    </r>
    <r>
      <rPr>
        <sz val="10.5"/>
        <color indexed="8"/>
        <rFont val="Arial Narrow"/>
        <family val="2"/>
      </rPr>
      <t xml:space="preserve">(nazwa dostawcy energii elektrycznej) </t>
    </r>
  </si>
  <si>
    <t>Kod pocztowy</t>
  </si>
  <si>
    <t>Miejscowość</t>
  </si>
  <si>
    <t>Ulica</t>
  </si>
  <si>
    <t>Numer budynku</t>
  </si>
  <si>
    <t>Numer lokalu</t>
  </si>
  <si>
    <t>C11</t>
  </si>
  <si>
    <t>C11o</t>
  </si>
  <si>
    <t>C12a</t>
  </si>
  <si>
    <t>C12b</t>
  </si>
  <si>
    <t>C21</t>
  </si>
  <si>
    <t>G11</t>
  </si>
  <si>
    <t>Gmina Sława</t>
  </si>
  <si>
    <t>Gmina Sława                      67-410 Sława ul. H.Pobożnego 10,NIP 4970003455</t>
  </si>
  <si>
    <t>67-410</t>
  </si>
  <si>
    <t>Sława</t>
  </si>
  <si>
    <t>H.Pobożnego</t>
  </si>
  <si>
    <t>Slawa</t>
  </si>
  <si>
    <t>Urząd Miejski w Sławie       ul. H. Pobożnego 10                     67-410 Sława</t>
  </si>
  <si>
    <t>H. Pobożnego</t>
  </si>
  <si>
    <t>SŁAWA</t>
  </si>
  <si>
    <t>CIOSANIEC</t>
  </si>
  <si>
    <t>_</t>
  </si>
  <si>
    <t>Krzepielów</t>
  </si>
  <si>
    <t xml:space="preserve">Sława </t>
  </si>
  <si>
    <t>Sportowa</t>
  </si>
  <si>
    <t xml:space="preserve">67-410 </t>
  </si>
  <si>
    <t>Stare Strącze</t>
  </si>
  <si>
    <t>Gmina Sława  67-410 Sława ul. H.Pobożnego 10,NIP 4970003455</t>
  </si>
  <si>
    <t>Gmina Sława                                  67-410 Sława                            ul. H.Pobożnego 10,                     NIP 4970003455</t>
  </si>
  <si>
    <t>Odrodzonego Wojska Polskiego</t>
  </si>
  <si>
    <t>ZLICZENIE WYSTĄPIEŃ OKREŚLONEJ WARTOŚCI</t>
  </si>
  <si>
    <t>B11</t>
  </si>
  <si>
    <t>B21</t>
  </si>
  <si>
    <t>B22</t>
  </si>
  <si>
    <t>B23</t>
  </si>
  <si>
    <t>C22a</t>
  </si>
  <si>
    <t>C22b</t>
  </si>
  <si>
    <t>G12</t>
  </si>
  <si>
    <t>G12g</t>
  </si>
  <si>
    <t>O11</t>
  </si>
  <si>
    <t>O12</t>
  </si>
  <si>
    <t>R</t>
  </si>
  <si>
    <t>suma kontrolna</t>
  </si>
  <si>
    <t>ilość punktów odbioru w danej taryfie</t>
  </si>
  <si>
    <t>suma</t>
  </si>
  <si>
    <t>ZLICZENIE SZACUNKOWEGO ZUŻYCIA ENERGII ELEKTRYCZNEJ W ODNIESIENIU DO GRUP TARYFOWYCH</t>
  </si>
  <si>
    <t xml:space="preserve">Gmina Sława
</t>
  </si>
  <si>
    <t>Gmina Sława- Szkoła Podstawowa                   w Ciosańcu</t>
  </si>
  <si>
    <t>Gmina Sława-  Szkoła Podstawowa                  w Krzepielowie</t>
  </si>
  <si>
    <t>Gmina Słwa-Przedszkole                                 im.Czesława Janczarskiego w Sławie</t>
  </si>
  <si>
    <t>Gmina Sława - Szkoła Podstawowa                  w Starym Strączu</t>
  </si>
  <si>
    <t>Gmina Słwa - Przedszkole                                 im.Czesława Janczarskiego w Sławie</t>
  </si>
  <si>
    <t xml:space="preserve"> Szkoła Podstawowa w Krzepielowie            Krzepielów 35                        67-410 Sława</t>
  </si>
  <si>
    <t xml:space="preserve"> Szkoła Podstawowa              im. Franciszka Niewidziajły           w Sławie 67-410 Sława ul.Odrodzonego Wojska Polskiego 16</t>
  </si>
  <si>
    <t>Gmina Sława -  Szkoła Podstawowa 
im. Franciszka Niewidziajły w Sławie</t>
  </si>
  <si>
    <t>Gmina Sława -  Szkoła Podstawowa                 w Starym Strączu</t>
  </si>
  <si>
    <t xml:space="preserve"> Szkoła Podstawowa w Starym Strączu Stare Stracze 195                       67-410 Sława</t>
  </si>
  <si>
    <t xml:space="preserve"> Szkoła Podstawowa w Starym Strączu Stare Stracze 195                  67-410 Sława</t>
  </si>
  <si>
    <t xml:space="preserve">Ogrodowa </t>
  </si>
  <si>
    <t xml:space="preserve"> Zespół Szkół Ponadpodstawowych                                     w Sławie</t>
  </si>
  <si>
    <t>Gmina Sława- Zespół Szkół Ponadpodstawowych                                    w Sławie</t>
  </si>
  <si>
    <t>PPE 590310600000910448</t>
  </si>
  <si>
    <t>PPE 590310600000910462</t>
  </si>
  <si>
    <t>PPE 590310600002538732</t>
  </si>
  <si>
    <t>PPE 590310600000910479</t>
  </si>
  <si>
    <t>PPE 590310600000910486</t>
  </si>
  <si>
    <t>PPE 590310600007627660</t>
  </si>
  <si>
    <t>PPE 590310600000910493</t>
  </si>
  <si>
    <t>PPE 590310600000910509</t>
  </si>
  <si>
    <t>PPE 590310600000910516</t>
  </si>
  <si>
    <t>PPE 590310600000910523</t>
  </si>
  <si>
    <t>PPE 590310600000778864</t>
  </si>
  <si>
    <t>PPE 590310600000778895</t>
  </si>
  <si>
    <t>PPE 590310600000778888</t>
  </si>
  <si>
    <t>PPE 590310600000772695</t>
  </si>
  <si>
    <t>PPE 590310600000727169</t>
  </si>
  <si>
    <t>PPE 590310600025604797</t>
  </si>
  <si>
    <t>PPE 590310600000244550</t>
  </si>
  <si>
    <t>PPE 590310600000244543</t>
  </si>
  <si>
    <t>PPE 590310600000244567</t>
  </si>
  <si>
    <t>PPE 590310600000700896</t>
  </si>
  <si>
    <t>PPE 590310600000678522</t>
  </si>
  <si>
    <t>PPE 590310600000607645</t>
  </si>
  <si>
    <t>PPE 590310600000244574</t>
  </si>
  <si>
    <t>PPE 590310600000666482</t>
  </si>
  <si>
    <t>PPE 590310600000666505</t>
  </si>
  <si>
    <t>PPE 590310600000666529</t>
  </si>
  <si>
    <t>PPE 590310600000700902</t>
  </si>
  <si>
    <t>PPE 590310600000700919</t>
  </si>
  <si>
    <t>PPE 590310600000700926</t>
  </si>
  <si>
    <t>PPE 590310600000667519</t>
  </si>
  <si>
    <t>PPE 590310600000667526</t>
  </si>
  <si>
    <t>PPE 590310600000667533</t>
  </si>
  <si>
    <t>PPE 590310600000667540</t>
  </si>
  <si>
    <t>PPE 590310600000667557</t>
  </si>
  <si>
    <t>PPE 590310600000667564</t>
  </si>
  <si>
    <t>PPE 590310600000678461</t>
  </si>
  <si>
    <t>PPE 590310600000678478</t>
  </si>
  <si>
    <t>PPE 590310600007619597</t>
  </si>
  <si>
    <t>PPE 590310600000678485</t>
  </si>
  <si>
    <t>PPE 590310600000678492</t>
  </si>
  <si>
    <t>PPE 590310600000678515</t>
  </si>
  <si>
    <t>PPE 590310600024776822</t>
  </si>
  <si>
    <t>PPE 590310600023424137</t>
  </si>
  <si>
    <t>PPE 590310600025015630</t>
  </si>
  <si>
    <t>PPE 590310600000699220</t>
  </si>
  <si>
    <t>PPE 590310600000699237</t>
  </si>
  <si>
    <t>PPE 590310600000699244</t>
  </si>
  <si>
    <t>PPE 590310600000699503</t>
  </si>
  <si>
    <t>PPE 590310600000699510</t>
  </si>
  <si>
    <t>PPE 590310600000699534</t>
  </si>
  <si>
    <t>PPE 590310600000699541</t>
  </si>
  <si>
    <t>PPE 590310600000699558</t>
  </si>
  <si>
    <t>PPE 590310600000699565</t>
  </si>
  <si>
    <t>PPE 590310600000666536</t>
  </si>
  <si>
    <t>PPE 590310600001718661</t>
  </si>
  <si>
    <t>PPE 590310600001718678</t>
  </si>
  <si>
    <t>PPE 590310600001706873</t>
  </si>
  <si>
    <t>PPE 590310600001706880</t>
  </si>
  <si>
    <t>PPE 590310600001706897</t>
  </si>
  <si>
    <t>PPE 590310600001706903</t>
  </si>
  <si>
    <t>PPE 590310600001706927</t>
  </si>
  <si>
    <t>PPE 590310600001706934</t>
  </si>
  <si>
    <t>PPE 590310600001706941</t>
  </si>
  <si>
    <t>PPE 590310600001706958</t>
  </si>
  <si>
    <t>PPE 590310600001706767</t>
  </si>
  <si>
    <t>PPE 590310600001706781</t>
  </si>
  <si>
    <t>PPE 590310600001706798</t>
  </si>
  <si>
    <t>PPE 590310600001706811</t>
  </si>
  <si>
    <t>PPE 590310600001706828</t>
  </si>
  <si>
    <t>PPE 590310600001706835</t>
  </si>
  <si>
    <t>PPE 590310600001706842</t>
  </si>
  <si>
    <t>PPE 590310600007535873</t>
  </si>
  <si>
    <t>PPE 590310600001780057</t>
  </si>
  <si>
    <t>PPE 590310600001780071</t>
  </si>
  <si>
    <t>PPE 590310600001780095</t>
  </si>
  <si>
    <t>PPE 590310600001780118</t>
  </si>
  <si>
    <t>PPE 590310600001780125</t>
  </si>
  <si>
    <t>PPE 590310600001780156</t>
  </si>
  <si>
    <t>PPE 590310600001780187</t>
  </si>
  <si>
    <t>PPE 590310600001780194</t>
  </si>
  <si>
    <t>PPE 590310600025265189</t>
  </si>
  <si>
    <t>PPE 590310600001780217</t>
  </si>
  <si>
    <t>PPE 590310600001780224</t>
  </si>
  <si>
    <t>PPE 590310600001780521</t>
  </si>
  <si>
    <t>PPE 590310600001780552</t>
  </si>
  <si>
    <t>PPE 590310600002359306</t>
  </si>
  <si>
    <t>PPE 590310600000772664</t>
  </si>
  <si>
    <t>PPE 590310600001706774</t>
  </si>
  <si>
    <t>PPE 590310600000699527</t>
  </si>
  <si>
    <t>PPE 590310600001706859</t>
  </si>
  <si>
    <t>ENEA S.A. Poznań ul. Górecka 1                         60-201 Poznań</t>
  </si>
  <si>
    <t>PPE 590310600000666239</t>
  </si>
  <si>
    <t>Strefa dzienna/szczytowa</t>
  </si>
  <si>
    <t>Strefa nocna/pozaszczytowa</t>
  </si>
  <si>
    <t>zużycie całodobowe</t>
  </si>
  <si>
    <t>Urząd Miejski biura                                              ul. H. Pobożnego 10                                        67-410 Sława</t>
  </si>
  <si>
    <t>Remiza OSP Sława                                          ul. Odrodzonego Wojska Polskiego 10                    67-410 Sława</t>
  </si>
  <si>
    <t>Stadion Miejski                                                  ul. Ogrodowa 1 B                                               67-410 Sława</t>
  </si>
  <si>
    <t>Warsztat Sława                                               ul. Waryńskiego 47                                            67-410 Sława</t>
  </si>
  <si>
    <t>magazyn Sława " hydrofornia"                            ul. H. Pobożnego                                             67-410 Sława</t>
  </si>
  <si>
    <t>sala wiejska Gola 39                                         67-410 Sława</t>
  </si>
  <si>
    <t>sala wiejska z biblioteką                                Stare Strącze 191                                            67-410 Sława</t>
  </si>
  <si>
    <t>sala wiejska                                             Przybyszów 65                                                  67-410 Sława</t>
  </si>
  <si>
    <t>sala wiejska                                          Szreniawa 7/2                                                  67-410 Sława</t>
  </si>
  <si>
    <t>sala wiejska                                                     Droniki 6                                                           67-410 Sława</t>
  </si>
  <si>
    <t>sala wiejska                                              Wróblów 9b                                                     67-410 Sława</t>
  </si>
  <si>
    <t>sala wiejska                                             Radzyń ul. Lipińska 1                                                     67-410 Sława</t>
  </si>
  <si>
    <t>sala wiejska                                      Krzydłowiczki 14                                                   67-410 Sława</t>
  </si>
  <si>
    <t>sala wiejska                                                       Bagno 22A                                                     67-410 Sława</t>
  </si>
  <si>
    <t>sala wiejska                                              Krzepielów 136A                                                 67-410 Sława</t>
  </si>
  <si>
    <t>sala wiejska                                               Lipinki 53A                                                            67-410 Sława</t>
  </si>
  <si>
    <t>sala wiejska                                             Lubogoszcz 6                                                     67-410 Sława</t>
  </si>
  <si>
    <t>Remiza OSP                                                   Stare Strącze 191A                                         67-410 Sława</t>
  </si>
  <si>
    <t>Remiza OSP                                                  Lipinki 44                                                         67-410 Sława</t>
  </si>
  <si>
    <t>Remiza OSP                                          Ciosaniec 111A                                                      67-410 Sława</t>
  </si>
  <si>
    <t>Remiza OSP                                                Krzepielów 44                                                    67-410 Sława</t>
  </si>
  <si>
    <t>Remiza OSP                                               Krążkowo 106A                                                   67-410 Sława</t>
  </si>
  <si>
    <t>Remiza OSP                                                 Bagno 38A                                                      67-410 Sława</t>
  </si>
  <si>
    <t>Remiza OSP                                               Łupice ul. Szkolna 13                                         67-410 Sława</t>
  </si>
  <si>
    <t>Remiza OSP                                              Śmieszkowo 61                                                67-410 Sława</t>
  </si>
  <si>
    <t>Remiza OSP                                                  Tarnów Jezierny 25A                                        67-410 Sława</t>
  </si>
  <si>
    <t>świetlica wiejska                                          Spokojna 36                                                             67-410 Sława</t>
  </si>
  <si>
    <t>świetlica wiejska                                              Radzyń ul. Sportowa 1a                                    67-410 Sława</t>
  </si>
  <si>
    <t>budynek mieszkalny klatka schodowa             Sława ul. Waryńskiego 27                                  67-410 Sława</t>
  </si>
  <si>
    <t>budynek mieszkalny klatka schodowa              Sława ul. Waryńskiego 3                                  67-410 Sława</t>
  </si>
  <si>
    <t>budynek mieszkalny klatka schodowa              Sława ul. Waryńskiego 4                                    67-410 Sława</t>
  </si>
  <si>
    <t>budynek mieszkalny klatka schodowa               Sława ul. Waryńskiego 5                                     67-410 Sława</t>
  </si>
  <si>
    <t>budynek mieszkalny klatka schodowa             Sława ul. Waryńskiego 9                                  67-410 Sława</t>
  </si>
  <si>
    <t>budynek mieszkalny klatka schodowa               Sława ul. Chopina 20                                          67-410 Sława</t>
  </si>
  <si>
    <t>budynek mieszkalny klatka schodowa                Sława ul. Chopina 11                                         67-410 Sława</t>
  </si>
  <si>
    <t>budynek mieszkalny klatka schodowa               Sława ul. Chopina 12                                        67-410 Sława</t>
  </si>
  <si>
    <t>budynek mieszkalny klatka schodowa                Sława ul. Chopina 14                                       67-410 Sława</t>
  </si>
  <si>
    <t>budynek mieszkalny klatka schodowa                Sława ul. Chopina 2                                         67-410 Sława</t>
  </si>
  <si>
    <t>budynek mieszkalny klatka schodowa                Sława ul. Chopina 3                                          67-410 Sława</t>
  </si>
  <si>
    <t>budynek mieszkalny klatka schodowa               Sława ul. Chopina 21                                        67-410 Sława</t>
  </si>
  <si>
    <t>budynek mieszkalny klatka schodowa              Sława ul. Wschowska 7                                   67-410 Sława</t>
  </si>
  <si>
    <t>budynek mieszkalny klatka schodowa                  Sława ul. Reja 7                                                67-410 Sława</t>
  </si>
  <si>
    <t>budynek mieszkalny klatka schodowa               Sława ul. Reja 4                                                 67-410 Sława</t>
  </si>
  <si>
    <t>budynek mieszkalny klatka schodowa                Sława ul. Reja 1                                                67-410 Sława</t>
  </si>
  <si>
    <t>budynek mieszkalny klatka schodowa             Sława ul. Matejki 1                                             67-410 Sława</t>
  </si>
  <si>
    <t>budynek mieszkalny klatka schodowa             Sława ul. Matejki 2                                           67-410 Sława</t>
  </si>
  <si>
    <t>budynek mieszkalny klatka schodowa               Sława ul. Rynek 3                                              67-410 Sława</t>
  </si>
  <si>
    <t>budynek mieszkalny klatka schodowa           Sława ul. Rynek 5                                              67-410 Sława</t>
  </si>
  <si>
    <t>budynek mieszkalny klatka schodowa             Sława ul. Rynek 10                                             67-410 Sława</t>
  </si>
  <si>
    <t>budynek mieszkalny klatka schodowa              Sława ul. Rynek 11                                            67-410 Sława</t>
  </si>
  <si>
    <t>budynek mieszkalny klatka schodowa              Sława ul. Rynek 16                                          67-410 Sława</t>
  </si>
  <si>
    <t>budynek mieszkalny klatka schodowa              Sława ul. Rynek 23                                          67-410 Sława</t>
  </si>
  <si>
    <t>budynek mieszkalny klatka schodowa                Sława ul. Rynek 26                                                 67-410 Sława</t>
  </si>
  <si>
    <t xml:space="preserve"> Lubiatów  dz.nr 221                                          67-410 Slawa</t>
  </si>
  <si>
    <t>budynek mieszkalny klatka schodowa                Sława ul. Rynek 17                                          67-410 Sława</t>
  </si>
  <si>
    <t>budynek mieszkalny klatka schodowa               Sława ul. Rynek 30                                                  67-410 Sława</t>
  </si>
  <si>
    <t>budynek mieszkalny klatka schodowa             Stare Strącze 174                                                 67-410 Sława</t>
  </si>
  <si>
    <t>lokal mieszkalny                                           Stare Strącze 191A                                           67-410 Sława</t>
  </si>
  <si>
    <t xml:space="preserve"> Szkoła Podstawowa             w Ciosańcu     Ciosaniec  27               67-410 Sława</t>
  </si>
  <si>
    <t xml:space="preserve"> Szkoła Podstawowa             w Ciosańcu     Ciosaniec 27               67-410 Sława</t>
  </si>
  <si>
    <t>Hala Sportowa                                            Ciosaniec 27                                                              67-410 Sława</t>
  </si>
  <si>
    <t>SZKOŁA/pomieszczenia klasowe              Ciosaniec 27                                                    67-410 Sława</t>
  </si>
  <si>
    <t>SZKOŁA/pomieszczenia klasowe / adaptacja z lokalu mieszkalnego                             Ciosaniec 27                                                     67-410 Sława</t>
  </si>
  <si>
    <t>Szkoła punkt filialny                                          Łupice ul. Szkolna 25                                         67-410 Sława</t>
  </si>
  <si>
    <t>Przedszkole                                                 Łupice ul. Szkolna 25                                             67-410 Slawa</t>
  </si>
  <si>
    <t>Szkoła                                                           Łupice ul. Szkolna 25                                             67-410 Sława</t>
  </si>
  <si>
    <t xml:space="preserve"> Szkoła Podstawowa w Krzepielowie Krzepielów 35                                                    67-410 Sława</t>
  </si>
  <si>
    <t>Boisko zadaszone                                           Stare Strącze 195                                                   67-410 Sława</t>
  </si>
  <si>
    <t>Pensjonat (Pałacyk Myśliwski)                   Tarnów Jezierny 1                                            67-410 Sława</t>
  </si>
  <si>
    <t xml:space="preserve"> Szkoła Podstawowa                                           Stare Strącze 195                                             67-410 Sława</t>
  </si>
  <si>
    <t>Szkoła Podstawowa                                    Budynek szkolny klas I-III                                      Sława ul. Ogrodowa 1/1                                    67-410 Sława</t>
  </si>
  <si>
    <t>Szkoła pomieszczenia przedszkolne                  Ciosaniec 116                                                    67-410 Sława</t>
  </si>
  <si>
    <t>Baza  Sława                                                       ul. Powstańców Śląskich 34B                                67-410 Sława</t>
  </si>
  <si>
    <t>Ośrodek Pomocy Społecznej                               ul. Odrodzonego Wojska Polskiego 14                             67-410 Sława</t>
  </si>
  <si>
    <t>Cena netto energii za 1 kWh</t>
  </si>
  <si>
    <t>Wartość netto energii</t>
  </si>
  <si>
    <t>Miesięczna stawka opłaty handlowej za każdy PPE (netto)</t>
  </si>
  <si>
    <t>Cena oferowana netto</t>
  </si>
  <si>
    <t>Ilość(liczba PPE x liczba miesięcy)</t>
  </si>
  <si>
    <t>Wartość opłaty handlowej</t>
  </si>
  <si>
    <t>targowisko Sława                                               ul. Odrodzonego Wojska Polskiego                                 67-410 Sława</t>
  </si>
  <si>
    <t xml:space="preserve"> dz.nr 532  (plac wiejski)          Krzepielów                                                        67-410 Sława</t>
  </si>
  <si>
    <t>sala wiejska                                               Nowe Strącze 29/6                                                         67-410 Sława</t>
  </si>
  <si>
    <t>sala wiejska                                             Tarnów Jezierny 26                                                        67-410 Sława</t>
  </si>
  <si>
    <t>sala wiejska                                                       Krążkowo 94                                                      67-410 Sława</t>
  </si>
  <si>
    <t>sala wiejska                                                   Kuźnica Głogowska 1B                                                      67-410 Sława</t>
  </si>
  <si>
    <t>sala wiejska                                                Łupice ul. Szkolna 10                                                       67-410 Sława</t>
  </si>
  <si>
    <t>Remiza OSP                                           Przybyszów 41                                                               67-410 Sława</t>
  </si>
  <si>
    <t>przepompownia nr dz.222                                     Ciosaniec                                                         67-410 Sława</t>
  </si>
  <si>
    <t>budynek mieszkalny klatka schodowa            Sława ul. Rynek 8                                                           67-410 Sława</t>
  </si>
  <si>
    <t>budynek mieszkalny klatka schodowa                   Ciosaniec 39                                                                       67-410 Sława</t>
  </si>
  <si>
    <t>SZKOŁA                                                            Ciosaniec 27                                                      67-410 Sława</t>
  </si>
  <si>
    <t>SZKOŁA/pomieszczenia klasowe / adaptacja z lokalu mieszkalnego                                              Ciosaniec 27                                                     67-410 Sława</t>
  </si>
  <si>
    <t>Przedszkole           Sława  ul. Sportowa 7                                        67-410 Sława</t>
  </si>
  <si>
    <t>Przedszkole           Sława                              ul. Waryńskiego 55                                       67-410 Sława</t>
  </si>
  <si>
    <t>Budynek Użyteczności Publicznej                     Sława ul. H.Pobożnego 6/1                                              67-410 Sława</t>
  </si>
  <si>
    <t xml:space="preserve"> Zespół Szkół Ponadpodstawowych                                    Sława ul. Ogrodowa 1                                                    67-410 Sława</t>
  </si>
  <si>
    <t xml:space="preserve">Sala Sportowo-Widowiskowa                                 Sława ul. Ogrodowa 1                                                    67-410 Sława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</si>
  <si>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</si>
  <si>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</si>
  <si>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</si>
  <si>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</si>
  <si>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</si>
  <si>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</si>
  <si>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</si>
  <si>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</si>
  <si>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</si>
  <si>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</si>
  <si>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</si>
  <si>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</si>
  <si>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</si>
  <si>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</si>
  <si>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</si>
  <si>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</si>
  <si>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</si>
  <si>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</si>
  <si>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</si>
  <si>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</si>
  <si>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</si>
  <si>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</si>
  <si>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</si>
  <si>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</si>
  <si>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</si>
  <si>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</si>
  <si>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</si>
  <si>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</si>
  <si>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</si>
  <si>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</si>
  <si>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</si>
  <si>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</si>
  <si>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</si>
  <si>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</si>
  <si>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</si>
  <si>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</si>
  <si>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</si>
  <si>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</si>
  <si>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</si>
  <si>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</si>
  <si>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</si>
  <si>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</si>
  <si>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</si>
  <si>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</si>
  <si>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</si>
  <si>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</si>
  <si>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</si>
  <si>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</si>
  <si>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</si>
  <si>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</si>
  <si>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</si>
  <si>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</si>
  <si>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</si>
  <si>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</si>
  <si>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</si>
  <si>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</si>
  <si>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</si>
  <si>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</si>
  <si>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</si>
  <si>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</si>
  <si>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</si>
  <si>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</si>
  <si>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</si>
  <si>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</si>
  <si>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</si>
  <si>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</si>
  <si>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</si>
  <si>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</si>
  <si>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</si>
  <si>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</si>
  <si>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</si>
  <si>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</si>
  <si>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</si>
  <si>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</si>
  <si>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</si>
  <si>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</si>
  <si>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</si>
  <si>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</si>
  <si>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</si>
  <si>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</si>
  <si>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</si>
  <si>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</si>
  <si>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</si>
  <si>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</si>
  <si>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</si>
  <si>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</si>
  <si>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</si>
  <si>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</si>
  <si>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</si>
  <si>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</si>
  <si>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Gmina Sława                                67-410 Sława ul. H.Pobożnego 10,NIP 4970003455</t>
  </si>
  <si>
    <t>Urząd Miejski                                  w Sławie                                     ul. H. Pobożnego 10                                67-410 Sława</t>
  </si>
  <si>
    <t>Gmina Sława                                          67-410 Sława ul. H.Pobożnego 10,NIP 4970003455</t>
  </si>
  <si>
    <t xml:space="preserve"> Szkoła Podstawowa                       w Ciosańcu     Ciosaniec 27               67-410 Sława</t>
  </si>
  <si>
    <t xml:space="preserve"> Szkoła Podstawowa                      w Ciosańcu     Ciosaniec  27               67-410 Sława</t>
  </si>
  <si>
    <t>Przedszkole  im. Czesława Janczarskiego w Sławie                        67-410 Sława                                        ul. Sportowa 7</t>
  </si>
  <si>
    <t>Przedszkole  im. Czesława Janczarskiego w Sławie                   67-410 Sława                                        ul. Sportowa 7</t>
  </si>
  <si>
    <t>Urząd Miejski   w Sławie                          ul. H. Pobożnego 10                                67-410 Sława</t>
  </si>
  <si>
    <t>Dystrybutor</t>
  </si>
  <si>
    <t>ENEA Operator sp. z o.o.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</si>
</sst>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d\.mm\.yyyy"/>
    <numFmt numFmtId="167" formatCode="0.0000"/>
    <numFmt numFmtId="168" formatCode="[$-415]dddd\,\ d\ mmmm\ yyyy"/>
  </numFmts>
  <fonts count="4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0.5"/>
      <color indexed="10"/>
      <name val="Arial Narrow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9.35"/>
      <color indexed="36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Liberation Sans Narrow"/>
      <family val="2"/>
    </font>
    <font>
      <sz val="12"/>
      <color indexed="8"/>
      <name val="Arial Narrow"/>
      <family val="2"/>
    </font>
    <font>
      <sz val="12"/>
      <color indexed="8"/>
      <name val="Liberation Sans Narrow"/>
      <family val="2"/>
    </font>
    <font>
      <b/>
      <sz val="13"/>
      <name val="Liberation Sans Narrow"/>
      <family val="2"/>
    </font>
    <font>
      <b/>
      <sz val="13"/>
      <color indexed="8"/>
      <name val="Liberation Sans Narrow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0.5"/>
      <name val="Arial Narrow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164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165" fontId="21" fillId="0" borderId="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textRotation="9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vertical="center" textRotation="90" wrapText="1"/>
    </xf>
    <xf numFmtId="3" fontId="35" fillId="24" borderId="10" xfId="44" applyNumberFormat="1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center" wrapText="1"/>
    </xf>
    <xf numFmtId="3" fontId="37" fillId="24" borderId="10" xfId="44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39" fillId="0" borderId="10" xfId="44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textRotation="90"/>
    </xf>
    <xf numFmtId="0" fontId="43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textRotation="90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3" fillId="0" borderId="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wrapText="1"/>
    </xf>
    <xf numFmtId="3" fontId="30" fillId="25" borderId="11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3" fontId="31" fillId="25" borderId="11" xfId="0" applyNumberFormat="1" applyFont="1" applyFill="1" applyBorder="1" applyAlignment="1">
      <alignment horizontal="center" vertical="center" wrapText="1"/>
    </xf>
    <xf numFmtId="3" fontId="44" fillId="25" borderId="11" xfId="0" applyNumberFormat="1" applyFont="1" applyFill="1" applyBorder="1" applyAlignment="1">
      <alignment horizontal="center" vertical="center" wrapText="1"/>
    </xf>
    <xf numFmtId="3" fontId="30" fillId="26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30" fillId="26" borderId="16" xfId="0" applyNumberFormat="1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7" fillId="27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67" fontId="21" fillId="27" borderId="11" xfId="0" applyNumberFormat="1" applyFont="1" applyFill="1" applyBorder="1" applyAlignment="1">
      <alignment horizontal="center" vertical="center" wrapText="1"/>
    </xf>
    <xf numFmtId="167" fontId="21" fillId="25" borderId="11" xfId="0" applyNumberFormat="1" applyFont="1" applyFill="1" applyBorder="1" applyAlignment="1">
      <alignment horizontal="center" vertical="center" wrapText="1"/>
    </xf>
    <xf numFmtId="167" fontId="21" fillId="26" borderId="11" xfId="0" applyNumberFormat="1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wrapText="1"/>
    </xf>
    <xf numFmtId="0" fontId="0" fillId="28" borderId="11" xfId="0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3" fontId="44" fillId="26" borderId="11" xfId="0" applyNumberFormat="1" applyFont="1" applyFill="1" applyBorder="1" applyAlignment="1">
      <alignment horizontal="center" vertical="center" wrapText="1"/>
    </xf>
    <xf numFmtId="3" fontId="31" fillId="26" borderId="11" xfId="0" applyNumberFormat="1" applyFont="1" applyFill="1" applyBorder="1" applyAlignment="1">
      <alignment horizontal="center" vertical="center" wrapText="1"/>
    </xf>
    <xf numFmtId="3" fontId="30" fillId="29" borderId="11" xfId="0" applyNumberFormat="1" applyFont="1" applyFill="1" applyBorder="1" applyAlignment="1">
      <alignment horizontal="center" vertical="center" wrapText="1"/>
    </xf>
    <xf numFmtId="3" fontId="30" fillId="27" borderId="11" xfId="0" applyNumberFormat="1" applyFont="1" applyFill="1" applyBorder="1" applyAlignment="1">
      <alignment horizontal="center" vertical="center" wrapText="1"/>
    </xf>
    <xf numFmtId="3" fontId="31" fillId="27" borderId="11" xfId="0" applyNumberFormat="1" applyFont="1" applyFill="1" applyBorder="1" applyAlignment="1">
      <alignment horizontal="center" vertical="center" wrapText="1"/>
    </xf>
    <xf numFmtId="3" fontId="44" fillId="27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1" fillId="11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/>
    </xf>
    <xf numFmtId="167" fontId="21" fillId="30" borderId="11" xfId="0" applyNumberFormat="1" applyFont="1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vertical="center" wrapText="1"/>
    </xf>
    <xf numFmtId="0" fontId="0" fillId="28" borderId="11" xfId="0" applyFill="1" applyBorder="1" applyAlignment="1">
      <alignment horizontal="center"/>
    </xf>
    <xf numFmtId="0" fontId="0" fillId="28" borderId="11" xfId="0" applyFill="1" applyBorder="1" applyAlignment="1">
      <alignment/>
    </xf>
    <xf numFmtId="3" fontId="30" fillId="28" borderId="11" xfId="0" applyNumberFormat="1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textRotation="90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A127"/>
  <sheetViews>
    <sheetView tabSelected="1" zoomScale="85" zoomScaleNormal="85" zoomScalePageLayoutView="0" workbookViewId="0" topLeftCell="F1">
      <pane ySplit="4" topLeftCell="A95" activePane="bottomLeft" state="frozen"/>
      <selection pane="topLeft" activeCell="A1" sqref="A1"/>
      <selection pane="bottomLeft" activeCell="S102" sqref="S102:U102"/>
    </sheetView>
  </sheetViews>
  <sheetFormatPr defaultColWidth="9.00390625" defaultRowHeight="14.25"/>
  <cols>
    <col min="1" max="1" width="4.25390625" style="1" customWidth="1"/>
    <col min="2" max="2" width="16.00390625" style="2" customWidth="1"/>
    <col min="3" max="3" width="29.375" style="1" customWidth="1"/>
    <col min="4" max="5" width="5.25390625" style="1" customWidth="1"/>
    <col min="6" max="7" width="17.75390625" style="1" customWidth="1"/>
    <col min="8" max="13" width="7.50390625" style="1" customWidth="1"/>
    <col min="14" max="14" width="31.875" style="1" customWidth="1"/>
    <col min="15" max="15" width="21.50390625" style="1" customWidth="1"/>
    <col min="16" max="16" width="16.00390625" style="2" customWidth="1"/>
    <col min="17" max="17" width="16.00390625" style="1" customWidth="1"/>
    <col min="18" max="18" width="16.00390625" style="4" customWidth="1"/>
    <col min="19" max="21" width="16.00390625" style="3" customWidth="1"/>
    <col min="22" max="24" width="14.125" style="1" customWidth="1"/>
    <col min="25" max="27" width="18.00390625" style="1" customWidth="1"/>
    <col min="28" max="16384" width="9.00390625" style="1" customWidth="1"/>
  </cols>
  <sheetData>
    <row r="1" spans="1:21" ht="15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27" customHeight="1">
      <c r="A2" s="101" t="s">
        <v>1</v>
      </c>
      <c r="B2" s="99" t="s">
        <v>9</v>
      </c>
      <c r="C2" s="101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01" t="s">
        <v>7</v>
      </c>
      <c r="I2" s="101"/>
      <c r="J2" s="101"/>
      <c r="K2" s="101"/>
      <c r="L2" s="101"/>
      <c r="M2" s="101"/>
      <c r="N2" s="101" t="s">
        <v>8</v>
      </c>
      <c r="O2" s="101" t="s">
        <v>13</v>
      </c>
      <c r="P2" s="117" t="s">
        <v>366</v>
      </c>
      <c r="Q2" s="101" t="s">
        <v>10</v>
      </c>
      <c r="R2" s="100" t="s">
        <v>12</v>
      </c>
      <c r="S2" s="114" t="s">
        <v>11</v>
      </c>
      <c r="T2" s="114"/>
      <c r="U2" s="114"/>
    </row>
    <row r="3" spans="1:21" ht="14.25" customHeight="1">
      <c r="A3" s="101"/>
      <c r="B3" s="99"/>
      <c r="C3" s="101"/>
      <c r="D3" s="115"/>
      <c r="E3" s="115"/>
      <c r="F3" s="115"/>
      <c r="G3" s="115"/>
      <c r="H3" s="115" t="s">
        <v>14</v>
      </c>
      <c r="I3" s="115"/>
      <c r="J3" s="115" t="s">
        <v>15</v>
      </c>
      <c r="K3" s="115" t="s">
        <v>16</v>
      </c>
      <c r="L3" s="115" t="s">
        <v>17</v>
      </c>
      <c r="M3" s="115" t="s">
        <v>18</v>
      </c>
      <c r="N3" s="101"/>
      <c r="O3" s="101"/>
      <c r="P3" s="117"/>
      <c r="Q3" s="101"/>
      <c r="R3" s="100"/>
      <c r="S3" s="114"/>
      <c r="T3" s="114"/>
      <c r="U3" s="114"/>
    </row>
    <row r="4" spans="1:27" ht="118.5" customHeight="1">
      <c r="A4" s="101"/>
      <c r="B4" s="99"/>
      <c r="C4" s="101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1"/>
      <c r="O4" s="101"/>
      <c r="P4" s="117"/>
      <c r="Q4" s="101"/>
      <c r="R4" s="100"/>
      <c r="S4" s="56" t="s">
        <v>167</v>
      </c>
      <c r="T4" s="56" t="s">
        <v>168</v>
      </c>
      <c r="U4" s="58" t="s">
        <v>169</v>
      </c>
      <c r="V4" s="63" t="s">
        <v>244</v>
      </c>
      <c r="W4" s="63" t="s">
        <v>244</v>
      </c>
      <c r="X4" s="63" t="s">
        <v>244</v>
      </c>
      <c r="Y4" s="63" t="s">
        <v>245</v>
      </c>
      <c r="Z4" s="63" t="s">
        <v>245</v>
      </c>
      <c r="AA4" s="63" t="s">
        <v>245</v>
      </c>
    </row>
    <row r="5" spans="1:27" ht="19.5" customHeight="1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9">
        <v>20</v>
      </c>
      <c r="V5" s="64">
        <v>21</v>
      </c>
      <c r="W5" s="64">
        <v>22</v>
      </c>
      <c r="X5" s="64">
        <v>23</v>
      </c>
      <c r="Y5" s="64">
        <v>24</v>
      </c>
      <c r="Z5" s="64">
        <v>25</v>
      </c>
      <c r="AA5" s="64">
        <v>26</v>
      </c>
    </row>
    <row r="6" spans="1:27" ht="90" customHeight="1">
      <c r="A6" s="98" t="s">
        <v>268</v>
      </c>
      <c r="B6" s="42" t="s">
        <v>94</v>
      </c>
      <c r="C6" s="6" t="s">
        <v>25</v>
      </c>
      <c r="D6" s="8">
        <v>4970003455</v>
      </c>
      <c r="E6" s="8">
        <v>970770400</v>
      </c>
      <c r="F6" s="8" t="s">
        <v>26</v>
      </c>
      <c r="G6" s="8" t="s">
        <v>31</v>
      </c>
      <c r="H6" s="6" t="s">
        <v>27</v>
      </c>
      <c r="I6" s="8" t="s">
        <v>28</v>
      </c>
      <c r="J6" s="8" t="s">
        <v>28</v>
      </c>
      <c r="K6" s="8" t="s">
        <v>29</v>
      </c>
      <c r="L6" s="6">
        <v>10</v>
      </c>
      <c r="M6" s="6"/>
      <c r="N6" s="6" t="s">
        <v>242</v>
      </c>
      <c r="O6" s="6" t="s">
        <v>165</v>
      </c>
      <c r="P6" s="14" t="s">
        <v>367</v>
      </c>
      <c r="Q6" s="87" t="s">
        <v>19</v>
      </c>
      <c r="R6" s="16">
        <v>17</v>
      </c>
      <c r="S6" s="93"/>
      <c r="T6" s="51"/>
      <c r="U6" s="60">
        <v>4017</v>
      </c>
      <c r="V6" s="65"/>
      <c r="W6" s="67"/>
      <c r="X6" s="69"/>
      <c r="Y6" s="70">
        <f>S6*V6</f>
        <v>0</v>
      </c>
      <c r="Z6" s="71">
        <f>T6*W6</f>
        <v>0</v>
      </c>
      <c r="AA6" s="72">
        <f>U6*X6</f>
        <v>0</v>
      </c>
    </row>
    <row r="7" spans="1:27" ht="90" customHeight="1">
      <c r="A7" s="1" t="s">
        <v>269</v>
      </c>
      <c r="B7" s="42" t="s">
        <v>95</v>
      </c>
      <c r="C7" s="6" t="s">
        <v>25</v>
      </c>
      <c r="D7" s="8">
        <v>4970003455</v>
      </c>
      <c r="E7" s="8">
        <v>970770400</v>
      </c>
      <c r="F7" s="8" t="s">
        <v>26</v>
      </c>
      <c r="G7" s="8" t="s">
        <v>31</v>
      </c>
      <c r="H7" s="6" t="s">
        <v>27</v>
      </c>
      <c r="I7" s="8" t="s">
        <v>28</v>
      </c>
      <c r="J7" s="8" t="s">
        <v>28</v>
      </c>
      <c r="K7" s="8" t="s">
        <v>29</v>
      </c>
      <c r="L7" s="6">
        <v>10</v>
      </c>
      <c r="M7" s="6"/>
      <c r="N7" s="6" t="s">
        <v>170</v>
      </c>
      <c r="O7" s="6" t="s">
        <v>165</v>
      </c>
      <c r="P7" s="14" t="s">
        <v>367</v>
      </c>
      <c r="Q7" s="87" t="s">
        <v>23</v>
      </c>
      <c r="R7" s="16">
        <v>50</v>
      </c>
      <c r="S7" s="93"/>
      <c r="T7" s="51"/>
      <c r="U7" s="60">
        <v>69651</v>
      </c>
      <c r="V7" s="65"/>
      <c r="W7" s="67"/>
      <c r="X7" s="69"/>
      <c r="Y7" s="70">
        <f aca="true" t="shared" si="0" ref="Y7:Y70">S7*V7</f>
        <v>0</v>
      </c>
      <c r="Z7" s="71">
        <f aca="true" t="shared" si="1" ref="Z7:Z70">T7*W7</f>
        <v>0</v>
      </c>
      <c r="AA7" s="72">
        <f aca="true" t="shared" si="2" ref="AA7:AA70">U7*X7</f>
        <v>0</v>
      </c>
    </row>
    <row r="8" spans="1:27" ht="90">
      <c r="A8" s="1" t="s">
        <v>270</v>
      </c>
      <c r="B8" s="42" t="s">
        <v>96</v>
      </c>
      <c r="C8" s="6" t="s">
        <v>25</v>
      </c>
      <c r="D8" s="8">
        <v>4970003455</v>
      </c>
      <c r="E8" s="8">
        <v>970770400</v>
      </c>
      <c r="F8" s="8" t="s">
        <v>26</v>
      </c>
      <c r="G8" s="8" t="s">
        <v>31</v>
      </c>
      <c r="H8" s="6" t="s">
        <v>27</v>
      </c>
      <c r="I8" s="8" t="s">
        <v>28</v>
      </c>
      <c r="J8" s="8" t="s">
        <v>28</v>
      </c>
      <c r="K8" s="8" t="s">
        <v>29</v>
      </c>
      <c r="L8" s="6">
        <v>10</v>
      </c>
      <c r="M8" s="6"/>
      <c r="N8" s="6" t="s">
        <v>171</v>
      </c>
      <c r="O8" s="6" t="s">
        <v>165</v>
      </c>
      <c r="P8" s="14" t="s">
        <v>367</v>
      </c>
      <c r="Q8" s="87" t="s">
        <v>19</v>
      </c>
      <c r="R8" s="16">
        <v>22</v>
      </c>
      <c r="S8" s="93"/>
      <c r="T8" s="51"/>
      <c r="U8" s="60">
        <v>37627</v>
      </c>
      <c r="V8" s="65"/>
      <c r="W8" s="67"/>
      <c r="X8" s="69"/>
      <c r="Y8" s="70">
        <f t="shared" si="0"/>
        <v>0</v>
      </c>
      <c r="Z8" s="71">
        <f t="shared" si="1"/>
        <v>0</v>
      </c>
      <c r="AA8" s="72">
        <f t="shared" si="2"/>
        <v>0</v>
      </c>
    </row>
    <row r="9" spans="1:27" ht="90" customHeight="1">
      <c r="A9" s="1" t="s">
        <v>271</v>
      </c>
      <c r="B9" s="42" t="s">
        <v>97</v>
      </c>
      <c r="C9" s="6" t="s">
        <v>25</v>
      </c>
      <c r="D9" s="8">
        <v>4970003455</v>
      </c>
      <c r="E9" s="8">
        <v>970770400</v>
      </c>
      <c r="F9" s="8" t="s">
        <v>26</v>
      </c>
      <c r="G9" s="8" t="s">
        <v>31</v>
      </c>
      <c r="H9" s="6" t="s">
        <v>27</v>
      </c>
      <c r="I9" s="8" t="s">
        <v>28</v>
      </c>
      <c r="J9" s="8" t="s">
        <v>28</v>
      </c>
      <c r="K9" s="8" t="s">
        <v>29</v>
      </c>
      <c r="L9" s="6">
        <v>10</v>
      </c>
      <c r="M9" s="6"/>
      <c r="N9" s="6" t="s">
        <v>172</v>
      </c>
      <c r="O9" s="6" t="s">
        <v>165</v>
      </c>
      <c r="P9" s="14" t="s">
        <v>367</v>
      </c>
      <c r="Q9" s="87" t="s">
        <v>21</v>
      </c>
      <c r="R9" s="16">
        <v>27</v>
      </c>
      <c r="S9" s="93">
        <v>4369</v>
      </c>
      <c r="T9" s="51">
        <v>12084</v>
      </c>
      <c r="U9" s="61"/>
      <c r="V9" s="65"/>
      <c r="W9" s="67"/>
      <c r="X9" s="69"/>
      <c r="Y9" s="70">
        <f t="shared" si="0"/>
        <v>0</v>
      </c>
      <c r="Z9" s="71">
        <f t="shared" si="1"/>
        <v>0</v>
      </c>
      <c r="AA9" s="72">
        <f t="shared" si="2"/>
        <v>0</v>
      </c>
    </row>
    <row r="10" spans="1:27" ht="90" customHeight="1">
      <c r="A10" s="1" t="s">
        <v>272</v>
      </c>
      <c r="B10" s="42" t="s">
        <v>166</v>
      </c>
      <c r="C10" s="6" t="s">
        <v>25</v>
      </c>
      <c r="D10" s="8">
        <v>4970003455</v>
      </c>
      <c r="E10" s="8">
        <v>970770400</v>
      </c>
      <c r="F10" s="8" t="s">
        <v>26</v>
      </c>
      <c r="G10" s="8" t="s">
        <v>31</v>
      </c>
      <c r="H10" s="6" t="s">
        <v>27</v>
      </c>
      <c r="I10" s="8" t="s">
        <v>28</v>
      </c>
      <c r="J10" s="8" t="s">
        <v>28</v>
      </c>
      <c r="K10" s="8" t="s">
        <v>29</v>
      </c>
      <c r="L10" s="6">
        <v>10</v>
      </c>
      <c r="M10" s="6"/>
      <c r="N10" s="6" t="s">
        <v>173</v>
      </c>
      <c r="O10" s="6" t="s">
        <v>165</v>
      </c>
      <c r="P10" s="14" t="s">
        <v>367</v>
      </c>
      <c r="Q10" s="87" t="s">
        <v>21</v>
      </c>
      <c r="R10" s="16">
        <v>2</v>
      </c>
      <c r="S10" s="93">
        <v>100</v>
      </c>
      <c r="T10" s="51">
        <v>100</v>
      </c>
      <c r="U10" s="61"/>
      <c r="V10" s="65"/>
      <c r="W10" s="67"/>
      <c r="X10" s="69"/>
      <c r="Y10" s="70">
        <f t="shared" si="0"/>
        <v>0</v>
      </c>
      <c r="Z10" s="71">
        <f t="shared" si="1"/>
        <v>0</v>
      </c>
      <c r="AA10" s="72">
        <f t="shared" si="2"/>
        <v>0</v>
      </c>
    </row>
    <row r="11" spans="1:27" ht="90">
      <c r="A11" s="1" t="s">
        <v>273</v>
      </c>
      <c r="B11" s="42" t="s">
        <v>98</v>
      </c>
      <c r="C11" s="6" t="s">
        <v>25</v>
      </c>
      <c r="D11" s="8">
        <v>4970003455</v>
      </c>
      <c r="E11" s="8">
        <v>970770400</v>
      </c>
      <c r="F11" s="8" t="s">
        <v>26</v>
      </c>
      <c r="G11" s="8" t="s">
        <v>31</v>
      </c>
      <c r="H11" s="6" t="s">
        <v>27</v>
      </c>
      <c r="I11" s="8" t="s">
        <v>28</v>
      </c>
      <c r="J11" s="8" t="s">
        <v>28</v>
      </c>
      <c r="K11" s="8" t="s">
        <v>29</v>
      </c>
      <c r="L11" s="6">
        <v>10</v>
      </c>
      <c r="M11" s="6"/>
      <c r="N11" s="6" t="s">
        <v>243</v>
      </c>
      <c r="O11" s="6" t="s">
        <v>165</v>
      </c>
      <c r="P11" s="14" t="s">
        <v>367</v>
      </c>
      <c r="Q11" s="87" t="s">
        <v>21</v>
      </c>
      <c r="R11" s="16">
        <v>11</v>
      </c>
      <c r="S11" s="93">
        <v>100</v>
      </c>
      <c r="T11" s="51">
        <v>300</v>
      </c>
      <c r="U11" s="61"/>
      <c r="V11" s="65"/>
      <c r="W11" s="67"/>
      <c r="X11" s="69"/>
      <c r="Y11" s="70">
        <f t="shared" si="0"/>
        <v>0</v>
      </c>
      <c r="Z11" s="71">
        <f t="shared" si="1"/>
        <v>0</v>
      </c>
      <c r="AA11" s="72">
        <f t="shared" si="2"/>
        <v>0</v>
      </c>
    </row>
    <row r="12" spans="1:27" ht="90" customHeight="1">
      <c r="A12" s="1" t="s">
        <v>274</v>
      </c>
      <c r="B12" s="42" t="s">
        <v>99</v>
      </c>
      <c r="C12" s="6" t="s">
        <v>25</v>
      </c>
      <c r="D12" s="8">
        <v>4970003455</v>
      </c>
      <c r="E12" s="8">
        <v>970770400</v>
      </c>
      <c r="F12" s="8" t="s">
        <v>26</v>
      </c>
      <c r="G12" s="8" t="s">
        <v>31</v>
      </c>
      <c r="H12" s="6" t="s">
        <v>27</v>
      </c>
      <c r="I12" s="8" t="s">
        <v>28</v>
      </c>
      <c r="J12" s="8" t="s">
        <v>28</v>
      </c>
      <c r="K12" s="8" t="s">
        <v>29</v>
      </c>
      <c r="L12" s="6">
        <v>10</v>
      </c>
      <c r="M12" s="6"/>
      <c r="N12" s="6" t="s">
        <v>174</v>
      </c>
      <c r="O12" s="6" t="s">
        <v>165</v>
      </c>
      <c r="P12" s="14" t="s">
        <v>367</v>
      </c>
      <c r="Q12" s="87" t="s">
        <v>21</v>
      </c>
      <c r="R12" s="16">
        <v>7</v>
      </c>
      <c r="S12" s="93">
        <v>2262</v>
      </c>
      <c r="T12" s="51">
        <v>5767</v>
      </c>
      <c r="U12" s="61"/>
      <c r="V12" s="65"/>
      <c r="W12" s="67"/>
      <c r="X12" s="69"/>
      <c r="Y12" s="70">
        <f t="shared" si="0"/>
        <v>0</v>
      </c>
      <c r="Z12" s="71">
        <f t="shared" si="1"/>
        <v>0</v>
      </c>
      <c r="AA12" s="72">
        <f t="shared" si="2"/>
        <v>0</v>
      </c>
    </row>
    <row r="13" spans="1:27" ht="90">
      <c r="A13" s="1" t="s">
        <v>275</v>
      </c>
      <c r="B13" s="42" t="s">
        <v>100</v>
      </c>
      <c r="C13" s="6" t="s">
        <v>25</v>
      </c>
      <c r="D13" s="8">
        <v>4970003455</v>
      </c>
      <c r="E13" s="8">
        <v>970770400</v>
      </c>
      <c r="F13" s="8" t="s">
        <v>26</v>
      </c>
      <c r="G13" s="8" t="s">
        <v>31</v>
      </c>
      <c r="H13" s="6" t="s">
        <v>27</v>
      </c>
      <c r="I13" s="8" t="s">
        <v>28</v>
      </c>
      <c r="J13" s="8" t="s">
        <v>28</v>
      </c>
      <c r="K13" s="8" t="s">
        <v>29</v>
      </c>
      <c r="L13" s="6">
        <v>10</v>
      </c>
      <c r="M13" s="6"/>
      <c r="N13" s="6" t="s">
        <v>250</v>
      </c>
      <c r="O13" s="6" t="s">
        <v>165</v>
      </c>
      <c r="P13" s="14" t="s">
        <v>367</v>
      </c>
      <c r="Q13" s="87" t="s">
        <v>21</v>
      </c>
      <c r="R13" s="16">
        <v>22</v>
      </c>
      <c r="S13" s="93">
        <v>8338</v>
      </c>
      <c r="T13" s="51">
        <v>21712</v>
      </c>
      <c r="U13" s="61"/>
      <c r="V13" s="65"/>
      <c r="W13" s="67"/>
      <c r="X13" s="69"/>
      <c r="Y13" s="70">
        <f t="shared" si="0"/>
        <v>0</v>
      </c>
      <c r="Z13" s="71">
        <f t="shared" si="1"/>
        <v>0</v>
      </c>
      <c r="AA13" s="72">
        <f t="shared" si="2"/>
        <v>0</v>
      </c>
    </row>
    <row r="14" spans="1:27" ht="90" customHeight="1">
      <c r="A14" s="1" t="s">
        <v>276</v>
      </c>
      <c r="B14" s="42" t="s">
        <v>101</v>
      </c>
      <c r="C14" s="6" t="s">
        <v>25</v>
      </c>
      <c r="D14" s="8">
        <v>4970003455</v>
      </c>
      <c r="E14" s="8">
        <v>970770400</v>
      </c>
      <c r="F14" s="8" t="s">
        <v>26</v>
      </c>
      <c r="G14" s="8" t="s">
        <v>31</v>
      </c>
      <c r="H14" s="6" t="s">
        <v>27</v>
      </c>
      <c r="I14" s="8" t="s">
        <v>28</v>
      </c>
      <c r="J14" s="8" t="s">
        <v>28</v>
      </c>
      <c r="K14" s="8" t="s">
        <v>29</v>
      </c>
      <c r="L14" s="6">
        <v>10</v>
      </c>
      <c r="M14" s="6"/>
      <c r="N14" s="6" t="s">
        <v>251</v>
      </c>
      <c r="O14" s="6" t="s">
        <v>165</v>
      </c>
      <c r="P14" s="14" t="s">
        <v>367</v>
      </c>
      <c r="Q14" s="87" t="s">
        <v>19</v>
      </c>
      <c r="R14" s="16">
        <v>7</v>
      </c>
      <c r="S14" s="93"/>
      <c r="T14" s="51"/>
      <c r="U14" s="60">
        <v>100</v>
      </c>
      <c r="V14" s="65"/>
      <c r="W14" s="67"/>
      <c r="X14" s="69"/>
      <c r="Y14" s="70">
        <f t="shared" si="0"/>
        <v>0</v>
      </c>
      <c r="Z14" s="71">
        <f t="shared" si="1"/>
        <v>0</v>
      </c>
      <c r="AA14" s="72">
        <f t="shared" si="2"/>
        <v>0</v>
      </c>
    </row>
    <row r="15" spans="1:27" ht="90" customHeight="1">
      <c r="A15" s="1" t="s">
        <v>277</v>
      </c>
      <c r="B15" s="42" t="s">
        <v>102</v>
      </c>
      <c r="C15" s="6" t="s">
        <v>25</v>
      </c>
      <c r="D15" s="8">
        <v>4970003455</v>
      </c>
      <c r="E15" s="8">
        <v>970770400</v>
      </c>
      <c r="F15" s="8" t="s">
        <v>26</v>
      </c>
      <c r="G15" s="8" t="s">
        <v>31</v>
      </c>
      <c r="H15" s="6" t="s">
        <v>27</v>
      </c>
      <c r="I15" s="8" t="s">
        <v>28</v>
      </c>
      <c r="J15" s="8" t="s">
        <v>28</v>
      </c>
      <c r="K15" s="8" t="s">
        <v>29</v>
      </c>
      <c r="L15" s="6">
        <v>10</v>
      </c>
      <c r="M15" s="6"/>
      <c r="N15" s="6" t="s">
        <v>177</v>
      </c>
      <c r="O15" s="6" t="s">
        <v>165</v>
      </c>
      <c r="P15" s="14" t="s">
        <v>367</v>
      </c>
      <c r="Q15" s="87" t="s">
        <v>19</v>
      </c>
      <c r="R15" s="16">
        <v>11</v>
      </c>
      <c r="S15" s="93"/>
      <c r="T15" s="51"/>
      <c r="U15" s="60">
        <v>564</v>
      </c>
      <c r="V15" s="65"/>
      <c r="W15" s="67"/>
      <c r="X15" s="69"/>
      <c r="Y15" s="70">
        <f t="shared" si="0"/>
        <v>0</v>
      </c>
      <c r="Z15" s="71">
        <f t="shared" si="1"/>
        <v>0</v>
      </c>
      <c r="AA15" s="72">
        <f t="shared" si="2"/>
        <v>0</v>
      </c>
    </row>
    <row r="16" spans="1:27" ht="90" customHeight="1">
      <c r="A16" s="1" t="s">
        <v>278</v>
      </c>
      <c r="B16" s="42" t="s">
        <v>103</v>
      </c>
      <c r="C16" s="6" t="s">
        <v>25</v>
      </c>
      <c r="D16" s="8">
        <v>4970003455</v>
      </c>
      <c r="E16" s="8">
        <v>970770400</v>
      </c>
      <c r="F16" s="8" t="s">
        <v>26</v>
      </c>
      <c r="G16" s="8" t="s">
        <v>31</v>
      </c>
      <c r="H16" s="6" t="s">
        <v>27</v>
      </c>
      <c r="I16" s="8" t="s">
        <v>28</v>
      </c>
      <c r="J16" s="8" t="s">
        <v>28</v>
      </c>
      <c r="K16" s="8" t="s">
        <v>29</v>
      </c>
      <c r="L16" s="6">
        <v>10</v>
      </c>
      <c r="M16" s="6"/>
      <c r="N16" s="6" t="s">
        <v>175</v>
      </c>
      <c r="O16" s="6" t="s">
        <v>165</v>
      </c>
      <c r="P16" s="14" t="s">
        <v>367</v>
      </c>
      <c r="Q16" s="87" t="s">
        <v>19</v>
      </c>
      <c r="R16" s="16">
        <v>4</v>
      </c>
      <c r="S16" s="93"/>
      <c r="T16" s="51"/>
      <c r="U16" s="90">
        <v>873</v>
      </c>
      <c r="V16" s="65"/>
      <c r="W16" s="67"/>
      <c r="X16" s="69"/>
      <c r="Y16" s="70">
        <f t="shared" si="0"/>
        <v>0</v>
      </c>
      <c r="Z16" s="71">
        <f t="shared" si="1"/>
        <v>0</v>
      </c>
      <c r="AA16" s="72">
        <f t="shared" si="2"/>
        <v>0</v>
      </c>
    </row>
    <row r="17" spans="1:27" ht="90" customHeight="1">
      <c r="A17" s="1" t="s">
        <v>279</v>
      </c>
      <c r="B17" s="42" t="s">
        <v>104</v>
      </c>
      <c r="C17" s="6" t="s">
        <v>25</v>
      </c>
      <c r="D17" s="8">
        <v>4970003455</v>
      </c>
      <c r="E17" s="8">
        <v>970770400</v>
      </c>
      <c r="F17" s="8" t="s">
        <v>26</v>
      </c>
      <c r="G17" s="8" t="s">
        <v>31</v>
      </c>
      <c r="H17" s="6" t="s">
        <v>27</v>
      </c>
      <c r="I17" s="8" t="s">
        <v>28</v>
      </c>
      <c r="J17" s="8" t="s">
        <v>28</v>
      </c>
      <c r="K17" s="8" t="s">
        <v>29</v>
      </c>
      <c r="L17" s="6">
        <v>10</v>
      </c>
      <c r="M17" s="6"/>
      <c r="N17" s="6" t="s">
        <v>253</v>
      </c>
      <c r="O17" s="6" t="s">
        <v>165</v>
      </c>
      <c r="P17" s="14" t="s">
        <v>367</v>
      </c>
      <c r="Q17" s="87" t="s">
        <v>19</v>
      </c>
      <c r="R17" s="16">
        <v>4</v>
      </c>
      <c r="S17" s="93"/>
      <c r="T17" s="51"/>
      <c r="U17" s="55">
        <v>1369</v>
      </c>
      <c r="V17" s="65"/>
      <c r="W17" s="67"/>
      <c r="X17" s="69"/>
      <c r="Y17" s="70">
        <f t="shared" si="0"/>
        <v>0</v>
      </c>
      <c r="Z17" s="71">
        <f t="shared" si="1"/>
        <v>0</v>
      </c>
      <c r="AA17" s="72">
        <f t="shared" si="2"/>
        <v>0</v>
      </c>
    </row>
    <row r="18" spans="1:27" ht="90" customHeight="1">
      <c r="A18" s="1" t="s">
        <v>280</v>
      </c>
      <c r="B18" s="42" t="s">
        <v>105</v>
      </c>
      <c r="C18" s="6" t="s">
        <v>25</v>
      </c>
      <c r="D18" s="8">
        <v>4970003455</v>
      </c>
      <c r="E18" s="8">
        <v>970770400</v>
      </c>
      <c r="F18" s="8" t="s">
        <v>26</v>
      </c>
      <c r="G18" s="8" t="s">
        <v>31</v>
      </c>
      <c r="H18" s="6" t="s">
        <v>27</v>
      </c>
      <c r="I18" s="8" t="s">
        <v>28</v>
      </c>
      <c r="J18" s="8" t="s">
        <v>28</v>
      </c>
      <c r="K18" s="8" t="s">
        <v>29</v>
      </c>
      <c r="L18" s="6">
        <v>10</v>
      </c>
      <c r="M18" s="6"/>
      <c r="N18" s="6" t="s">
        <v>252</v>
      </c>
      <c r="O18" s="6" t="s">
        <v>165</v>
      </c>
      <c r="P18" s="14" t="s">
        <v>367</v>
      </c>
      <c r="Q18" s="87" t="s">
        <v>19</v>
      </c>
      <c r="R18" s="16">
        <v>4</v>
      </c>
      <c r="S18" s="93"/>
      <c r="T18" s="51"/>
      <c r="U18" s="55">
        <v>530</v>
      </c>
      <c r="V18" s="65"/>
      <c r="W18" s="67"/>
      <c r="X18" s="69"/>
      <c r="Y18" s="70">
        <f t="shared" si="0"/>
        <v>0</v>
      </c>
      <c r="Z18" s="71">
        <f t="shared" si="1"/>
        <v>0</v>
      </c>
      <c r="AA18" s="72">
        <f t="shared" si="2"/>
        <v>0</v>
      </c>
    </row>
    <row r="19" spans="1:27" ht="90" customHeight="1">
      <c r="A19" s="1" t="s">
        <v>281</v>
      </c>
      <c r="B19" s="42" t="s">
        <v>106</v>
      </c>
      <c r="C19" s="6" t="s">
        <v>25</v>
      </c>
      <c r="D19" s="8">
        <v>4970003455</v>
      </c>
      <c r="E19" s="8">
        <v>970770400</v>
      </c>
      <c r="F19" s="8" t="s">
        <v>26</v>
      </c>
      <c r="G19" s="8" t="s">
        <v>31</v>
      </c>
      <c r="H19" s="6" t="s">
        <v>27</v>
      </c>
      <c r="I19" s="8" t="s">
        <v>28</v>
      </c>
      <c r="J19" s="8" t="s">
        <v>28</v>
      </c>
      <c r="K19" s="8" t="s">
        <v>29</v>
      </c>
      <c r="L19" s="6">
        <v>10</v>
      </c>
      <c r="M19" s="6"/>
      <c r="N19" s="6" t="s">
        <v>176</v>
      </c>
      <c r="O19" s="6" t="s">
        <v>165</v>
      </c>
      <c r="P19" s="14" t="s">
        <v>367</v>
      </c>
      <c r="Q19" s="87" t="s">
        <v>19</v>
      </c>
      <c r="R19" s="16">
        <v>11</v>
      </c>
      <c r="S19" s="93"/>
      <c r="T19" s="51"/>
      <c r="U19" s="55">
        <v>4047</v>
      </c>
      <c r="V19" s="65"/>
      <c r="W19" s="67"/>
      <c r="X19" s="69"/>
      <c r="Y19" s="70">
        <f t="shared" si="0"/>
        <v>0</v>
      </c>
      <c r="Z19" s="71">
        <f t="shared" si="1"/>
        <v>0</v>
      </c>
      <c r="AA19" s="72">
        <f t="shared" si="2"/>
        <v>0</v>
      </c>
    </row>
    <row r="20" spans="1:27" ht="90" customHeight="1">
      <c r="A20" s="1" t="s">
        <v>282</v>
      </c>
      <c r="B20" s="42" t="s">
        <v>107</v>
      </c>
      <c r="C20" s="6" t="s">
        <v>25</v>
      </c>
      <c r="D20" s="8">
        <v>4970003455</v>
      </c>
      <c r="E20" s="8">
        <v>970770400</v>
      </c>
      <c r="F20" s="8" t="s">
        <v>26</v>
      </c>
      <c r="G20" s="8" t="s">
        <v>31</v>
      </c>
      <c r="H20" s="6" t="s">
        <v>27</v>
      </c>
      <c r="I20" s="8" t="s">
        <v>28</v>
      </c>
      <c r="J20" s="8" t="s">
        <v>28</v>
      </c>
      <c r="K20" s="8" t="s">
        <v>29</v>
      </c>
      <c r="L20" s="6">
        <v>10</v>
      </c>
      <c r="M20" s="6"/>
      <c r="N20" s="6" t="s">
        <v>254</v>
      </c>
      <c r="O20" s="6" t="s">
        <v>165</v>
      </c>
      <c r="P20" s="14" t="s">
        <v>367</v>
      </c>
      <c r="Q20" s="87" t="s">
        <v>19</v>
      </c>
      <c r="R20" s="16">
        <v>11</v>
      </c>
      <c r="S20" s="93"/>
      <c r="T20" s="51"/>
      <c r="U20" s="55">
        <v>1467</v>
      </c>
      <c r="V20" s="65"/>
      <c r="W20" s="67"/>
      <c r="X20" s="69"/>
      <c r="Y20" s="70">
        <f t="shared" si="0"/>
        <v>0</v>
      </c>
      <c r="Z20" s="71">
        <f t="shared" si="1"/>
        <v>0</v>
      </c>
      <c r="AA20" s="72">
        <f t="shared" si="2"/>
        <v>0</v>
      </c>
    </row>
    <row r="21" spans="1:27" ht="90" customHeight="1">
      <c r="A21" s="1" t="s">
        <v>283</v>
      </c>
      <c r="B21" s="42" t="s">
        <v>108</v>
      </c>
      <c r="C21" s="6" t="s">
        <v>25</v>
      </c>
      <c r="D21" s="8">
        <v>4970003455</v>
      </c>
      <c r="E21" s="8">
        <v>970770400</v>
      </c>
      <c r="F21" s="8" t="s">
        <v>26</v>
      </c>
      <c r="G21" s="8" t="s">
        <v>31</v>
      </c>
      <c r="H21" s="6" t="s">
        <v>27</v>
      </c>
      <c r="I21" s="8" t="s">
        <v>28</v>
      </c>
      <c r="J21" s="8" t="s">
        <v>28</v>
      </c>
      <c r="K21" s="8" t="s">
        <v>29</v>
      </c>
      <c r="L21" s="6">
        <v>10</v>
      </c>
      <c r="M21" s="6"/>
      <c r="N21" s="6" t="s">
        <v>178</v>
      </c>
      <c r="O21" s="6" t="s">
        <v>165</v>
      </c>
      <c r="P21" s="14" t="s">
        <v>367</v>
      </c>
      <c r="Q21" s="87" t="s">
        <v>19</v>
      </c>
      <c r="R21" s="16">
        <v>2</v>
      </c>
      <c r="S21" s="93"/>
      <c r="T21" s="51"/>
      <c r="U21" s="55">
        <v>100</v>
      </c>
      <c r="V21" s="65"/>
      <c r="W21" s="67"/>
      <c r="X21" s="69"/>
      <c r="Y21" s="70">
        <f t="shared" si="0"/>
        <v>0</v>
      </c>
      <c r="Z21" s="71">
        <f t="shared" si="1"/>
        <v>0</v>
      </c>
      <c r="AA21" s="72">
        <f t="shared" si="2"/>
        <v>0</v>
      </c>
    </row>
    <row r="22" spans="1:27" ht="90" customHeight="1">
      <c r="A22" s="1" t="s">
        <v>284</v>
      </c>
      <c r="B22" s="42" t="s">
        <v>109</v>
      </c>
      <c r="C22" s="6" t="s">
        <v>25</v>
      </c>
      <c r="D22" s="8">
        <v>4970003455</v>
      </c>
      <c r="E22" s="8">
        <v>970770400</v>
      </c>
      <c r="F22" s="8" t="s">
        <v>26</v>
      </c>
      <c r="G22" s="8" t="s">
        <v>31</v>
      </c>
      <c r="H22" s="6" t="s">
        <v>27</v>
      </c>
      <c r="I22" s="8" t="s">
        <v>28</v>
      </c>
      <c r="J22" s="8" t="s">
        <v>28</v>
      </c>
      <c r="K22" s="8" t="s">
        <v>29</v>
      </c>
      <c r="L22" s="6">
        <v>10</v>
      </c>
      <c r="M22" s="6"/>
      <c r="N22" s="6" t="s">
        <v>179</v>
      </c>
      <c r="O22" s="6" t="s">
        <v>165</v>
      </c>
      <c r="P22" s="14" t="s">
        <v>367</v>
      </c>
      <c r="Q22" s="87" t="s">
        <v>19</v>
      </c>
      <c r="R22" s="16">
        <v>4</v>
      </c>
      <c r="S22" s="93"/>
      <c r="T22" s="51"/>
      <c r="U22" s="55">
        <v>299</v>
      </c>
      <c r="V22" s="65"/>
      <c r="W22" s="67"/>
      <c r="X22" s="69"/>
      <c r="Y22" s="70">
        <f t="shared" si="0"/>
        <v>0</v>
      </c>
      <c r="Z22" s="71">
        <f t="shared" si="1"/>
        <v>0</v>
      </c>
      <c r="AA22" s="72">
        <f t="shared" si="2"/>
        <v>0</v>
      </c>
    </row>
    <row r="23" spans="1:27" ht="90" customHeight="1">
      <c r="A23" s="1" t="s">
        <v>285</v>
      </c>
      <c r="B23" s="42" t="s">
        <v>110</v>
      </c>
      <c r="C23" s="6" t="s">
        <v>25</v>
      </c>
      <c r="D23" s="8">
        <v>4970003455</v>
      </c>
      <c r="E23" s="8">
        <v>970770400</v>
      </c>
      <c r="F23" s="8" t="s">
        <v>26</v>
      </c>
      <c r="G23" s="8" t="s">
        <v>31</v>
      </c>
      <c r="H23" s="6" t="s">
        <v>27</v>
      </c>
      <c r="I23" s="8" t="s">
        <v>28</v>
      </c>
      <c r="J23" s="8" t="s">
        <v>28</v>
      </c>
      <c r="K23" s="8" t="s">
        <v>29</v>
      </c>
      <c r="L23" s="6">
        <v>10</v>
      </c>
      <c r="M23" s="6"/>
      <c r="N23" s="6" t="s">
        <v>180</v>
      </c>
      <c r="O23" s="6" t="s">
        <v>165</v>
      </c>
      <c r="P23" s="14" t="s">
        <v>367</v>
      </c>
      <c r="Q23" s="87" t="s">
        <v>19</v>
      </c>
      <c r="R23" s="16">
        <v>11</v>
      </c>
      <c r="S23" s="93"/>
      <c r="T23" s="51"/>
      <c r="U23" s="55">
        <v>1126</v>
      </c>
      <c r="V23" s="65"/>
      <c r="W23" s="67"/>
      <c r="X23" s="69"/>
      <c r="Y23" s="70">
        <f t="shared" si="0"/>
        <v>0</v>
      </c>
      <c r="Z23" s="71">
        <f t="shared" si="1"/>
        <v>0</v>
      </c>
      <c r="AA23" s="72">
        <f t="shared" si="2"/>
        <v>0</v>
      </c>
    </row>
    <row r="24" spans="1:27" ht="90" customHeight="1">
      <c r="A24" s="1">
        <v>19</v>
      </c>
      <c r="B24" s="42" t="s">
        <v>111</v>
      </c>
      <c r="C24" s="6" t="s">
        <v>25</v>
      </c>
      <c r="D24" s="8">
        <v>4970003455</v>
      </c>
      <c r="E24" s="8">
        <v>970770400</v>
      </c>
      <c r="F24" s="8" t="s">
        <v>26</v>
      </c>
      <c r="G24" s="8" t="s">
        <v>31</v>
      </c>
      <c r="H24" s="6" t="s">
        <v>27</v>
      </c>
      <c r="I24" s="8" t="s">
        <v>28</v>
      </c>
      <c r="J24" s="8" t="s">
        <v>28</v>
      </c>
      <c r="K24" s="8" t="s">
        <v>29</v>
      </c>
      <c r="L24" s="6">
        <v>10</v>
      </c>
      <c r="M24" s="6"/>
      <c r="N24" s="6" t="s">
        <v>181</v>
      </c>
      <c r="O24" s="6" t="s">
        <v>165</v>
      </c>
      <c r="P24" s="14" t="s">
        <v>367</v>
      </c>
      <c r="Q24" s="87" t="s">
        <v>19</v>
      </c>
      <c r="R24" s="16">
        <v>4</v>
      </c>
      <c r="S24" s="93"/>
      <c r="T24" s="51"/>
      <c r="U24" s="55">
        <v>100</v>
      </c>
      <c r="V24" s="65"/>
      <c r="W24" s="67"/>
      <c r="X24" s="69"/>
      <c r="Y24" s="70">
        <f t="shared" si="0"/>
        <v>0</v>
      </c>
      <c r="Z24" s="71">
        <f t="shared" si="1"/>
        <v>0</v>
      </c>
      <c r="AA24" s="72">
        <f t="shared" si="2"/>
        <v>0</v>
      </c>
    </row>
    <row r="25" spans="1:27" ht="90" customHeight="1">
      <c r="A25" s="1" t="s">
        <v>286</v>
      </c>
      <c r="B25" s="42" t="s">
        <v>112</v>
      </c>
      <c r="C25" s="6" t="s">
        <v>25</v>
      </c>
      <c r="D25" s="8">
        <v>4970003455</v>
      </c>
      <c r="E25" s="8">
        <v>970770400</v>
      </c>
      <c r="F25" s="8" t="s">
        <v>26</v>
      </c>
      <c r="G25" s="8" t="s">
        <v>31</v>
      </c>
      <c r="H25" s="6" t="s">
        <v>27</v>
      </c>
      <c r="I25" s="8" t="s">
        <v>28</v>
      </c>
      <c r="J25" s="8" t="s">
        <v>28</v>
      </c>
      <c r="K25" s="8" t="s">
        <v>29</v>
      </c>
      <c r="L25" s="6">
        <v>10</v>
      </c>
      <c r="M25" s="6"/>
      <c r="N25" s="6" t="s">
        <v>255</v>
      </c>
      <c r="O25" s="6" t="s">
        <v>165</v>
      </c>
      <c r="P25" s="14" t="s">
        <v>367</v>
      </c>
      <c r="Q25" s="87" t="s">
        <v>19</v>
      </c>
      <c r="R25" s="16">
        <v>4</v>
      </c>
      <c r="S25" s="93"/>
      <c r="T25" s="51"/>
      <c r="U25" s="55">
        <v>5919</v>
      </c>
      <c r="V25" s="65"/>
      <c r="W25" s="67"/>
      <c r="X25" s="69"/>
      <c r="Y25" s="70">
        <f t="shared" si="0"/>
        <v>0</v>
      </c>
      <c r="Z25" s="71">
        <f t="shared" si="1"/>
        <v>0</v>
      </c>
      <c r="AA25" s="72">
        <f t="shared" si="2"/>
        <v>0</v>
      </c>
    </row>
    <row r="26" spans="1:27" ht="90" customHeight="1">
      <c r="A26" s="1" t="s">
        <v>287</v>
      </c>
      <c r="B26" s="42" t="s">
        <v>113</v>
      </c>
      <c r="C26" s="6" t="s">
        <v>25</v>
      </c>
      <c r="D26" s="8">
        <v>4970003455</v>
      </c>
      <c r="E26" s="8">
        <v>970770400</v>
      </c>
      <c r="F26" s="8" t="s">
        <v>26</v>
      </c>
      <c r="G26" s="8" t="s">
        <v>31</v>
      </c>
      <c r="H26" s="6" t="s">
        <v>27</v>
      </c>
      <c r="I26" s="8" t="s">
        <v>28</v>
      </c>
      <c r="J26" s="8" t="s">
        <v>28</v>
      </c>
      <c r="K26" s="8" t="s">
        <v>29</v>
      </c>
      <c r="L26" s="6">
        <v>10</v>
      </c>
      <c r="M26" s="6"/>
      <c r="N26" s="6" t="s">
        <v>182</v>
      </c>
      <c r="O26" s="6" t="s">
        <v>165</v>
      </c>
      <c r="P26" s="14" t="s">
        <v>367</v>
      </c>
      <c r="Q26" s="87" t="s">
        <v>19</v>
      </c>
      <c r="R26" s="16">
        <v>11</v>
      </c>
      <c r="S26" s="93"/>
      <c r="T26" s="51"/>
      <c r="U26" s="55">
        <v>283</v>
      </c>
      <c r="V26" s="65"/>
      <c r="W26" s="67"/>
      <c r="X26" s="69"/>
      <c r="Y26" s="70">
        <f t="shared" si="0"/>
        <v>0</v>
      </c>
      <c r="Z26" s="71">
        <f t="shared" si="1"/>
        <v>0</v>
      </c>
      <c r="AA26" s="72">
        <f t="shared" si="2"/>
        <v>0</v>
      </c>
    </row>
    <row r="27" spans="1:27" ht="90" customHeight="1">
      <c r="A27" s="1" t="s">
        <v>288</v>
      </c>
      <c r="B27" s="42" t="s">
        <v>114</v>
      </c>
      <c r="C27" s="6" t="s">
        <v>25</v>
      </c>
      <c r="D27" s="8">
        <v>4970003455</v>
      </c>
      <c r="E27" s="8">
        <v>970770400</v>
      </c>
      <c r="F27" s="8" t="s">
        <v>26</v>
      </c>
      <c r="G27" s="8" t="s">
        <v>31</v>
      </c>
      <c r="H27" s="6" t="s">
        <v>27</v>
      </c>
      <c r="I27" s="8" t="s">
        <v>28</v>
      </c>
      <c r="J27" s="8" t="s">
        <v>28</v>
      </c>
      <c r="K27" s="8" t="s">
        <v>29</v>
      </c>
      <c r="L27" s="6">
        <v>10</v>
      </c>
      <c r="M27" s="6"/>
      <c r="N27" s="6" t="s">
        <v>256</v>
      </c>
      <c r="O27" s="6" t="s">
        <v>165</v>
      </c>
      <c r="P27" s="14" t="s">
        <v>367</v>
      </c>
      <c r="Q27" s="87" t="s">
        <v>21</v>
      </c>
      <c r="R27" s="16">
        <v>11</v>
      </c>
      <c r="S27" s="93">
        <v>536</v>
      </c>
      <c r="T27" s="51">
        <v>1656</v>
      </c>
      <c r="U27" s="61"/>
      <c r="V27" s="65"/>
      <c r="W27" s="67"/>
      <c r="X27" s="69"/>
      <c r="Y27" s="70">
        <f t="shared" si="0"/>
        <v>0</v>
      </c>
      <c r="Z27" s="71">
        <f t="shared" si="1"/>
        <v>0</v>
      </c>
      <c r="AA27" s="72">
        <f t="shared" si="2"/>
        <v>0</v>
      </c>
    </row>
    <row r="28" spans="1:27" ht="90" customHeight="1">
      <c r="A28" s="1" t="s">
        <v>289</v>
      </c>
      <c r="B28" s="42" t="s">
        <v>115</v>
      </c>
      <c r="C28" s="6" t="s">
        <v>25</v>
      </c>
      <c r="D28" s="8">
        <v>4970003455</v>
      </c>
      <c r="E28" s="8">
        <v>970770400</v>
      </c>
      <c r="F28" s="8" t="s">
        <v>26</v>
      </c>
      <c r="G28" s="8" t="s">
        <v>31</v>
      </c>
      <c r="H28" s="6" t="s">
        <v>27</v>
      </c>
      <c r="I28" s="8" t="s">
        <v>28</v>
      </c>
      <c r="J28" s="8" t="s">
        <v>28</v>
      </c>
      <c r="K28" s="8" t="s">
        <v>29</v>
      </c>
      <c r="L28" s="6">
        <v>10</v>
      </c>
      <c r="M28" s="6"/>
      <c r="N28" s="6" t="s">
        <v>183</v>
      </c>
      <c r="O28" s="6" t="s">
        <v>165</v>
      </c>
      <c r="P28" s="14" t="s">
        <v>367</v>
      </c>
      <c r="Q28" s="87" t="s">
        <v>19</v>
      </c>
      <c r="R28" s="16">
        <v>3</v>
      </c>
      <c r="S28" s="93"/>
      <c r="T28" s="51"/>
      <c r="U28" s="55">
        <v>1181</v>
      </c>
      <c r="V28" s="65"/>
      <c r="W28" s="67"/>
      <c r="X28" s="69"/>
      <c r="Y28" s="70">
        <f t="shared" si="0"/>
        <v>0</v>
      </c>
      <c r="Z28" s="71">
        <f t="shared" si="1"/>
        <v>0</v>
      </c>
      <c r="AA28" s="72">
        <f t="shared" si="2"/>
        <v>0</v>
      </c>
    </row>
    <row r="29" spans="1:27" ht="90" customHeight="1">
      <c r="A29" s="1" t="s">
        <v>290</v>
      </c>
      <c r="B29" s="42" t="s">
        <v>116</v>
      </c>
      <c r="C29" s="6" t="s">
        <v>25</v>
      </c>
      <c r="D29" s="8">
        <v>4970003455</v>
      </c>
      <c r="E29" s="8">
        <v>970770400</v>
      </c>
      <c r="F29" s="8" t="s">
        <v>26</v>
      </c>
      <c r="G29" s="8" t="s">
        <v>31</v>
      </c>
      <c r="H29" s="6" t="s">
        <v>27</v>
      </c>
      <c r="I29" s="8" t="s">
        <v>28</v>
      </c>
      <c r="J29" s="8" t="s">
        <v>28</v>
      </c>
      <c r="K29" s="8" t="s">
        <v>29</v>
      </c>
      <c r="L29" s="6">
        <v>10</v>
      </c>
      <c r="M29" s="6"/>
      <c r="N29" s="6" t="s">
        <v>184</v>
      </c>
      <c r="O29" s="6" t="s">
        <v>165</v>
      </c>
      <c r="P29" s="14" t="s">
        <v>367</v>
      </c>
      <c r="Q29" s="87" t="s">
        <v>19</v>
      </c>
      <c r="R29" s="16">
        <v>11</v>
      </c>
      <c r="S29" s="93"/>
      <c r="T29" s="51"/>
      <c r="U29" s="55">
        <v>374</v>
      </c>
      <c r="V29" s="65"/>
      <c r="W29" s="67"/>
      <c r="X29" s="69"/>
      <c r="Y29" s="70">
        <f t="shared" si="0"/>
        <v>0</v>
      </c>
      <c r="Z29" s="71">
        <f t="shared" si="1"/>
        <v>0</v>
      </c>
      <c r="AA29" s="72">
        <f t="shared" si="2"/>
        <v>0</v>
      </c>
    </row>
    <row r="30" spans="1:27" ht="90" customHeight="1">
      <c r="A30" s="1" t="s">
        <v>291</v>
      </c>
      <c r="B30" s="42" t="s">
        <v>117</v>
      </c>
      <c r="C30" s="6" t="s">
        <v>25</v>
      </c>
      <c r="D30" s="8">
        <v>4970003455</v>
      </c>
      <c r="E30" s="8">
        <v>970770400</v>
      </c>
      <c r="F30" s="8" t="s">
        <v>26</v>
      </c>
      <c r="G30" s="8" t="s">
        <v>31</v>
      </c>
      <c r="H30" s="6" t="s">
        <v>27</v>
      </c>
      <c r="I30" s="8" t="s">
        <v>28</v>
      </c>
      <c r="J30" s="8" t="s">
        <v>28</v>
      </c>
      <c r="K30" s="8" t="s">
        <v>29</v>
      </c>
      <c r="L30" s="6">
        <v>10</v>
      </c>
      <c r="M30" s="6"/>
      <c r="N30" s="6" t="s">
        <v>185</v>
      </c>
      <c r="O30" s="6" t="s">
        <v>165</v>
      </c>
      <c r="P30" s="14" t="s">
        <v>367</v>
      </c>
      <c r="Q30" s="87" t="s">
        <v>21</v>
      </c>
      <c r="R30" s="16">
        <v>14</v>
      </c>
      <c r="S30" s="93">
        <v>453</v>
      </c>
      <c r="T30" s="51">
        <v>1325</v>
      </c>
      <c r="U30" s="61"/>
      <c r="V30" s="65"/>
      <c r="W30" s="67"/>
      <c r="X30" s="69"/>
      <c r="Y30" s="70">
        <f t="shared" si="0"/>
        <v>0</v>
      </c>
      <c r="Z30" s="71">
        <f t="shared" si="1"/>
        <v>0</v>
      </c>
      <c r="AA30" s="72">
        <f t="shared" si="2"/>
        <v>0</v>
      </c>
    </row>
    <row r="31" spans="1:27" ht="90" customHeight="1">
      <c r="A31" s="1" t="s">
        <v>292</v>
      </c>
      <c r="B31" s="42" t="s">
        <v>118</v>
      </c>
      <c r="C31" s="6" t="s">
        <v>25</v>
      </c>
      <c r="D31" s="8">
        <v>4970003455</v>
      </c>
      <c r="E31" s="8">
        <v>970770400</v>
      </c>
      <c r="F31" s="8" t="s">
        <v>26</v>
      </c>
      <c r="G31" s="8" t="s">
        <v>31</v>
      </c>
      <c r="H31" s="6" t="s">
        <v>27</v>
      </c>
      <c r="I31" s="8" t="s">
        <v>28</v>
      </c>
      <c r="J31" s="8" t="s">
        <v>28</v>
      </c>
      <c r="K31" s="8" t="s">
        <v>29</v>
      </c>
      <c r="L31" s="6">
        <v>10</v>
      </c>
      <c r="M31" s="6"/>
      <c r="N31" s="6" t="s">
        <v>186</v>
      </c>
      <c r="O31" s="6" t="s">
        <v>165</v>
      </c>
      <c r="P31" s="14" t="s">
        <v>367</v>
      </c>
      <c r="Q31" s="87" t="s">
        <v>19</v>
      </c>
      <c r="R31" s="16">
        <v>11</v>
      </c>
      <c r="S31" s="93"/>
      <c r="T31" s="51"/>
      <c r="U31" s="55">
        <v>795</v>
      </c>
      <c r="V31" s="65"/>
      <c r="W31" s="67"/>
      <c r="X31" s="69"/>
      <c r="Y31" s="70">
        <f t="shared" si="0"/>
        <v>0</v>
      </c>
      <c r="Z31" s="71">
        <f t="shared" si="1"/>
        <v>0</v>
      </c>
      <c r="AA31" s="72">
        <f t="shared" si="2"/>
        <v>0</v>
      </c>
    </row>
    <row r="32" spans="1:27" ht="90" customHeight="1">
      <c r="A32" s="1" t="s">
        <v>293</v>
      </c>
      <c r="B32" s="42" t="s">
        <v>119</v>
      </c>
      <c r="C32" s="6" t="s">
        <v>25</v>
      </c>
      <c r="D32" s="8">
        <v>4970003455</v>
      </c>
      <c r="E32" s="8">
        <v>970770400</v>
      </c>
      <c r="F32" s="8" t="s">
        <v>26</v>
      </c>
      <c r="G32" s="8" t="s">
        <v>31</v>
      </c>
      <c r="H32" s="6" t="s">
        <v>27</v>
      </c>
      <c r="I32" s="8" t="s">
        <v>28</v>
      </c>
      <c r="J32" s="8" t="s">
        <v>28</v>
      </c>
      <c r="K32" s="8" t="s">
        <v>29</v>
      </c>
      <c r="L32" s="6">
        <v>10</v>
      </c>
      <c r="M32" s="6"/>
      <c r="N32" s="6" t="s">
        <v>187</v>
      </c>
      <c r="O32" s="6" t="s">
        <v>165</v>
      </c>
      <c r="P32" s="14" t="s">
        <v>367</v>
      </c>
      <c r="Q32" s="87" t="s">
        <v>19</v>
      </c>
      <c r="R32" s="16">
        <v>11</v>
      </c>
      <c r="S32" s="93"/>
      <c r="T32" s="51"/>
      <c r="U32" s="55">
        <v>2487</v>
      </c>
      <c r="V32" s="65"/>
      <c r="W32" s="67"/>
      <c r="X32" s="69"/>
      <c r="Y32" s="70">
        <f t="shared" si="0"/>
        <v>0</v>
      </c>
      <c r="Z32" s="71">
        <f t="shared" si="1"/>
        <v>0</v>
      </c>
      <c r="AA32" s="72">
        <f t="shared" si="2"/>
        <v>0</v>
      </c>
    </row>
    <row r="33" spans="1:27" ht="90" customHeight="1">
      <c r="A33" s="1" t="s">
        <v>294</v>
      </c>
      <c r="B33" s="42" t="s">
        <v>120</v>
      </c>
      <c r="C33" s="6" t="s">
        <v>25</v>
      </c>
      <c r="D33" s="8">
        <v>4970003455</v>
      </c>
      <c r="E33" s="8">
        <v>970770400</v>
      </c>
      <c r="F33" s="8" t="s">
        <v>26</v>
      </c>
      <c r="G33" s="8" t="s">
        <v>31</v>
      </c>
      <c r="H33" s="6" t="s">
        <v>27</v>
      </c>
      <c r="I33" s="8" t="s">
        <v>28</v>
      </c>
      <c r="J33" s="8" t="s">
        <v>28</v>
      </c>
      <c r="K33" s="8" t="s">
        <v>29</v>
      </c>
      <c r="L33" s="6">
        <v>10</v>
      </c>
      <c r="M33" s="6"/>
      <c r="N33" s="6" t="s">
        <v>188</v>
      </c>
      <c r="O33" s="6" t="s">
        <v>165</v>
      </c>
      <c r="P33" s="14" t="s">
        <v>367</v>
      </c>
      <c r="Q33" s="87" t="s">
        <v>19</v>
      </c>
      <c r="R33" s="16">
        <v>11</v>
      </c>
      <c r="S33" s="93"/>
      <c r="T33" s="51"/>
      <c r="U33" s="55">
        <v>259</v>
      </c>
      <c r="V33" s="65"/>
      <c r="W33" s="67"/>
      <c r="X33" s="69"/>
      <c r="Y33" s="70">
        <f t="shared" si="0"/>
        <v>0</v>
      </c>
      <c r="Z33" s="71">
        <f t="shared" si="1"/>
        <v>0</v>
      </c>
      <c r="AA33" s="72">
        <f t="shared" si="2"/>
        <v>0</v>
      </c>
    </row>
    <row r="34" spans="1:27" ht="90" customHeight="1">
      <c r="A34" s="1" t="s">
        <v>295</v>
      </c>
      <c r="B34" s="42" t="s">
        <v>121</v>
      </c>
      <c r="C34" s="6" t="s">
        <v>25</v>
      </c>
      <c r="D34" s="8">
        <v>4970003455</v>
      </c>
      <c r="E34" s="8">
        <v>970770400</v>
      </c>
      <c r="F34" s="8" t="s">
        <v>26</v>
      </c>
      <c r="G34" s="8" t="s">
        <v>31</v>
      </c>
      <c r="H34" s="6" t="s">
        <v>27</v>
      </c>
      <c r="I34" s="8" t="s">
        <v>28</v>
      </c>
      <c r="J34" s="8" t="s">
        <v>28</v>
      </c>
      <c r="K34" s="8" t="s">
        <v>29</v>
      </c>
      <c r="L34" s="6">
        <v>10</v>
      </c>
      <c r="M34" s="6"/>
      <c r="N34" s="6" t="s">
        <v>257</v>
      </c>
      <c r="O34" s="6" t="s">
        <v>165</v>
      </c>
      <c r="P34" s="14" t="s">
        <v>367</v>
      </c>
      <c r="Q34" s="87" t="s">
        <v>19</v>
      </c>
      <c r="R34" s="16">
        <v>11</v>
      </c>
      <c r="S34" s="93"/>
      <c r="T34" s="51"/>
      <c r="U34" s="55">
        <v>518</v>
      </c>
      <c r="V34" s="65"/>
      <c r="W34" s="67"/>
      <c r="X34" s="69"/>
      <c r="Y34" s="70">
        <f t="shared" si="0"/>
        <v>0</v>
      </c>
      <c r="Z34" s="71">
        <f t="shared" si="1"/>
        <v>0</v>
      </c>
      <c r="AA34" s="72">
        <f t="shared" si="2"/>
        <v>0</v>
      </c>
    </row>
    <row r="35" spans="1:27" ht="90" customHeight="1">
      <c r="A35" s="1" t="s">
        <v>296</v>
      </c>
      <c r="B35" s="42" t="s">
        <v>122</v>
      </c>
      <c r="C35" s="6" t="s">
        <v>25</v>
      </c>
      <c r="D35" s="8">
        <v>4970003455</v>
      </c>
      <c r="E35" s="8">
        <v>970770400</v>
      </c>
      <c r="F35" s="8" t="s">
        <v>26</v>
      </c>
      <c r="G35" s="8" t="s">
        <v>31</v>
      </c>
      <c r="H35" s="6" t="s">
        <v>27</v>
      </c>
      <c r="I35" s="8" t="s">
        <v>28</v>
      </c>
      <c r="J35" s="8" t="s">
        <v>28</v>
      </c>
      <c r="K35" s="8" t="s">
        <v>29</v>
      </c>
      <c r="L35" s="6">
        <v>10</v>
      </c>
      <c r="M35" s="6"/>
      <c r="N35" s="6" t="s">
        <v>258</v>
      </c>
      <c r="O35" s="6" t="s">
        <v>165</v>
      </c>
      <c r="P35" s="14" t="s">
        <v>367</v>
      </c>
      <c r="Q35" s="87" t="s">
        <v>19</v>
      </c>
      <c r="R35" s="16">
        <v>11</v>
      </c>
      <c r="S35" s="93"/>
      <c r="T35" s="51"/>
      <c r="U35" s="55">
        <v>1063</v>
      </c>
      <c r="V35" s="65"/>
      <c r="W35" s="67"/>
      <c r="X35" s="69"/>
      <c r="Y35" s="70">
        <f t="shared" si="0"/>
        <v>0</v>
      </c>
      <c r="Z35" s="71">
        <f t="shared" si="1"/>
        <v>0</v>
      </c>
      <c r="AA35" s="72">
        <f t="shared" si="2"/>
        <v>0</v>
      </c>
    </row>
    <row r="36" spans="1:27" ht="90" customHeight="1">
      <c r="A36" s="1" t="s">
        <v>297</v>
      </c>
      <c r="B36" s="42" t="s">
        <v>123</v>
      </c>
      <c r="C36" s="6" t="s">
        <v>25</v>
      </c>
      <c r="D36" s="8">
        <v>4970003455</v>
      </c>
      <c r="E36" s="8">
        <v>970770400</v>
      </c>
      <c r="F36" s="8" t="s">
        <v>26</v>
      </c>
      <c r="G36" s="8" t="s">
        <v>31</v>
      </c>
      <c r="H36" s="6" t="s">
        <v>27</v>
      </c>
      <c r="I36" s="8" t="s">
        <v>28</v>
      </c>
      <c r="J36" s="8" t="s">
        <v>28</v>
      </c>
      <c r="K36" s="8" t="s">
        <v>29</v>
      </c>
      <c r="L36" s="6">
        <v>10</v>
      </c>
      <c r="M36" s="6"/>
      <c r="N36" s="6" t="s">
        <v>189</v>
      </c>
      <c r="O36" s="6" t="s">
        <v>165</v>
      </c>
      <c r="P36" s="14" t="s">
        <v>367</v>
      </c>
      <c r="Q36" s="87" t="s">
        <v>19</v>
      </c>
      <c r="R36" s="16">
        <v>11</v>
      </c>
      <c r="S36" s="93"/>
      <c r="T36" s="51"/>
      <c r="U36" s="55">
        <v>2010</v>
      </c>
      <c r="V36" s="65"/>
      <c r="W36" s="67"/>
      <c r="X36" s="69"/>
      <c r="Y36" s="70">
        <f t="shared" si="0"/>
        <v>0</v>
      </c>
      <c r="Z36" s="71">
        <f t="shared" si="1"/>
        <v>0</v>
      </c>
      <c r="AA36" s="72">
        <f t="shared" si="2"/>
        <v>0</v>
      </c>
    </row>
    <row r="37" spans="1:27" ht="90" customHeight="1">
      <c r="A37" s="1" t="s">
        <v>298</v>
      </c>
      <c r="B37" s="42" t="s">
        <v>163</v>
      </c>
      <c r="C37" s="6" t="s">
        <v>25</v>
      </c>
      <c r="D37" s="8">
        <v>4970003455</v>
      </c>
      <c r="E37" s="8">
        <v>970770400</v>
      </c>
      <c r="F37" s="8" t="s">
        <v>26</v>
      </c>
      <c r="G37" s="8" t="s">
        <v>31</v>
      </c>
      <c r="H37" s="6" t="s">
        <v>27</v>
      </c>
      <c r="I37" s="8" t="s">
        <v>28</v>
      </c>
      <c r="J37" s="8" t="s">
        <v>28</v>
      </c>
      <c r="K37" s="8" t="s">
        <v>29</v>
      </c>
      <c r="L37" s="6">
        <v>10</v>
      </c>
      <c r="M37" s="6"/>
      <c r="N37" s="6" t="s">
        <v>190</v>
      </c>
      <c r="O37" s="6" t="s">
        <v>165</v>
      </c>
      <c r="P37" s="14" t="s">
        <v>367</v>
      </c>
      <c r="Q37" s="87" t="s">
        <v>19</v>
      </c>
      <c r="R37" s="16">
        <v>11</v>
      </c>
      <c r="S37" s="93"/>
      <c r="T37" s="51"/>
      <c r="U37" s="55">
        <v>19952</v>
      </c>
      <c r="V37" s="65"/>
      <c r="W37" s="67"/>
      <c r="X37" s="69"/>
      <c r="Y37" s="70">
        <f t="shared" si="0"/>
        <v>0</v>
      </c>
      <c r="Z37" s="71">
        <f t="shared" si="1"/>
        <v>0</v>
      </c>
      <c r="AA37" s="72">
        <f t="shared" si="2"/>
        <v>0</v>
      </c>
    </row>
    <row r="38" spans="1:27" ht="90" customHeight="1">
      <c r="A38" s="1" t="s">
        <v>299</v>
      </c>
      <c r="B38" s="42" t="s">
        <v>124</v>
      </c>
      <c r="C38" s="6" t="s">
        <v>25</v>
      </c>
      <c r="D38" s="8">
        <v>4970003455</v>
      </c>
      <c r="E38" s="8">
        <v>970770400</v>
      </c>
      <c r="F38" s="8" t="s">
        <v>26</v>
      </c>
      <c r="G38" s="8" t="s">
        <v>31</v>
      </c>
      <c r="H38" s="6" t="s">
        <v>27</v>
      </c>
      <c r="I38" s="8" t="s">
        <v>28</v>
      </c>
      <c r="J38" s="8" t="s">
        <v>28</v>
      </c>
      <c r="K38" s="8" t="s">
        <v>29</v>
      </c>
      <c r="L38" s="6">
        <v>10</v>
      </c>
      <c r="M38" s="6"/>
      <c r="N38" s="6" t="s">
        <v>191</v>
      </c>
      <c r="O38" s="6" t="s">
        <v>165</v>
      </c>
      <c r="P38" s="14" t="s">
        <v>367</v>
      </c>
      <c r="Q38" s="87" t="s">
        <v>19</v>
      </c>
      <c r="R38" s="16">
        <v>11</v>
      </c>
      <c r="S38" s="93"/>
      <c r="T38" s="51"/>
      <c r="U38" s="55">
        <v>226</v>
      </c>
      <c r="V38" s="65"/>
      <c r="W38" s="67"/>
      <c r="X38" s="69"/>
      <c r="Y38" s="70">
        <f t="shared" si="0"/>
        <v>0</v>
      </c>
      <c r="Z38" s="71">
        <f t="shared" si="1"/>
        <v>0</v>
      </c>
      <c r="AA38" s="72">
        <f t="shared" si="2"/>
        <v>0</v>
      </c>
    </row>
    <row r="39" spans="1:27" ht="90" customHeight="1">
      <c r="A39" s="1" t="s">
        <v>300</v>
      </c>
      <c r="B39" s="42" t="s">
        <v>125</v>
      </c>
      <c r="C39" s="6" t="s">
        <v>25</v>
      </c>
      <c r="D39" s="8">
        <v>4970003455</v>
      </c>
      <c r="E39" s="8">
        <v>970770400</v>
      </c>
      <c r="F39" s="8" t="s">
        <v>26</v>
      </c>
      <c r="G39" s="8" t="s">
        <v>31</v>
      </c>
      <c r="H39" s="6" t="s">
        <v>27</v>
      </c>
      <c r="I39" s="8" t="s">
        <v>28</v>
      </c>
      <c r="J39" s="8" t="s">
        <v>28</v>
      </c>
      <c r="K39" s="8" t="s">
        <v>29</v>
      </c>
      <c r="L39" s="6">
        <v>10</v>
      </c>
      <c r="M39" s="6"/>
      <c r="N39" s="6" t="s">
        <v>192</v>
      </c>
      <c r="O39" s="6" t="s">
        <v>165</v>
      </c>
      <c r="P39" s="14" t="s">
        <v>367</v>
      </c>
      <c r="Q39" s="87" t="s">
        <v>19</v>
      </c>
      <c r="R39" s="16">
        <v>11</v>
      </c>
      <c r="S39" s="93"/>
      <c r="T39" s="51"/>
      <c r="U39" s="55">
        <v>470</v>
      </c>
      <c r="V39" s="65"/>
      <c r="W39" s="67"/>
      <c r="X39" s="69"/>
      <c r="Y39" s="70">
        <f t="shared" si="0"/>
        <v>0</v>
      </c>
      <c r="Z39" s="71">
        <f t="shared" si="1"/>
        <v>0</v>
      </c>
      <c r="AA39" s="72">
        <f t="shared" si="2"/>
        <v>0</v>
      </c>
    </row>
    <row r="40" spans="1:27" ht="90" customHeight="1">
      <c r="A40" s="1" t="s">
        <v>301</v>
      </c>
      <c r="B40" s="42" t="s">
        <v>126</v>
      </c>
      <c r="C40" s="6" t="s">
        <v>25</v>
      </c>
      <c r="D40" s="8">
        <v>4970003455</v>
      </c>
      <c r="E40" s="8">
        <v>970770400</v>
      </c>
      <c r="F40" s="8" t="s">
        <v>26</v>
      </c>
      <c r="G40" s="8" t="s">
        <v>31</v>
      </c>
      <c r="H40" s="6" t="s">
        <v>27</v>
      </c>
      <c r="I40" s="8" t="s">
        <v>28</v>
      </c>
      <c r="J40" s="8" t="s">
        <v>28</v>
      </c>
      <c r="K40" s="8" t="s">
        <v>29</v>
      </c>
      <c r="L40" s="6">
        <v>10</v>
      </c>
      <c r="M40" s="6"/>
      <c r="N40" s="6" t="s">
        <v>193</v>
      </c>
      <c r="O40" s="6" t="s">
        <v>165</v>
      </c>
      <c r="P40" s="14" t="s">
        <v>367</v>
      </c>
      <c r="Q40" s="87" t="s">
        <v>19</v>
      </c>
      <c r="R40" s="16">
        <v>11</v>
      </c>
      <c r="S40" s="93"/>
      <c r="T40" s="51"/>
      <c r="U40" s="55">
        <v>441</v>
      </c>
      <c r="V40" s="65"/>
      <c r="W40" s="67"/>
      <c r="X40" s="69"/>
      <c r="Y40" s="70">
        <f t="shared" si="0"/>
        <v>0</v>
      </c>
      <c r="Z40" s="71">
        <f t="shared" si="1"/>
        <v>0</v>
      </c>
      <c r="AA40" s="72">
        <f t="shared" si="2"/>
        <v>0</v>
      </c>
    </row>
    <row r="41" spans="1:27" ht="90" customHeight="1">
      <c r="A41" s="1" t="s">
        <v>302</v>
      </c>
      <c r="B41" s="42" t="s">
        <v>127</v>
      </c>
      <c r="C41" s="6" t="s">
        <v>25</v>
      </c>
      <c r="D41" s="8">
        <v>4970003455</v>
      </c>
      <c r="E41" s="8">
        <v>970770400</v>
      </c>
      <c r="F41" s="8" t="s">
        <v>26</v>
      </c>
      <c r="G41" s="8" t="s">
        <v>31</v>
      </c>
      <c r="H41" s="6" t="s">
        <v>27</v>
      </c>
      <c r="I41" s="8" t="s">
        <v>28</v>
      </c>
      <c r="J41" s="8" t="s">
        <v>28</v>
      </c>
      <c r="K41" s="8" t="s">
        <v>29</v>
      </c>
      <c r="L41" s="6">
        <v>10</v>
      </c>
      <c r="M41" s="6"/>
      <c r="N41" s="6" t="s">
        <v>194</v>
      </c>
      <c r="O41" s="6" t="s">
        <v>165</v>
      </c>
      <c r="P41" s="14" t="s">
        <v>367</v>
      </c>
      <c r="Q41" s="87" t="s">
        <v>19</v>
      </c>
      <c r="R41" s="16">
        <v>11</v>
      </c>
      <c r="S41" s="93"/>
      <c r="T41" s="51"/>
      <c r="U41" s="55">
        <v>547</v>
      </c>
      <c r="V41" s="65"/>
      <c r="W41" s="67"/>
      <c r="X41" s="69"/>
      <c r="Y41" s="70">
        <f t="shared" si="0"/>
        <v>0</v>
      </c>
      <c r="Z41" s="71">
        <f t="shared" si="1"/>
        <v>0</v>
      </c>
      <c r="AA41" s="72">
        <f t="shared" si="2"/>
        <v>0</v>
      </c>
    </row>
    <row r="42" spans="1:27" ht="78.75">
      <c r="A42" s="1" t="s">
        <v>303</v>
      </c>
      <c r="B42" s="42" t="s">
        <v>128</v>
      </c>
      <c r="C42" s="6" t="s">
        <v>25</v>
      </c>
      <c r="D42" s="8">
        <v>4970003455</v>
      </c>
      <c r="E42" s="8">
        <v>970770400</v>
      </c>
      <c r="F42" s="8" t="s">
        <v>358</v>
      </c>
      <c r="G42" s="8" t="s">
        <v>359</v>
      </c>
      <c r="H42" s="6" t="s">
        <v>27</v>
      </c>
      <c r="I42" s="8" t="s">
        <v>28</v>
      </c>
      <c r="J42" s="8" t="s">
        <v>28</v>
      </c>
      <c r="K42" s="8" t="s">
        <v>29</v>
      </c>
      <c r="L42" s="6">
        <v>10</v>
      </c>
      <c r="M42" s="6"/>
      <c r="N42" s="6" t="s">
        <v>195</v>
      </c>
      <c r="O42" s="6" t="s">
        <v>165</v>
      </c>
      <c r="P42" s="14" t="s">
        <v>367</v>
      </c>
      <c r="Q42" s="87" t="s">
        <v>21</v>
      </c>
      <c r="R42" s="16">
        <v>11</v>
      </c>
      <c r="S42" s="93">
        <v>727</v>
      </c>
      <c r="T42" s="51">
        <v>2256</v>
      </c>
      <c r="U42" s="61"/>
      <c r="V42" s="65"/>
      <c r="W42" s="67"/>
      <c r="X42" s="69"/>
      <c r="Y42" s="70">
        <f t="shared" si="0"/>
        <v>0</v>
      </c>
      <c r="Z42" s="71">
        <f t="shared" si="1"/>
        <v>0</v>
      </c>
      <c r="AA42" s="72">
        <f t="shared" si="2"/>
        <v>0</v>
      </c>
    </row>
    <row r="43" spans="1:27" ht="78.75">
      <c r="A43" s="1" t="s">
        <v>304</v>
      </c>
      <c r="B43" s="42" t="s">
        <v>129</v>
      </c>
      <c r="C43" s="6" t="s">
        <v>25</v>
      </c>
      <c r="D43" s="8">
        <v>4970003455</v>
      </c>
      <c r="E43" s="8">
        <v>970770400</v>
      </c>
      <c r="F43" s="8" t="s">
        <v>358</v>
      </c>
      <c r="G43" s="8" t="s">
        <v>359</v>
      </c>
      <c r="H43" s="6" t="s">
        <v>27</v>
      </c>
      <c r="I43" s="8" t="s">
        <v>28</v>
      </c>
      <c r="J43" s="8" t="s">
        <v>28</v>
      </c>
      <c r="K43" s="8" t="s">
        <v>29</v>
      </c>
      <c r="L43" s="6">
        <v>10</v>
      </c>
      <c r="M43" s="6"/>
      <c r="N43" s="6" t="s">
        <v>196</v>
      </c>
      <c r="O43" s="6" t="s">
        <v>165</v>
      </c>
      <c r="P43" s="14" t="s">
        <v>367</v>
      </c>
      <c r="Q43" s="87" t="s">
        <v>21</v>
      </c>
      <c r="R43" s="16">
        <v>11</v>
      </c>
      <c r="S43" s="93">
        <v>100</v>
      </c>
      <c r="T43" s="51">
        <v>230</v>
      </c>
      <c r="U43" s="61"/>
      <c r="V43" s="65"/>
      <c r="W43" s="67"/>
      <c r="X43" s="69"/>
      <c r="Y43" s="70">
        <f t="shared" si="0"/>
        <v>0</v>
      </c>
      <c r="Z43" s="71">
        <f t="shared" si="1"/>
        <v>0</v>
      </c>
      <c r="AA43" s="72">
        <f t="shared" si="2"/>
        <v>0</v>
      </c>
    </row>
    <row r="44" spans="1:27" ht="78.75">
      <c r="A44" s="1" t="s">
        <v>305</v>
      </c>
      <c r="B44" s="42" t="s">
        <v>130</v>
      </c>
      <c r="C44" s="6" t="s">
        <v>25</v>
      </c>
      <c r="D44" s="8">
        <v>4970003455</v>
      </c>
      <c r="E44" s="8">
        <v>970770400</v>
      </c>
      <c r="F44" s="8" t="s">
        <v>358</v>
      </c>
      <c r="G44" s="8" t="s">
        <v>359</v>
      </c>
      <c r="H44" s="6" t="s">
        <v>27</v>
      </c>
      <c r="I44" s="8" t="s">
        <v>28</v>
      </c>
      <c r="J44" s="8" t="s">
        <v>28</v>
      </c>
      <c r="K44" s="8" t="s">
        <v>29</v>
      </c>
      <c r="L44" s="6">
        <v>10</v>
      </c>
      <c r="M44" s="6"/>
      <c r="N44" s="6" t="s">
        <v>197</v>
      </c>
      <c r="O44" s="6" t="s">
        <v>165</v>
      </c>
      <c r="P44" s="14" t="s">
        <v>367</v>
      </c>
      <c r="Q44" s="87" t="s">
        <v>21</v>
      </c>
      <c r="R44" s="16">
        <v>11</v>
      </c>
      <c r="S44" s="93">
        <v>518</v>
      </c>
      <c r="T44" s="51">
        <v>1252</v>
      </c>
      <c r="U44" s="61"/>
      <c r="V44" s="65"/>
      <c r="W44" s="67"/>
      <c r="X44" s="69"/>
      <c r="Y44" s="70">
        <f t="shared" si="0"/>
        <v>0</v>
      </c>
      <c r="Z44" s="71">
        <f t="shared" si="1"/>
        <v>0</v>
      </c>
      <c r="AA44" s="72">
        <f t="shared" si="2"/>
        <v>0</v>
      </c>
    </row>
    <row r="45" spans="1:27" ht="118.5">
      <c r="A45" s="1" t="s">
        <v>306</v>
      </c>
      <c r="B45" s="42" t="s">
        <v>164</v>
      </c>
      <c r="C45" s="6" t="s">
        <v>25</v>
      </c>
      <c r="D45" s="8">
        <v>4970003455</v>
      </c>
      <c r="E45" s="8">
        <v>970770400</v>
      </c>
      <c r="F45" s="8" t="s">
        <v>358</v>
      </c>
      <c r="G45" s="8" t="s">
        <v>359</v>
      </c>
      <c r="H45" s="6" t="s">
        <v>27</v>
      </c>
      <c r="I45" s="8" t="s">
        <v>28</v>
      </c>
      <c r="J45" s="8" t="s">
        <v>28</v>
      </c>
      <c r="K45" s="8" t="s">
        <v>32</v>
      </c>
      <c r="L45" s="6">
        <v>10</v>
      </c>
      <c r="M45" s="6"/>
      <c r="N45" s="6" t="s">
        <v>198</v>
      </c>
      <c r="O45" s="6" t="s">
        <v>165</v>
      </c>
      <c r="P45" s="14" t="s">
        <v>367</v>
      </c>
      <c r="Q45" s="42" t="s">
        <v>24</v>
      </c>
      <c r="R45" s="28">
        <v>3</v>
      </c>
      <c r="S45" s="93"/>
      <c r="T45" s="51"/>
      <c r="U45" s="55">
        <v>100</v>
      </c>
      <c r="V45" s="65"/>
      <c r="W45" s="67"/>
      <c r="X45" s="69"/>
      <c r="Y45" s="70">
        <f t="shared" si="0"/>
        <v>0</v>
      </c>
      <c r="Z45" s="71">
        <f t="shared" si="1"/>
        <v>0</v>
      </c>
      <c r="AA45" s="72">
        <f t="shared" si="2"/>
        <v>0</v>
      </c>
    </row>
    <row r="46" spans="1:27" ht="118.5">
      <c r="A46" s="1" t="s">
        <v>307</v>
      </c>
      <c r="B46" s="42" t="s">
        <v>131</v>
      </c>
      <c r="C46" s="6" t="s">
        <v>25</v>
      </c>
      <c r="D46" s="8">
        <v>4970003455</v>
      </c>
      <c r="E46" s="8">
        <v>970770400</v>
      </c>
      <c r="F46" s="8" t="s">
        <v>358</v>
      </c>
      <c r="G46" s="8" t="s">
        <v>359</v>
      </c>
      <c r="H46" s="6" t="s">
        <v>27</v>
      </c>
      <c r="I46" s="8" t="s">
        <v>28</v>
      </c>
      <c r="J46" s="8" t="s">
        <v>28</v>
      </c>
      <c r="K46" s="8" t="s">
        <v>32</v>
      </c>
      <c r="L46" s="6">
        <v>10</v>
      </c>
      <c r="M46" s="6"/>
      <c r="N46" s="6" t="s">
        <v>199</v>
      </c>
      <c r="O46" s="6" t="s">
        <v>165</v>
      </c>
      <c r="P46" s="14" t="s">
        <v>367</v>
      </c>
      <c r="Q46" s="42" t="s">
        <v>24</v>
      </c>
      <c r="R46" s="28">
        <v>3</v>
      </c>
      <c r="S46" s="93"/>
      <c r="T46" s="51"/>
      <c r="U46" s="55">
        <v>100</v>
      </c>
      <c r="V46" s="65"/>
      <c r="W46" s="67"/>
      <c r="X46" s="69"/>
      <c r="Y46" s="70">
        <f t="shared" si="0"/>
        <v>0</v>
      </c>
      <c r="Z46" s="71">
        <f t="shared" si="1"/>
        <v>0</v>
      </c>
      <c r="AA46" s="72">
        <f t="shared" si="2"/>
        <v>0</v>
      </c>
    </row>
    <row r="47" spans="1:27" ht="78.75">
      <c r="A47" s="1" t="s">
        <v>308</v>
      </c>
      <c r="B47" s="42" t="s">
        <v>132</v>
      </c>
      <c r="C47" s="6" t="s">
        <v>25</v>
      </c>
      <c r="D47" s="8">
        <v>4970003455</v>
      </c>
      <c r="E47" s="8">
        <v>970770400</v>
      </c>
      <c r="F47" s="8" t="s">
        <v>358</v>
      </c>
      <c r="G47" s="8" t="s">
        <v>359</v>
      </c>
      <c r="H47" s="6" t="s">
        <v>27</v>
      </c>
      <c r="I47" s="8" t="s">
        <v>28</v>
      </c>
      <c r="J47" s="8" t="s">
        <v>28</v>
      </c>
      <c r="K47" s="8" t="s">
        <v>32</v>
      </c>
      <c r="L47" s="6">
        <v>10</v>
      </c>
      <c r="M47" s="6"/>
      <c r="N47" s="6" t="s">
        <v>200</v>
      </c>
      <c r="O47" s="6" t="s">
        <v>165</v>
      </c>
      <c r="P47" s="14" t="s">
        <v>367</v>
      </c>
      <c r="Q47" s="42" t="s">
        <v>24</v>
      </c>
      <c r="R47" s="28">
        <v>7</v>
      </c>
      <c r="S47" s="93"/>
      <c r="T47" s="51"/>
      <c r="U47" s="55">
        <v>100</v>
      </c>
      <c r="V47" s="65"/>
      <c r="W47" s="67"/>
      <c r="X47" s="69"/>
      <c r="Y47" s="70">
        <f t="shared" si="0"/>
        <v>0</v>
      </c>
      <c r="Z47" s="71">
        <f t="shared" si="1"/>
        <v>0</v>
      </c>
      <c r="AA47" s="72">
        <f t="shared" si="2"/>
        <v>0</v>
      </c>
    </row>
    <row r="48" spans="1:27" ht="118.5">
      <c r="A48" s="1" t="s">
        <v>309</v>
      </c>
      <c r="B48" s="42" t="s">
        <v>133</v>
      </c>
      <c r="C48" s="6" t="s">
        <v>25</v>
      </c>
      <c r="D48" s="8">
        <v>4970003455</v>
      </c>
      <c r="E48" s="8">
        <v>970770400</v>
      </c>
      <c r="F48" s="8" t="s">
        <v>358</v>
      </c>
      <c r="G48" s="8" t="s">
        <v>359</v>
      </c>
      <c r="H48" s="6" t="s">
        <v>27</v>
      </c>
      <c r="I48" s="8" t="s">
        <v>28</v>
      </c>
      <c r="J48" s="8" t="s">
        <v>28</v>
      </c>
      <c r="K48" s="8" t="s">
        <v>32</v>
      </c>
      <c r="L48" s="6">
        <v>10</v>
      </c>
      <c r="M48" s="6"/>
      <c r="N48" s="6" t="s">
        <v>201</v>
      </c>
      <c r="O48" s="6" t="s">
        <v>165</v>
      </c>
      <c r="P48" s="14" t="s">
        <v>367</v>
      </c>
      <c r="Q48" s="42" t="s">
        <v>24</v>
      </c>
      <c r="R48" s="28">
        <v>2</v>
      </c>
      <c r="S48" s="93"/>
      <c r="T48" s="51"/>
      <c r="U48" s="55">
        <v>100</v>
      </c>
      <c r="V48" s="65"/>
      <c r="W48" s="67"/>
      <c r="X48" s="69"/>
      <c r="Y48" s="70">
        <f t="shared" si="0"/>
        <v>0</v>
      </c>
      <c r="Z48" s="71">
        <f t="shared" si="1"/>
        <v>0</v>
      </c>
      <c r="AA48" s="72">
        <f t="shared" si="2"/>
        <v>0</v>
      </c>
    </row>
    <row r="49" spans="1:27" ht="78.75">
      <c r="A49" s="1" t="s">
        <v>310</v>
      </c>
      <c r="B49" s="42" t="s">
        <v>134</v>
      </c>
      <c r="C49" s="6" t="s">
        <v>25</v>
      </c>
      <c r="D49" s="8">
        <v>4970003455</v>
      </c>
      <c r="E49" s="8">
        <v>970770400</v>
      </c>
      <c r="F49" s="8" t="s">
        <v>358</v>
      </c>
      <c r="G49" s="8" t="s">
        <v>359</v>
      </c>
      <c r="H49" s="6" t="s">
        <v>27</v>
      </c>
      <c r="I49" s="8" t="s">
        <v>28</v>
      </c>
      <c r="J49" s="8" t="s">
        <v>28</v>
      </c>
      <c r="K49" s="8" t="s">
        <v>32</v>
      </c>
      <c r="L49" s="6">
        <v>10</v>
      </c>
      <c r="M49" s="6"/>
      <c r="N49" s="6" t="s">
        <v>202</v>
      </c>
      <c r="O49" s="6" t="s">
        <v>165</v>
      </c>
      <c r="P49" s="14" t="s">
        <v>367</v>
      </c>
      <c r="Q49" s="42" t="s">
        <v>24</v>
      </c>
      <c r="R49" s="28">
        <v>3</v>
      </c>
      <c r="S49" s="93"/>
      <c r="T49" s="52"/>
      <c r="U49" s="55">
        <v>151</v>
      </c>
      <c r="V49" s="65"/>
      <c r="W49" s="67"/>
      <c r="X49" s="69"/>
      <c r="Y49" s="70">
        <f t="shared" si="0"/>
        <v>0</v>
      </c>
      <c r="Z49" s="71">
        <f t="shared" si="1"/>
        <v>0</v>
      </c>
      <c r="AA49" s="72">
        <f t="shared" si="2"/>
        <v>0</v>
      </c>
    </row>
    <row r="50" spans="1:27" ht="118.5">
      <c r="A50" s="1" t="s">
        <v>311</v>
      </c>
      <c r="B50" s="42" t="s">
        <v>135</v>
      </c>
      <c r="C50" s="6" t="s">
        <v>25</v>
      </c>
      <c r="D50" s="8">
        <v>4970003455</v>
      </c>
      <c r="E50" s="8">
        <v>970770400</v>
      </c>
      <c r="F50" s="8" t="s">
        <v>358</v>
      </c>
      <c r="G50" s="8" t="s">
        <v>359</v>
      </c>
      <c r="H50" s="6" t="s">
        <v>27</v>
      </c>
      <c r="I50" s="8" t="s">
        <v>28</v>
      </c>
      <c r="J50" s="8" t="s">
        <v>28</v>
      </c>
      <c r="K50" s="8" t="s">
        <v>32</v>
      </c>
      <c r="L50" s="6">
        <v>10</v>
      </c>
      <c r="M50" s="6"/>
      <c r="N50" s="6" t="s">
        <v>203</v>
      </c>
      <c r="O50" s="6" t="s">
        <v>165</v>
      </c>
      <c r="P50" s="14" t="s">
        <v>367</v>
      </c>
      <c r="Q50" s="42" t="s">
        <v>24</v>
      </c>
      <c r="R50" s="28">
        <v>3</v>
      </c>
      <c r="S50" s="93"/>
      <c r="T50" s="51"/>
      <c r="U50" s="55">
        <v>100</v>
      </c>
      <c r="V50" s="65"/>
      <c r="W50" s="67"/>
      <c r="X50" s="69"/>
      <c r="Y50" s="70">
        <f t="shared" si="0"/>
        <v>0</v>
      </c>
      <c r="Z50" s="71">
        <f t="shared" si="1"/>
        <v>0</v>
      </c>
      <c r="AA50" s="72">
        <f t="shared" si="2"/>
        <v>0</v>
      </c>
    </row>
    <row r="51" spans="1:27" ht="118.5">
      <c r="A51" s="1" t="s">
        <v>312</v>
      </c>
      <c r="B51" s="42" t="s">
        <v>136</v>
      </c>
      <c r="C51" s="6" t="s">
        <v>25</v>
      </c>
      <c r="D51" s="8">
        <v>4970003455</v>
      </c>
      <c r="E51" s="8">
        <v>970770400</v>
      </c>
      <c r="F51" s="8" t="s">
        <v>358</v>
      </c>
      <c r="G51" s="8" t="s">
        <v>359</v>
      </c>
      <c r="H51" s="6" t="s">
        <v>27</v>
      </c>
      <c r="I51" s="8" t="s">
        <v>28</v>
      </c>
      <c r="J51" s="8" t="s">
        <v>28</v>
      </c>
      <c r="K51" s="8" t="s">
        <v>32</v>
      </c>
      <c r="L51" s="6">
        <v>10</v>
      </c>
      <c r="M51" s="6"/>
      <c r="N51" s="6" t="s">
        <v>204</v>
      </c>
      <c r="O51" s="6" t="s">
        <v>165</v>
      </c>
      <c r="P51" s="14" t="s">
        <v>367</v>
      </c>
      <c r="Q51" s="42" t="s">
        <v>24</v>
      </c>
      <c r="R51" s="28">
        <v>3</v>
      </c>
      <c r="S51" s="93"/>
      <c r="T51" s="51"/>
      <c r="U51" s="55">
        <v>100</v>
      </c>
      <c r="V51" s="65"/>
      <c r="W51" s="67"/>
      <c r="X51" s="69"/>
      <c r="Y51" s="70">
        <f t="shared" si="0"/>
        <v>0</v>
      </c>
      <c r="Z51" s="71">
        <f t="shared" si="1"/>
        <v>0</v>
      </c>
      <c r="AA51" s="72">
        <f t="shared" si="2"/>
        <v>0</v>
      </c>
    </row>
    <row r="52" spans="1:27" ht="118.5">
      <c r="A52" s="1" t="s">
        <v>313</v>
      </c>
      <c r="B52" s="42" t="s">
        <v>137</v>
      </c>
      <c r="C52" s="6" t="s">
        <v>25</v>
      </c>
      <c r="D52" s="8">
        <v>4970003455</v>
      </c>
      <c r="E52" s="8">
        <v>970770400</v>
      </c>
      <c r="F52" s="8" t="s">
        <v>358</v>
      </c>
      <c r="G52" s="8" t="s">
        <v>359</v>
      </c>
      <c r="H52" s="6" t="s">
        <v>27</v>
      </c>
      <c r="I52" s="8" t="s">
        <v>28</v>
      </c>
      <c r="J52" s="8" t="s">
        <v>28</v>
      </c>
      <c r="K52" s="8" t="s">
        <v>32</v>
      </c>
      <c r="L52" s="6">
        <v>10</v>
      </c>
      <c r="M52" s="6"/>
      <c r="N52" s="6" t="s">
        <v>205</v>
      </c>
      <c r="O52" s="6" t="s">
        <v>165</v>
      </c>
      <c r="P52" s="14" t="s">
        <v>367</v>
      </c>
      <c r="Q52" s="42" t="s">
        <v>24</v>
      </c>
      <c r="R52" s="28">
        <v>3</v>
      </c>
      <c r="S52" s="93"/>
      <c r="T52" s="51"/>
      <c r="U52" s="55">
        <v>100</v>
      </c>
      <c r="V52" s="65"/>
      <c r="W52" s="67"/>
      <c r="X52" s="69"/>
      <c r="Y52" s="70">
        <f t="shared" si="0"/>
        <v>0</v>
      </c>
      <c r="Z52" s="71">
        <f t="shared" si="1"/>
        <v>0</v>
      </c>
      <c r="AA52" s="72">
        <f t="shared" si="2"/>
        <v>0</v>
      </c>
    </row>
    <row r="53" spans="1:27" ht="118.5">
      <c r="A53" s="1" t="s">
        <v>314</v>
      </c>
      <c r="B53" s="42" t="s">
        <v>138</v>
      </c>
      <c r="C53" s="6" t="s">
        <v>25</v>
      </c>
      <c r="D53" s="8">
        <v>4970003455</v>
      </c>
      <c r="E53" s="8">
        <v>970770400</v>
      </c>
      <c r="F53" s="8" t="s">
        <v>358</v>
      </c>
      <c r="G53" s="8" t="s">
        <v>359</v>
      </c>
      <c r="H53" s="6" t="s">
        <v>27</v>
      </c>
      <c r="I53" s="8" t="s">
        <v>28</v>
      </c>
      <c r="J53" s="8" t="s">
        <v>28</v>
      </c>
      <c r="K53" s="8" t="s">
        <v>32</v>
      </c>
      <c r="L53" s="6">
        <v>10</v>
      </c>
      <c r="M53" s="6"/>
      <c r="N53" s="6" t="s">
        <v>206</v>
      </c>
      <c r="O53" s="6" t="s">
        <v>165</v>
      </c>
      <c r="P53" s="14" t="s">
        <v>367</v>
      </c>
      <c r="Q53" s="42" t="s">
        <v>24</v>
      </c>
      <c r="R53" s="28">
        <v>3</v>
      </c>
      <c r="S53" s="93"/>
      <c r="T53" s="52"/>
      <c r="U53" s="55">
        <v>100</v>
      </c>
      <c r="V53" s="65"/>
      <c r="W53" s="67"/>
      <c r="X53" s="69"/>
      <c r="Y53" s="70">
        <f t="shared" si="0"/>
        <v>0</v>
      </c>
      <c r="Z53" s="71">
        <f t="shared" si="1"/>
        <v>0</v>
      </c>
      <c r="AA53" s="72">
        <f t="shared" si="2"/>
        <v>0</v>
      </c>
    </row>
    <row r="54" spans="1:27" ht="118.5">
      <c r="A54" s="1" t="s">
        <v>315</v>
      </c>
      <c r="B54" s="42" t="s">
        <v>139</v>
      </c>
      <c r="C54" s="6" t="s">
        <v>25</v>
      </c>
      <c r="D54" s="8">
        <v>4970003455</v>
      </c>
      <c r="E54" s="8">
        <v>970770400</v>
      </c>
      <c r="F54" s="8" t="s">
        <v>358</v>
      </c>
      <c r="G54" s="8" t="s">
        <v>359</v>
      </c>
      <c r="H54" s="6" t="s">
        <v>27</v>
      </c>
      <c r="I54" s="8" t="s">
        <v>28</v>
      </c>
      <c r="J54" s="8" t="s">
        <v>28</v>
      </c>
      <c r="K54" s="8" t="s">
        <v>32</v>
      </c>
      <c r="L54" s="6">
        <v>10</v>
      </c>
      <c r="M54" s="6"/>
      <c r="N54" s="6" t="s">
        <v>207</v>
      </c>
      <c r="O54" s="6" t="s">
        <v>165</v>
      </c>
      <c r="P54" s="14" t="s">
        <v>367</v>
      </c>
      <c r="Q54" s="42" t="s">
        <v>24</v>
      </c>
      <c r="R54" s="28">
        <v>3</v>
      </c>
      <c r="S54" s="93"/>
      <c r="T54" s="51"/>
      <c r="U54" s="55">
        <v>100</v>
      </c>
      <c r="V54" s="65"/>
      <c r="W54" s="67"/>
      <c r="X54" s="69"/>
      <c r="Y54" s="70">
        <f t="shared" si="0"/>
        <v>0</v>
      </c>
      <c r="Z54" s="71">
        <f t="shared" si="1"/>
        <v>0</v>
      </c>
      <c r="AA54" s="72">
        <f t="shared" si="2"/>
        <v>0</v>
      </c>
    </row>
    <row r="55" spans="1:27" ht="118.5">
      <c r="A55" s="1" t="s">
        <v>316</v>
      </c>
      <c r="B55" s="42" t="s">
        <v>162</v>
      </c>
      <c r="C55" s="6" t="s">
        <v>25</v>
      </c>
      <c r="D55" s="8">
        <v>4970003455</v>
      </c>
      <c r="E55" s="8">
        <v>970770400</v>
      </c>
      <c r="F55" s="8" t="s">
        <v>358</v>
      </c>
      <c r="G55" s="8" t="s">
        <v>359</v>
      </c>
      <c r="H55" s="6" t="s">
        <v>27</v>
      </c>
      <c r="I55" s="8" t="s">
        <v>28</v>
      </c>
      <c r="J55" s="8" t="s">
        <v>28</v>
      </c>
      <c r="K55" s="8" t="s">
        <v>32</v>
      </c>
      <c r="L55" s="6">
        <v>10</v>
      </c>
      <c r="M55" s="6"/>
      <c r="N55" s="6" t="s">
        <v>208</v>
      </c>
      <c r="O55" s="6" t="s">
        <v>165</v>
      </c>
      <c r="P55" s="14" t="s">
        <v>367</v>
      </c>
      <c r="Q55" s="42" t="s">
        <v>24</v>
      </c>
      <c r="R55" s="28">
        <v>2</v>
      </c>
      <c r="S55" s="93"/>
      <c r="T55" s="52"/>
      <c r="U55" s="55">
        <v>100</v>
      </c>
      <c r="V55" s="65"/>
      <c r="W55" s="67"/>
      <c r="X55" s="69"/>
      <c r="Y55" s="70">
        <f t="shared" si="0"/>
        <v>0</v>
      </c>
      <c r="Z55" s="71">
        <f t="shared" si="1"/>
        <v>0</v>
      </c>
      <c r="AA55" s="72">
        <f t="shared" si="2"/>
        <v>0</v>
      </c>
    </row>
    <row r="56" spans="1:27" ht="118.5">
      <c r="A56" s="1" t="s">
        <v>317</v>
      </c>
      <c r="B56" s="42" t="s">
        <v>140</v>
      </c>
      <c r="C56" s="6" t="s">
        <v>25</v>
      </c>
      <c r="D56" s="8">
        <v>4970003455</v>
      </c>
      <c r="E56" s="8">
        <v>970770400</v>
      </c>
      <c r="F56" s="8" t="s">
        <v>358</v>
      </c>
      <c r="G56" s="8" t="s">
        <v>359</v>
      </c>
      <c r="H56" s="6" t="s">
        <v>27</v>
      </c>
      <c r="I56" s="8" t="s">
        <v>28</v>
      </c>
      <c r="J56" s="8" t="s">
        <v>28</v>
      </c>
      <c r="K56" s="8" t="s">
        <v>32</v>
      </c>
      <c r="L56" s="6">
        <v>10</v>
      </c>
      <c r="M56" s="6"/>
      <c r="N56" s="6" t="s">
        <v>209</v>
      </c>
      <c r="O56" s="6" t="s">
        <v>165</v>
      </c>
      <c r="P56" s="14" t="s">
        <v>367</v>
      </c>
      <c r="Q56" s="42" t="s">
        <v>24</v>
      </c>
      <c r="R56" s="28">
        <v>3</v>
      </c>
      <c r="S56" s="93"/>
      <c r="T56" s="51"/>
      <c r="U56" s="55">
        <v>100</v>
      </c>
      <c r="V56" s="65"/>
      <c r="W56" s="67"/>
      <c r="X56" s="69"/>
      <c r="Y56" s="70">
        <f t="shared" si="0"/>
        <v>0</v>
      </c>
      <c r="Z56" s="71">
        <f t="shared" si="1"/>
        <v>0</v>
      </c>
      <c r="AA56" s="72">
        <f t="shared" si="2"/>
        <v>0</v>
      </c>
    </row>
    <row r="57" spans="1:27" ht="78.75">
      <c r="A57" s="1" t="s">
        <v>318</v>
      </c>
      <c r="B57" s="42" t="s">
        <v>141</v>
      </c>
      <c r="C57" s="6" t="s">
        <v>25</v>
      </c>
      <c r="D57" s="8">
        <v>4970003455</v>
      </c>
      <c r="E57" s="8">
        <v>970770400</v>
      </c>
      <c r="F57" s="8" t="s">
        <v>358</v>
      </c>
      <c r="G57" s="8" t="s">
        <v>359</v>
      </c>
      <c r="H57" s="6" t="s">
        <v>27</v>
      </c>
      <c r="I57" s="8" t="s">
        <v>28</v>
      </c>
      <c r="J57" s="8" t="s">
        <v>28</v>
      </c>
      <c r="K57" s="8" t="s">
        <v>32</v>
      </c>
      <c r="L57" s="6">
        <v>10</v>
      </c>
      <c r="M57" s="6"/>
      <c r="N57" s="6" t="s">
        <v>210</v>
      </c>
      <c r="O57" s="6" t="s">
        <v>165</v>
      </c>
      <c r="P57" s="14" t="s">
        <v>367</v>
      </c>
      <c r="Q57" s="42" t="s">
        <v>24</v>
      </c>
      <c r="R57" s="28">
        <v>3</v>
      </c>
      <c r="S57" s="93"/>
      <c r="T57" s="51"/>
      <c r="U57" s="55">
        <v>159</v>
      </c>
      <c r="V57" s="65"/>
      <c r="W57" s="67"/>
      <c r="X57" s="69"/>
      <c r="Y57" s="70">
        <f t="shared" si="0"/>
        <v>0</v>
      </c>
      <c r="Z57" s="71">
        <f t="shared" si="1"/>
        <v>0</v>
      </c>
      <c r="AA57" s="72">
        <f t="shared" si="2"/>
        <v>0</v>
      </c>
    </row>
    <row r="58" spans="1:27" ht="118.5">
      <c r="A58" s="1" t="s">
        <v>319</v>
      </c>
      <c r="B58" s="42" t="s">
        <v>142</v>
      </c>
      <c r="C58" s="6" t="s">
        <v>25</v>
      </c>
      <c r="D58" s="8">
        <v>4970003455</v>
      </c>
      <c r="E58" s="8">
        <v>970770400</v>
      </c>
      <c r="F58" s="8" t="s">
        <v>358</v>
      </c>
      <c r="G58" s="8" t="s">
        <v>359</v>
      </c>
      <c r="H58" s="6" t="s">
        <v>27</v>
      </c>
      <c r="I58" s="8" t="s">
        <v>28</v>
      </c>
      <c r="J58" s="8" t="s">
        <v>28</v>
      </c>
      <c r="K58" s="8" t="s">
        <v>32</v>
      </c>
      <c r="L58" s="6">
        <v>10</v>
      </c>
      <c r="M58" s="6"/>
      <c r="N58" s="6" t="s">
        <v>211</v>
      </c>
      <c r="O58" s="6" t="s">
        <v>165</v>
      </c>
      <c r="P58" s="14" t="s">
        <v>367</v>
      </c>
      <c r="Q58" s="42" t="s">
        <v>24</v>
      </c>
      <c r="R58" s="28">
        <v>3</v>
      </c>
      <c r="S58" s="93"/>
      <c r="T58" s="52"/>
      <c r="U58" s="55">
        <v>100</v>
      </c>
      <c r="V58" s="65"/>
      <c r="W58" s="67"/>
      <c r="X58" s="69"/>
      <c r="Y58" s="70">
        <f t="shared" si="0"/>
        <v>0</v>
      </c>
      <c r="Z58" s="71">
        <f t="shared" si="1"/>
        <v>0</v>
      </c>
      <c r="AA58" s="72">
        <f t="shared" si="2"/>
        <v>0</v>
      </c>
    </row>
    <row r="59" spans="1:27" ht="118.5">
      <c r="A59" s="1" t="s">
        <v>320</v>
      </c>
      <c r="B59" s="42" t="s">
        <v>143</v>
      </c>
      <c r="C59" s="6" t="s">
        <v>25</v>
      </c>
      <c r="D59" s="8">
        <v>4970003455</v>
      </c>
      <c r="E59" s="8">
        <v>970770400</v>
      </c>
      <c r="F59" s="8" t="s">
        <v>358</v>
      </c>
      <c r="G59" s="8" t="s">
        <v>359</v>
      </c>
      <c r="H59" s="6" t="s">
        <v>27</v>
      </c>
      <c r="I59" s="8" t="s">
        <v>28</v>
      </c>
      <c r="J59" s="8" t="s">
        <v>28</v>
      </c>
      <c r="K59" s="8" t="s">
        <v>32</v>
      </c>
      <c r="L59" s="6">
        <v>10</v>
      </c>
      <c r="M59" s="6"/>
      <c r="N59" s="6" t="s">
        <v>212</v>
      </c>
      <c r="O59" s="6" t="s">
        <v>165</v>
      </c>
      <c r="P59" s="14" t="s">
        <v>367</v>
      </c>
      <c r="Q59" s="42" t="s">
        <v>24</v>
      </c>
      <c r="R59" s="28">
        <v>2</v>
      </c>
      <c r="S59" s="93"/>
      <c r="T59" s="52"/>
      <c r="U59" s="55">
        <v>100</v>
      </c>
      <c r="V59" s="65"/>
      <c r="W59" s="67"/>
      <c r="X59" s="69"/>
      <c r="Y59" s="70">
        <f t="shared" si="0"/>
        <v>0</v>
      </c>
      <c r="Z59" s="71">
        <f t="shared" si="1"/>
        <v>0</v>
      </c>
      <c r="AA59" s="72">
        <f t="shared" si="2"/>
        <v>0</v>
      </c>
    </row>
    <row r="60" spans="1:27" ht="78.75">
      <c r="A60" s="1" t="s">
        <v>321</v>
      </c>
      <c r="B60" s="42" t="s">
        <v>144</v>
      </c>
      <c r="C60" s="6" t="s">
        <v>25</v>
      </c>
      <c r="D60" s="8">
        <v>4970003455</v>
      </c>
      <c r="E60" s="8">
        <v>970770400</v>
      </c>
      <c r="F60" s="8" t="s">
        <v>358</v>
      </c>
      <c r="G60" s="8" t="s">
        <v>359</v>
      </c>
      <c r="H60" s="6" t="s">
        <v>27</v>
      </c>
      <c r="I60" s="8" t="s">
        <v>28</v>
      </c>
      <c r="J60" s="8" t="s">
        <v>28</v>
      </c>
      <c r="K60" s="8" t="s">
        <v>32</v>
      </c>
      <c r="L60" s="6">
        <v>10</v>
      </c>
      <c r="M60" s="6"/>
      <c r="N60" s="6" t="s">
        <v>213</v>
      </c>
      <c r="O60" s="6" t="s">
        <v>165</v>
      </c>
      <c r="P60" s="14" t="s">
        <v>367</v>
      </c>
      <c r="Q60" s="42" t="s">
        <v>24</v>
      </c>
      <c r="R60" s="28">
        <v>2</v>
      </c>
      <c r="S60" s="93"/>
      <c r="T60" s="52"/>
      <c r="U60" s="55">
        <v>117</v>
      </c>
      <c r="V60" s="65"/>
      <c r="W60" s="67"/>
      <c r="X60" s="69"/>
      <c r="Y60" s="70">
        <f t="shared" si="0"/>
        <v>0</v>
      </c>
      <c r="Z60" s="71">
        <f t="shared" si="1"/>
        <v>0</v>
      </c>
      <c r="AA60" s="72">
        <f t="shared" si="2"/>
        <v>0</v>
      </c>
    </row>
    <row r="61" spans="1:27" ht="78.75">
      <c r="A61" s="1" t="s">
        <v>322</v>
      </c>
      <c r="B61" s="42" t="s">
        <v>145</v>
      </c>
      <c r="C61" s="6" t="s">
        <v>25</v>
      </c>
      <c r="D61" s="8">
        <v>4970003455</v>
      </c>
      <c r="E61" s="8">
        <v>970770400</v>
      </c>
      <c r="F61" s="8" t="s">
        <v>358</v>
      </c>
      <c r="G61" s="8" t="s">
        <v>359</v>
      </c>
      <c r="H61" s="6" t="s">
        <v>27</v>
      </c>
      <c r="I61" s="8" t="s">
        <v>28</v>
      </c>
      <c r="J61" s="8" t="s">
        <v>28</v>
      </c>
      <c r="K61" s="8" t="s">
        <v>32</v>
      </c>
      <c r="L61" s="6">
        <v>10</v>
      </c>
      <c r="M61" s="6"/>
      <c r="N61" s="6" t="s">
        <v>214</v>
      </c>
      <c r="O61" s="6" t="s">
        <v>165</v>
      </c>
      <c r="P61" s="14" t="s">
        <v>367</v>
      </c>
      <c r="Q61" s="42" t="s">
        <v>24</v>
      </c>
      <c r="R61" s="28">
        <v>3</v>
      </c>
      <c r="S61" s="93"/>
      <c r="T61" s="52"/>
      <c r="U61" s="55">
        <v>184</v>
      </c>
      <c r="V61" s="65"/>
      <c r="W61" s="67"/>
      <c r="X61" s="69"/>
      <c r="Y61" s="70">
        <f t="shared" si="0"/>
        <v>0</v>
      </c>
      <c r="Z61" s="71">
        <f t="shared" si="1"/>
        <v>0</v>
      </c>
      <c r="AA61" s="72">
        <f t="shared" si="2"/>
        <v>0</v>
      </c>
    </row>
    <row r="62" spans="1:27" ht="78.75">
      <c r="A62" s="1" t="s">
        <v>323</v>
      </c>
      <c r="B62" s="42" t="s">
        <v>146</v>
      </c>
      <c r="C62" s="6" t="s">
        <v>25</v>
      </c>
      <c r="D62" s="8">
        <v>4970003455</v>
      </c>
      <c r="E62" s="8">
        <v>970770400</v>
      </c>
      <c r="F62" s="8" t="s">
        <v>358</v>
      </c>
      <c r="G62" s="8" t="s">
        <v>359</v>
      </c>
      <c r="H62" s="6" t="s">
        <v>27</v>
      </c>
      <c r="I62" s="8" t="s">
        <v>28</v>
      </c>
      <c r="J62" s="8" t="s">
        <v>28</v>
      </c>
      <c r="K62" s="8" t="s">
        <v>32</v>
      </c>
      <c r="L62" s="6">
        <v>10</v>
      </c>
      <c r="M62" s="6"/>
      <c r="N62" s="6" t="s">
        <v>215</v>
      </c>
      <c r="O62" s="6" t="s">
        <v>165</v>
      </c>
      <c r="P62" s="14" t="s">
        <v>367</v>
      </c>
      <c r="Q62" s="42" t="s">
        <v>24</v>
      </c>
      <c r="R62" s="28">
        <v>3</v>
      </c>
      <c r="S62" s="93"/>
      <c r="T62" s="52"/>
      <c r="U62" s="55">
        <v>116</v>
      </c>
      <c r="V62" s="65"/>
      <c r="W62" s="67"/>
      <c r="X62" s="69"/>
      <c r="Y62" s="70">
        <f t="shared" si="0"/>
        <v>0</v>
      </c>
      <c r="Z62" s="71">
        <f t="shared" si="1"/>
        <v>0</v>
      </c>
      <c r="AA62" s="72">
        <f t="shared" si="2"/>
        <v>0</v>
      </c>
    </row>
    <row r="63" spans="1:27" ht="118.5">
      <c r="A63" s="1" t="s">
        <v>324</v>
      </c>
      <c r="B63" s="42" t="s">
        <v>147</v>
      </c>
      <c r="C63" s="6" t="s">
        <v>25</v>
      </c>
      <c r="D63" s="8">
        <v>4970003455</v>
      </c>
      <c r="E63" s="8">
        <v>970770400</v>
      </c>
      <c r="F63" s="8" t="s">
        <v>358</v>
      </c>
      <c r="G63" s="8" t="s">
        <v>359</v>
      </c>
      <c r="H63" s="6" t="s">
        <v>27</v>
      </c>
      <c r="I63" s="8" t="s">
        <v>28</v>
      </c>
      <c r="J63" s="8" t="s">
        <v>28</v>
      </c>
      <c r="K63" s="8" t="s">
        <v>32</v>
      </c>
      <c r="L63" s="6">
        <v>10</v>
      </c>
      <c r="M63" s="6"/>
      <c r="N63" s="6" t="s">
        <v>216</v>
      </c>
      <c r="O63" s="6" t="s">
        <v>165</v>
      </c>
      <c r="P63" s="14" t="s">
        <v>367</v>
      </c>
      <c r="Q63" s="42" t="s">
        <v>24</v>
      </c>
      <c r="R63" s="28">
        <v>2</v>
      </c>
      <c r="S63" s="93"/>
      <c r="T63" s="52"/>
      <c r="U63" s="55">
        <v>100</v>
      </c>
      <c r="V63" s="65"/>
      <c r="W63" s="67"/>
      <c r="X63" s="69"/>
      <c r="Y63" s="70">
        <f t="shared" si="0"/>
        <v>0</v>
      </c>
      <c r="Z63" s="71">
        <f t="shared" si="1"/>
        <v>0</v>
      </c>
      <c r="AA63" s="72">
        <f t="shared" si="2"/>
        <v>0</v>
      </c>
    </row>
    <row r="64" spans="1:27" ht="118.5">
      <c r="A64" s="1" t="s">
        <v>325</v>
      </c>
      <c r="B64" s="42" t="s">
        <v>148</v>
      </c>
      <c r="C64" s="6" t="s">
        <v>25</v>
      </c>
      <c r="D64" s="8">
        <v>4970003455</v>
      </c>
      <c r="E64" s="8">
        <v>970770400</v>
      </c>
      <c r="F64" s="8" t="s">
        <v>358</v>
      </c>
      <c r="G64" s="8" t="s">
        <v>359</v>
      </c>
      <c r="H64" s="6" t="s">
        <v>27</v>
      </c>
      <c r="I64" s="8" t="s">
        <v>28</v>
      </c>
      <c r="J64" s="8" t="s">
        <v>28</v>
      </c>
      <c r="K64" s="8" t="s">
        <v>32</v>
      </c>
      <c r="L64" s="6">
        <v>10</v>
      </c>
      <c r="M64" s="6"/>
      <c r="N64" s="6" t="s">
        <v>217</v>
      </c>
      <c r="O64" s="6" t="s">
        <v>165</v>
      </c>
      <c r="P64" s="14" t="s">
        <v>367</v>
      </c>
      <c r="Q64" s="42" t="s">
        <v>24</v>
      </c>
      <c r="R64" s="28">
        <v>3</v>
      </c>
      <c r="S64" s="93"/>
      <c r="T64" s="52"/>
      <c r="U64" s="55">
        <v>100</v>
      </c>
      <c r="V64" s="65"/>
      <c r="W64" s="67"/>
      <c r="X64" s="69"/>
      <c r="Y64" s="70">
        <f t="shared" si="0"/>
        <v>0</v>
      </c>
      <c r="Z64" s="71">
        <f t="shared" si="1"/>
        <v>0</v>
      </c>
      <c r="AA64" s="72">
        <f t="shared" si="2"/>
        <v>0</v>
      </c>
    </row>
    <row r="65" spans="1:27" ht="78.75">
      <c r="A65" s="1" t="s">
        <v>326</v>
      </c>
      <c r="B65" s="42" t="s">
        <v>149</v>
      </c>
      <c r="C65" s="6" t="s">
        <v>25</v>
      </c>
      <c r="D65" s="8">
        <v>4970003455</v>
      </c>
      <c r="E65" s="8">
        <v>970770400</v>
      </c>
      <c r="F65" s="8" t="s">
        <v>358</v>
      </c>
      <c r="G65" s="8" t="s">
        <v>359</v>
      </c>
      <c r="H65" s="6" t="s">
        <v>27</v>
      </c>
      <c r="I65" s="8" t="s">
        <v>28</v>
      </c>
      <c r="J65" s="8" t="s">
        <v>28</v>
      </c>
      <c r="K65" s="8" t="s">
        <v>32</v>
      </c>
      <c r="L65" s="6">
        <v>10</v>
      </c>
      <c r="M65" s="6"/>
      <c r="N65" s="6" t="s">
        <v>259</v>
      </c>
      <c r="O65" s="6" t="s">
        <v>165</v>
      </c>
      <c r="P65" s="14" t="s">
        <v>367</v>
      </c>
      <c r="Q65" s="42" t="s">
        <v>24</v>
      </c>
      <c r="R65" s="28">
        <v>2</v>
      </c>
      <c r="S65" s="93"/>
      <c r="T65" s="52"/>
      <c r="U65" s="55">
        <v>169</v>
      </c>
      <c r="V65" s="65"/>
      <c r="W65" s="67"/>
      <c r="X65" s="69"/>
      <c r="Y65" s="70">
        <f t="shared" si="0"/>
        <v>0</v>
      </c>
      <c r="Z65" s="71">
        <f t="shared" si="1"/>
        <v>0</v>
      </c>
      <c r="AA65" s="72">
        <f t="shared" si="2"/>
        <v>0</v>
      </c>
    </row>
    <row r="66" spans="1:27" ht="118.5">
      <c r="A66" s="1" t="s">
        <v>327</v>
      </c>
      <c r="B66" s="42" t="s">
        <v>150</v>
      </c>
      <c r="C66" s="6" t="s">
        <v>25</v>
      </c>
      <c r="D66" s="8">
        <v>4970003455</v>
      </c>
      <c r="E66" s="8">
        <v>970770400</v>
      </c>
      <c r="F66" s="8" t="s">
        <v>358</v>
      </c>
      <c r="G66" s="8" t="s">
        <v>359</v>
      </c>
      <c r="H66" s="6" t="s">
        <v>27</v>
      </c>
      <c r="I66" s="8" t="s">
        <v>28</v>
      </c>
      <c r="J66" s="8" t="s">
        <v>28</v>
      </c>
      <c r="K66" s="8" t="s">
        <v>32</v>
      </c>
      <c r="L66" s="6">
        <v>10</v>
      </c>
      <c r="M66" s="6"/>
      <c r="N66" s="6" t="s">
        <v>218</v>
      </c>
      <c r="O66" s="6" t="s">
        <v>165</v>
      </c>
      <c r="P66" s="14" t="s">
        <v>367</v>
      </c>
      <c r="Q66" s="42" t="s">
        <v>24</v>
      </c>
      <c r="R66" s="28">
        <v>2</v>
      </c>
      <c r="S66" s="93"/>
      <c r="T66" s="52"/>
      <c r="U66" s="55">
        <v>100</v>
      </c>
      <c r="V66" s="65"/>
      <c r="W66" s="67"/>
      <c r="X66" s="69"/>
      <c r="Y66" s="70">
        <f t="shared" si="0"/>
        <v>0</v>
      </c>
      <c r="Z66" s="71">
        <f t="shared" si="1"/>
        <v>0</v>
      </c>
      <c r="AA66" s="72">
        <f t="shared" si="2"/>
        <v>0</v>
      </c>
    </row>
    <row r="67" spans="1:27" ht="78.75">
      <c r="A67" s="1" t="s">
        <v>328</v>
      </c>
      <c r="B67" s="42" t="s">
        <v>151</v>
      </c>
      <c r="C67" s="6" t="s">
        <v>25</v>
      </c>
      <c r="D67" s="8">
        <v>4970003455</v>
      </c>
      <c r="E67" s="8">
        <v>970770400</v>
      </c>
      <c r="F67" s="8" t="s">
        <v>358</v>
      </c>
      <c r="G67" s="8" t="s">
        <v>359</v>
      </c>
      <c r="H67" s="6" t="s">
        <v>27</v>
      </c>
      <c r="I67" s="8" t="s">
        <v>28</v>
      </c>
      <c r="J67" s="8" t="s">
        <v>28</v>
      </c>
      <c r="K67" s="8" t="s">
        <v>32</v>
      </c>
      <c r="L67" s="6">
        <v>10</v>
      </c>
      <c r="M67" s="6"/>
      <c r="N67" s="6" t="s">
        <v>219</v>
      </c>
      <c r="O67" s="6" t="s">
        <v>165</v>
      </c>
      <c r="P67" s="14" t="s">
        <v>367</v>
      </c>
      <c r="Q67" s="42" t="s">
        <v>24</v>
      </c>
      <c r="R67" s="28">
        <v>3</v>
      </c>
      <c r="S67" s="93"/>
      <c r="T67" s="52"/>
      <c r="U67" s="61">
        <v>100</v>
      </c>
      <c r="V67" s="65"/>
      <c r="W67" s="67"/>
      <c r="X67" s="69"/>
      <c r="Y67" s="70">
        <f t="shared" si="0"/>
        <v>0</v>
      </c>
      <c r="Z67" s="71">
        <f t="shared" si="1"/>
        <v>0</v>
      </c>
      <c r="AA67" s="72">
        <f t="shared" si="2"/>
        <v>0</v>
      </c>
    </row>
    <row r="68" spans="1:27" ht="78.75">
      <c r="A68" s="1" t="s">
        <v>329</v>
      </c>
      <c r="B68" s="42" t="s">
        <v>152</v>
      </c>
      <c r="C68" s="6" t="s">
        <v>25</v>
      </c>
      <c r="D68" s="8">
        <v>4970003455</v>
      </c>
      <c r="E68" s="8">
        <v>970770400</v>
      </c>
      <c r="F68" s="8" t="s">
        <v>358</v>
      </c>
      <c r="G68" s="8" t="s">
        <v>359</v>
      </c>
      <c r="H68" s="6" t="s">
        <v>27</v>
      </c>
      <c r="I68" s="8" t="s">
        <v>28</v>
      </c>
      <c r="J68" s="8" t="s">
        <v>28</v>
      </c>
      <c r="K68" s="8" t="s">
        <v>32</v>
      </c>
      <c r="L68" s="6">
        <v>10</v>
      </c>
      <c r="M68" s="6"/>
      <c r="N68" s="6" t="s">
        <v>220</v>
      </c>
      <c r="O68" s="6" t="s">
        <v>165</v>
      </c>
      <c r="P68" s="14" t="s">
        <v>367</v>
      </c>
      <c r="Q68" s="42" t="s">
        <v>24</v>
      </c>
      <c r="R68" s="28">
        <v>3</v>
      </c>
      <c r="S68" s="93"/>
      <c r="T68" s="52"/>
      <c r="U68" s="55">
        <v>158</v>
      </c>
      <c r="V68" s="65"/>
      <c r="W68" s="67"/>
      <c r="X68" s="69"/>
      <c r="Y68" s="70">
        <f t="shared" si="0"/>
        <v>0</v>
      </c>
      <c r="Z68" s="71">
        <f t="shared" si="1"/>
        <v>0</v>
      </c>
      <c r="AA68" s="72">
        <f t="shared" si="2"/>
        <v>0</v>
      </c>
    </row>
    <row r="69" spans="1:27" ht="118.5">
      <c r="A69" s="1" t="s">
        <v>330</v>
      </c>
      <c r="B69" s="42" t="s">
        <v>153</v>
      </c>
      <c r="C69" s="6" t="s">
        <v>25</v>
      </c>
      <c r="D69" s="8">
        <v>4970003455</v>
      </c>
      <c r="E69" s="8">
        <v>970770400</v>
      </c>
      <c r="F69" s="8" t="s">
        <v>358</v>
      </c>
      <c r="G69" s="8" t="s">
        <v>359</v>
      </c>
      <c r="H69" s="6" t="s">
        <v>27</v>
      </c>
      <c r="I69" s="8" t="s">
        <v>28</v>
      </c>
      <c r="J69" s="8" t="s">
        <v>28</v>
      </c>
      <c r="K69" s="8" t="s">
        <v>32</v>
      </c>
      <c r="L69" s="6">
        <v>10</v>
      </c>
      <c r="M69" s="6"/>
      <c r="N69" s="6" t="s">
        <v>221</v>
      </c>
      <c r="O69" s="6" t="s">
        <v>165</v>
      </c>
      <c r="P69" s="14" t="s">
        <v>367</v>
      </c>
      <c r="Q69" s="42" t="s">
        <v>24</v>
      </c>
      <c r="R69" s="28">
        <v>2</v>
      </c>
      <c r="S69" s="93"/>
      <c r="T69" s="51"/>
      <c r="U69" s="55">
        <v>100</v>
      </c>
      <c r="V69" s="65"/>
      <c r="W69" s="67"/>
      <c r="X69" s="69"/>
      <c r="Y69" s="70">
        <f t="shared" si="0"/>
        <v>0</v>
      </c>
      <c r="Z69" s="71">
        <f t="shared" si="1"/>
        <v>0</v>
      </c>
      <c r="AA69" s="72">
        <f t="shared" si="2"/>
        <v>0</v>
      </c>
    </row>
    <row r="70" spans="1:27" ht="118.5">
      <c r="A70" s="1" t="s">
        <v>331</v>
      </c>
      <c r="B70" s="42" t="s">
        <v>154</v>
      </c>
      <c r="C70" s="6" t="s">
        <v>25</v>
      </c>
      <c r="D70" s="8">
        <v>4970003455</v>
      </c>
      <c r="E70" s="8">
        <v>970770400</v>
      </c>
      <c r="F70" s="8" t="s">
        <v>358</v>
      </c>
      <c r="G70" s="8" t="s">
        <v>359</v>
      </c>
      <c r="H70" s="6" t="s">
        <v>27</v>
      </c>
      <c r="I70" s="8" t="s">
        <v>28</v>
      </c>
      <c r="J70" s="8" t="s">
        <v>28</v>
      </c>
      <c r="K70" s="8" t="s">
        <v>32</v>
      </c>
      <c r="L70" s="6">
        <v>10</v>
      </c>
      <c r="M70" s="6"/>
      <c r="N70" s="6" t="s">
        <v>222</v>
      </c>
      <c r="O70" s="6" t="s">
        <v>165</v>
      </c>
      <c r="P70" s="14" t="s">
        <v>367</v>
      </c>
      <c r="Q70" s="42" t="s">
        <v>24</v>
      </c>
      <c r="R70" s="28">
        <v>3</v>
      </c>
      <c r="S70" s="93"/>
      <c r="T70" s="51"/>
      <c r="U70" s="55">
        <v>100</v>
      </c>
      <c r="V70" s="65"/>
      <c r="W70" s="67"/>
      <c r="X70" s="69"/>
      <c r="Y70" s="70">
        <f t="shared" si="0"/>
        <v>0</v>
      </c>
      <c r="Z70" s="71">
        <f t="shared" si="1"/>
        <v>0</v>
      </c>
      <c r="AA70" s="72">
        <f t="shared" si="2"/>
        <v>0</v>
      </c>
    </row>
    <row r="71" spans="1:27" ht="78.75">
      <c r="A71" s="1" t="s">
        <v>332</v>
      </c>
      <c r="B71" s="42" t="s">
        <v>155</v>
      </c>
      <c r="C71" s="6" t="s">
        <v>25</v>
      </c>
      <c r="D71" s="8">
        <v>4970003455</v>
      </c>
      <c r="E71" s="8">
        <v>970770400</v>
      </c>
      <c r="F71" s="8" t="s">
        <v>358</v>
      </c>
      <c r="G71" s="8" t="s">
        <v>359</v>
      </c>
      <c r="H71" s="6" t="s">
        <v>27</v>
      </c>
      <c r="I71" s="8" t="s">
        <v>28</v>
      </c>
      <c r="J71" s="8" t="s">
        <v>28</v>
      </c>
      <c r="K71" s="8" t="s">
        <v>32</v>
      </c>
      <c r="L71" s="6">
        <v>10</v>
      </c>
      <c r="M71" s="6"/>
      <c r="N71" s="6" t="s">
        <v>223</v>
      </c>
      <c r="O71" s="6" t="s">
        <v>165</v>
      </c>
      <c r="P71" s="14" t="s">
        <v>367</v>
      </c>
      <c r="Q71" s="42" t="s">
        <v>19</v>
      </c>
      <c r="R71" s="29">
        <v>9</v>
      </c>
      <c r="S71" s="93"/>
      <c r="T71" s="51"/>
      <c r="U71" s="55">
        <v>587</v>
      </c>
      <c r="V71" s="65"/>
      <c r="W71" s="67"/>
      <c r="X71" s="69"/>
      <c r="Y71" s="70">
        <f aca="true" t="shared" si="3" ref="Y71:Y96">S71*V71</f>
        <v>0</v>
      </c>
      <c r="Z71" s="71">
        <f aca="true" t="shared" si="4" ref="Z71:Z96">T71*W71</f>
        <v>0</v>
      </c>
      <c r="AA71" s="72">
        <f aca="true" t="shared" si="5" ref="AA71:AA96">U71*X71</f>
        <v>0</v>
      </c>
    </row>
    <row r="72" spans="1:27" ht="78.75">
      <c r="A72" s="1" t="s">
        <v>333</v>
      </c>
      <c r="B72" s="42" t="s">
        <v>156</v>
      </c>
      <c r="C72" s="6" t="s">
        <v>25</v>
      </c>
      <c r="D72" s="8">
        <v>4970003455</v>
      </c>
      <c r="E72" s="8">
        <v>970770400</v>
      </c>
      <c r="F72" s="8" t="s">
        <v>358</v>
      </c>
      <c r="G72" s="8" t="s">
        <v>359</v>
      </c>
      <c r="H72" s="6" t="s">
        <v>27</v>
      </c>
      <c r="I72" s="8" t="s">
        <v>28</v>
      </c>
      <c r="J72" s="8" t="s">
        <v>28</v>
      </c>
      <c r="K72" s="8" t="s">
        <v>32</v>
      </c>
      <c r="L72" s="6">
        <v>10</v>
      </c>
      <c r="M72" s="6"/>
      <c r="N72" s="6" t="s">
        <v>224</v>
      </c>
      <c r="O72" s="6" t="s">
        <v>165</v>
      </c>
      <c r="P72" s="14" t="s">
        <v>367</v>
      </c>
      <c r="Q72" s="42" t="s">
        <v>24</v>
      </c>
      <c r="R72" s="29">
        <v>3</v>
      </c>
      <c r="S72" s="93"/>
      <c r="T72" s="51"/>
      <c r="U72" s="55">
        <v>115</v>
      </c>
      <c r="V72" s="65"/>
      <c r="W72" s="67"/>
      <c r="X72" s="69"/>
      <c r="Y72" s="70">
        <f t="shared" si="3"/>
        <v>0</v>
      </c>
      <c r="Z72" s="71">
        <f t="shared" si="4"/>
        <v>0</v>
      </c>
      <c r="AA72" s="72">
        <f t="shared" si="5"/>
        <v>0</v>
      </c>
    </row>
    <row r="73" spans="1:27" ht="78.75">
      <c r="A73" s="1" t="s">
        <v>334</v>
      </c>
      <c r="B73" s="42" t="s">
        <v>157</v>
      </c>
      <c r="C73" s="6" t="s">
        <v>25</v>
      </c>
      <c r="D73" s="8">
        <v>4970003455</v>
      </c>
      <c r="E73" s="8">
        <v>970770400</v>
      </c>
      <c r="F73" s="8" t="s">
        <v>358</v>
      </c>
      <c r="G73" s="8" t="s">
        <v>359</v>
      </c>
      <c r="H73" s="6" t="s">
        <v>27</v>
      </c>
      <c r="I73" s="8" t="s">
        <v>28</v>
      </c>
      <c r="J73" s="8" t="s">
        <v>28</v>
      </c>
      <c r="K73" s="8" t="s">
        <v>32</v>
      </c>
      <c r="L73" s="6">
        <v>10</v>
      </c>
      <c r="M73" s="6"/>
      <c r="N73" s="6" t="s">
        <v>225</v>
      </c>
      <c r="O73" s="6" t="s">
        <v>165</v>
      </c>
      <c r="P73" s="14" t="s">
        <v>367</v>
      </c>
      <c r="Q73" s="42" t="s">
        <v>24</v>
      </c>
      <c r="R73" s="29">
        <v>2</v>
      </c>
      <c r="S73" s="93"/>
      <c r="T73" s="51"/>
      <c r="U73" s="55">
        <v>100</v>
      </c>
      <c r="V73" s="65"/>
      <c r="W73" s="67"/>
      <c r="X73" s="69"/>
      <c r="Y73" s="70">
        <f t="shared" si="3"/>
        <v>0</v>
      </c>
      <c r="Z73" s="71">
        <f t="shared" si="4"/>
        <v>0</v>
      </c>
      <c r="AA73" s="72">
        <f t="shared" si="5"/>
        <v>0</v>
      </c>
    </row>
    <row r="74" spans="1:27" ht="78.75">
      <c r="A74" s="1" t="s">
        <v>335</v>
      </c>
      <c r="B74" s="42" t="s">
        <v>158</v>
      </c>
      <c r="C74" s="6" t="s">
        <v>25</v>
      </c>
      <c r="D74" s="8">
        <v>4970003455</v>
      </c>
      <c r="E74" s="8">
        <v>970770400</v>
      </c>
      <c r="F74" s="8" t="s">
        <v>358</v>
      </c>
      <c r="G74" s="8" t="s">
        <v>359</v>
      </c>
      <c r="H74" s="6" t="s">
        <v>27</v>
      </c>
      <c r="I74" s="8" t="s">
        <v>28</v>
      </c>
      <c r="J74" s="8" t="s">
        <v>28</v>
      </c>
      <c r="K74" s="8" t="s">
        <v>32</v>
      </c>
      <c r="L74" s="6">
        <v>10</v>
      </c>
      <c r="M74" s="6"/>
      <c r="N74" s="6" t="s">
        <v>260</v>
      </c>
      <c r="O74" s="6" t="s">
        <v>165</v>
      </c>
      <c r="P74" s="14" t="s">
        <v>367</v>
      </c>
      <c r="Q74" s="42" t="s">
        <v>24</v>
      </c>
      <c r="R74" s="29">
        <v>11</v>
      </c>
      <c r="S74" s="93"/>
      <c r="T74" s="51"/>
      <c r="U74" s="55">
        <v>926</v>
      </c>
      <c r="V74" s="65"/>
      <c r="W74" s="67"/>
      <c r="X74" s="69"/>
      <c r="Y74" s="70">
        <f t="shared" si="3"/>
        <v>0</v>
      </c>
      <c r="Z74" s="71">
        <f t="shared" si="4"/>
        <v>0</v>
      </c>
      <c r="AA74" s="72">
        <f t="shared" si="5"/>
        <v>0</v>
      </c>
    </row>
    <row r="75" spans="1:27" ht="118.5">
      <c r="A75" s="1" t="s">
        <v>336</v>
      </c>
      <c r="B75" s="42" t="s">
        <v>159</v>
      </c>
      <c r="C75" s="6" t="s">
        <v>25</v>
      </c>
      <c r="D75" s="8">
        <v>4970003455</v>
      </c>
      <c r="E75" s="8">
        <v>970770400</v>
      </c>
      <c r="F75" s="8" t="s">
        <v>358</v>
      </c>
      <c r="G75" s="8" t="s">
        <v>359</v>
      </c>
      <c r="H75" s="6" t="s">
        <v>27</v>
      </c>
      <c r="I75" s="8" t="s">
        <v>28</v>
      </c>
      <c r="J75" s="8" t="s">
        <v>28</v>
      </c>
      <c r="K75" s="8" t="s">
        <v>32</v>
      </c>
      <c r="L75" s="6">
        <v>10</v>
      </c>
      <c r="M75" s="6"/>
      <c r="N75" s="6" t="s">
        <v>226</v>
      </c>
      <c r="O75" s="6" t="s">
        <v>165</v>
      </c>
      <c r="P75" s="14" t="s">
        <v>367</v>
      </c>
      <c r="Q75" s="42" t="s">
        <v>24</v>
      </c>
      <c r="R75" s="29">
        <v>2</v>
      </c>
      <c r="S75" s="93"/>
      <c r="T75" s="51"/>
      <c r="U75" s="55">
        <v>100</v>
      </c>
      <c r="V75" s="65"/>
      <c r="W75" s="67"/>
      <c r="X75" s="69"/>
      <c r="Y75" s="70">
        <f t="shared" si="3"/>
        <v>0</v>
      </c>
      <c r="Z75" s="71">
        <f t="shared" si="4"/>
        <v>0</v>
      </c>
      <c r="AA75" s="72">
        <f t="shared" si="5"/>
        <v>0</v>
      </c>
    </row>
    <row r="76" spans="1:27" ht="118.5">
      <c r="A76" s="1" t="s">
        <v>337</v>
      </c>
      <c r="B76" s="42" t="s">
        <v>160</v>
      </c>
      <c r="C76" s="6" t="s">
        <v>25</v>
      </c>
      <c r="D76" s="8">
        <v>4970003455</v>
      </c>
      <c r="E76" s="8">
        <v>970770400</v>
      </c>
      <c r="F76" s="8" t="s">
        <v>358</v>
      </c>
      <c r="G76" s="8" t="s">
        <v>359</v>
      </c>
      <c r="H76" s="6" t="s">
        <v>27</v>
      </c>
      <c r="I76" s="8" t="s">
        <v>28</v>
      </c>
      <c r="J76" s="8" t="s">
        <v>28</v>
      </c>
      <c r="K76" s="8" t="s">
        <v>32</v>
      </c>
      <c r="L76" s="6">
        <v>10</v>
      </c>
      <c r="M76" s="6"/>
      <c r="N76" s="6" t="s">
        <v>227</v>
      </c>
      <c r="O76" s="6" t="s">
        <v>165</v>
      </c>
      <c r="P76" s="14" t="s">
        <v>367</v>
      </c>
      <c r="Q76" s="42" t="s">
        <v>24</v>
      </c>
      <c r="R76" s="29">
        <v>4</v>
      </c>
      <c r="S76" s="93"/>
      <c r="T76" s="51"/>
      <c r="U76" s="55">
        <v>100</v>
      </c>
      <c r="V76" s="65"/>
      <c r="W76" s="67"/>
      <c r="X76" s="69"/>
      <c r="Y76" s="70">
        <f t="shared" si="3"/>
        <v>0</v>
      </c>
      <c r="Z76" s="71">
        <f t="shared" si="4"/>
        <v>0</v>
      </c>
      <c r="AA76" s="72">
        <f t="shared" si="5"/>
        <v>0</v>
      </c>
    </row>
    <row r="77" spans="1:27" ht="110.25">
      <c r="A77" s="1" t="s">
        <v>338</v>
      </c>
      <c r="B77" s="42" t="s">
        <v>75</v>
      </c>
      <c r="C77" s="6" t="s">
        <v>61</v>
      </c>
      <c r="D77" s="8">
        <v>4970003455</v>
      </c>
      <c r="E77" s="8">
        <v>970770400</v>
      </c>
      <c r="F77" s="8" t="s">
        <v>358</v>
      </c>
      <c r="G77" s="8" t="s">
        <v>228</v>
      </c>
      <c r="H77" s="6" t="s">
        <v>27</v>
      </c>
      <c r="I77" s="8" t="s">
        <v>33</v>
      </c>
      <c r="J77" s="8" t="s">
        <v>34</v>
      </c>
      <c r="K77" s="6"/>
      <c r="L77" s="6">
        <v>27</v>
      </c>
      <c r="M77" s="6" t="s">
        <v>35</v>
      </c>
      <c r="N77" s="6" t="s">
        <v>261</v>
      </c>
      <c r="O77" s="6" t="s">
        <v>165</v>
      </c>
      <c r="P77" s="14" t="s">
        <v>367</v>
      </c>
      <c r="Q77" s="42" t="s">
        <v>19</v>
      </c>
      <c r="R77" s="28">
        <v>4</v>
      </c>
      <c r="S77" s="93"/>
      <c r="T77" s="51"/>
      <c r="U77" s="55">
        <v>1108</v>
      </c>
      <c r="V77" s="65"/>
      <c r="W77" s="67"/>
      <c r="X77" s="69"/>
      <c r="Y77" s="70">
        <f t="shared" si="3"/>
        <v>0</v>
      </c>
      <c r="Z77" s="71">
        <f t="shared" si="4"/>
        <v>0</v>
      </c>
      <c r="AA77" s="72">
        <f t="shared" si="5"/>
        <v>0</v>
      </c>
    </row>
    <row r="78" spans="1:27" ht="110.25">
      <c r="A78" s="1" t="s">
        <v>339</v>
      </c>
      <c r="B78" s="42" t="s">
        <v>77</v>
      </c>
      <c r="C78" s="6" t="s">
        <v>61</v>
      </c>
      <c r="D78" s="8">
        <v>4970003455</v>
      </c>
      <c r="E78" s="8">
        <v>970770400</v>
      </c>
      <c r="F78" s="8" t="s">
        <v>26</v>
      </c>
      <c r="G78" s="8" t="s">
        <v>228</v>
      </c>
      <c r="H78" s="6" t="s">
        <v>27</v>
      </c>
      <c r="I78" s="8" t="s">
        <v>33</v>
      </c>
      <c r="J78" s="8" t="s">
        <v>34</v>
      </c>
      <c r="K78" s="6" t="s">
        <v>35</v>
      </c>
      <c r="L78" s="6">
        <v>27</v>
      </c>
      <c r="M78" s="6" t="s">
        <v>35</v>
      </c>
      <c r="N78" s="6" t="s">
        <v>230</v>
      </c>
      <c r="O78" s="6" t="s">
        <v>165</v>
      </c>
      <c r="P78" s="14" t="s">
        <v>367</v>
      </c>
      <c r="Q78" s="42" t="s">
        <v>19</v>
      </c>
      <c r="R78" s="28">
        <v>17</v>
      </c>
      <c r="S78" s="93"/>
      <c r="T78" s="51"/>
      <c r="U78" s="55">
        <v>23533</v>
      </c>
      <c r="V78" s="65"/>
      <c r="W78" s="67"/>
      <c r="X78" s="69"/>
      <c r="Y78" s="70">
        <f t="shared" si="3"/>
        <v>0</v>
      </c>
      <c r="Z78" s="71">
        <f t="shared" si="4"/>
        <v>0</v>
      </c>
      <c r="AA78" s="72">
        <f t="shared" si="5"/>
        <v>0</v>
      </c>
    </row>
    <row r="79" spans="1:27" ht="108">
      <c r="A79" s="1" t="s">
        <v>340</v>
      </c>
      <c r="B79" s="42" t="s">
        <v>76</v>
      </c>
      <c r="C79" s="6" t="s">
        <v>61</v>
      </c>
      <c r="D79" s="8">
        <v>4970003455</v>
      </c>
      <c r="E79" s="8">
        <v>970770400</v>
      </c>
      <c r="F79" s="8" t="s">
        <v>26</v>
      </c>
      <c r="G79" s="8" t="s">
        <v>229</v>
      </c>
      <c r="H79" s="6" t="s">
        <v>27</v>
      </c>
      <c r="I79" s="8" t="s">
        <v>33</v>
      </c>
      <c r="J79" s="8" t="s">
        <v>34</v>
      </c>
      <c r="K79" s="6" t="s">
        <v>35</v>
      </c>
      <c r="L79" s="6">
        <v>27</v>
      </c>
      <c r="M79" s="6" t="s">
        <v>35</v>
      </c>
      <c r="N79" s="6" t="s">
        <v>231</v>
      </c>
      <c r="O79" s="6" t="s">
        <v>165</v>
      </c>
      <c r="P79" s="14" t="s">
        <v>367</v>
      </c>
      <c r="Q79" s="42" t="s">
        <v>19</v>
      </c>
      <c r="R79" s="28">
        <v>11</v>
      </c>
      <c r="S79" s="93"/>
      <c r="T79" s="52"/>
      <c r="U79" s="55">
        <v>13287</v>
      </c>
      <c r="V79" s="65"/>
      <c r="W79" s="67"/>
      <c r="X79" s="69"/>
      <c r="Y79" s="70">
        <f t="shared" si="3"/>
        <v>0</v>
      </c>
      <c r="Z79" s="71">
        <f t="shared" si="4"/>
        <v>0</v>
      </c>
      <c r="AA79" s="72">
        <f t="shared" si="5"/>
        <v>0</v>
      </c>
    </row>
    <row r="80" spans="1:27" ht="118.5">
      <c r="A80" s="1" t="s">
        <v>341</v>
      </c>
      <c r="B80" s="42" t="s">
        <v>78</v>
      </c>
      <c r="C80" s="6" t="s">
        <v>61</v>
      </c>
      <c r="D80" s="8">
        <v>4970003455</v>
      </c>
      <c r="E80" s="8">
        <v>970770400</v>
      </c>
      <c r="F80" s="8" t="s">
        <v>358</v>
      </c>
      <c r="G80" s="8" t="s">
        <v>361</v>
      </c>
      <c r="H80" s="6" t="s">
        <v>27</v>
      </c>
      <c r="I80" s="8" t="s">
        <v>33</v>
      </c>
      <c r="J80" s="8" t="s">
        <v>34</v>
      </c>
      <c r="K80" s="6" t="s">
        <v>35</v>
      </c>
      <c r="L80" s="6">
        <v>27</v>
      </c>
      <c r="M80" s="6" t="s">
        <v>35</v>
      </c>
      <c r="N80" s="6" t="s">
        <v>232</v>
      </c>
      <c r="O80" s="6" t="s">
        <v>165</v>
      </c>
      <c r="P80" s="14" t="s">
        <v>367</v>
      </c>
      <c r="Q80" s="42" t="s">
        <v>24</v>
      </c>
      <c r="R80" s="28">
        <v>4</v>
      </c>
      <c r="S80" s="93"/>
      <c r="T80" s="51"/>
      <c r="U80" s="55">
        <v>266</v>
      </c>
      <c r="V80" s="65"/>
      <c r="W80" s="67"/>
      <c r="X80" s="69"/>
      <c r="Y80" s="70">
        <f t="shared" si="3"/>
        <v>0</v>
      </c>
      <c r="Z80" s="71">
        <f t="shared" si="4"/>
        <v>0</v>
      </c>
      <c r="AA80" s="72">
        <f t="shared" si="5"/>
        <v>0</v>
      </c>
    </row>
    <row r="81" spans="1:27" ht="118.5">
      <c r="A81" s="1" t="s">
        <v>342</v>
      </c>
      <c r="B81" s="42" t="s">
        <v>79</v>
      </c>
      <c r="C81" s="6" t="s">
        <v>61</v>
      </c>
      <c r="D81" s="8">
        <v>4970003455</v>
      </c>
      <c r="E81" s="8">
        <v>970770400</v>
      </c>
      <c r="F81" s="8" t="s">
        <v>358</v>
      </c>
      <c r="G81" s="8" t="s">
        <v>362</v>
      </c>
      <c r="H81" s="6" t="s">
        <v>27</v>
      </c>
      <c r="I81" s="8" t="s">
        <v>33</v>
      </c>
      <c r="J81" s="8" t="s">
        <v>34</v>
      </c>
      <c r="K81" s="6" t="s">
        <v>35</v>
      </c>
      <c r="L81" s="6">
        <v>27</v>
      </c>
      <c r="M81" s="6" t="s">
        <v>35</v>
      </c>
      <c r="N81" s="6" t="s">
        <v>262</v>
      </c>
      <c r="O81" s="6" t="s">
        <v>165</v>
      </c>
      <c r="P81" s="14" t="s">
        <v>367</v>
      </c>
      <c r="Q81" s="42" t="s">
        <v>24</v>
      </c>
      <c r="R81" s="31">
        <v>5</v>
      </c>
      <c r="S81" s="93"/>
      <c r="T81" s="51"/>
      <c r="U81" s="55">
        <v>812</v>
      </c>
      <c r="V81" s="65"/>
      <c r="W81" s="67"/>
      <c r="X81" s="69"/>
      <c r="Y81" s="70">
        <f t="shared" si="3"/>
        <v>0</v>
      </c>
      <c r="Z81" s="71">
        <f t="shared" si="4"/>
        <v>0</v>
      </c>
      <c r="AA81" s="72">
        <f t="shared" si="5"/>
        <v>0</v>
      </c>
    </row>
    <row r="82" spans="1:27" ht="118.5">
      <c r="A82" s="1" t="s">
        <v>343</v>
      </c>
      <c r="B82" s="42" t="s">
        <v>80</v>
      </c>
      <c r="C82" s="6" t="s">
        <v>61</v>
      </c>
      <c r="D82" s="8">
        <v>4970003455</v>
      </c>
      <c r="E82" s="8">
        <v>970770400</v>
      </c>
      <c r="F82" s="8" t="s">
        <v>358</v>
      </c>
      <c r="G82" s="8" t="s">
        <v>362</v>
      </c>
      <c r="H82" s="6" t="s">
        <v>27</v>
      </c>
      <c r="I82" s="8" t="s">
        <v>33</v>
      </c>
      <c r="J82" s="8" t="s">
        <v>34</v>
      </c>
      <c r="K82" s="6" t="s">
        <v>35</v>
      </c>
      <c r="L82" s="6">
        <v>27</v>
      </c>
      <c r="M82" s="6" t="s">
        <v>35</v>
      </c>
      <c r="N82" s="6" t="s">
        <v>262</v>
      </c>
      <c r="O82" s="6" t="s">
        <v>165</v>
      </c>
      <c r="P82" s="14" t="s">
        <v>367</v>
      </c>
      <c r="Q82" s="42" t="s">
        <v>24</v>
      </c>
      <c r="R82" s="28">
        <v>5</v>
      </c>
      <c r="S82" s="93"/>
      <c r="T82" s="51"/>
      <c r="U82" s="55">
        <v>100</v>
      </c>
      <c r="V82" s="65"/>
      <c r="W82" s="67"/>
      <c r="X82" s="69"/>
      <c r="Y82" s="70">
        <f t="shared" si="3"/>
        <v>0</v>
      </c>
      <c r="Z82" s="71">
        <f t="shared" si="4"/>
        <v>0</v>
      </c>
      <c r="AA82" s="72">
        <f t="shared" si="5"/>
        <v>0</v>
      </c>
    </row>
    <row r="83" spans="1:27" ht="110.25">
      <c r="A83" s="1" t="s">
        <v>344</v>
      </c>
      <c r="B83" s="42" t="s">
        <v>81</v>
      </c>
      <c r="C83" s="6" t="s">
        <v>61</v>
      </c>
      <c r="D83" s="8">
        <v>4970003455</v>
      </c>
      <c r="E83" s="8">
        <v>970770400</v>
      </c>
      <c r="F83" s="8" t="s">
        <v>26</v>
      </c>
      <c r="G83" s="8" t="s">
        <v>228</v>
      </c>
      <c r="H83" s="6" t="s">
        <v>27</v>
      </c>
      <c r="I83" s="8" t="s">
        <v>33</v>
      </c>
      <c r="J83" s="8" t="s">
        <v>34</v>
      </c>
      <c r="K83" s="6" t="s">
        <v>35</v>
      </c>
      <c r="L83" s="6">
        <v>27</v>
      </c>
      <c r="M83" s="6" t="s">
        <v>35</v>
      </c>
      <c r="N83" s="6" t="s">
        <v>241</v>
      </c>
      <c r="O83" s="6" t="s">
        <v>165</v>
      </c>
      <c r="P83" s="14" t="s">
        <v>367</v>
      </c>
      <c r="Q83" s="42" t="s">
        <v>19</v>
      </c>
      <c r="R83" s="28">
        <v>20</v>
      </c>
      <c r="S83" s="93"/>
      <c r="T83" s="92"/>
      <c r="U83" s="55">
        <v>1990</v>
      </c>
      <c r="V83" s="65"/>
      <c r="W83" s="67"/>
      <c r="X83" s="69"/>
      <c r="Y83" s="70">
        <f t="shared" si="3"/>
        <v>0</v>
      </c>
      <c r="Z83" s="71">
        <f t="shared" si="4"/>
        <v>0</v>
      </c>
      <c r="AA83" s="72">
        <f t="shared" si="5"/>
        <v>0</v>
      </c>
    </row>
    <row r="84" spans="1:27" ht="110.25">
      <c r="A84" s="1" t="s">
        <v>345</v>
      </c>
      <c r="B84" s="42" t="s">
        <v>82</v>
      </c>
      <c r="C84" s="6" t="s">
        <v>61</v>
      </c>
      <c r="D84" s="8">
        <v>4970003455</v>
      </c>
      <c r="E84" s="8">
        <v>970770400</v>
      </c>
      <c r="F84" s="8" t="s">
        <v>26</v>
      </c>
      <c r="G84" s="8" t="s">
        <v>228</v>
      </c>
      <c r="H84" s="6" t="s">
        <v>27</v>
      </c>
      <c r="I84" s="8" t="s">
        <v>33</v>
      </c>
      <c r="J84" s="8" t="s">
        <v>34</v>
      </c>
      <c r="K84" s="6" t="s">
        <v>35</v>
      </c>
      <c r="L84" s="6">
        <v>27</v>
      </c>
      <c r="M84" s="6" t="s">
        <v>35</v>
      </c>
      <c r="N84" s="6" t="s">
        <v>233</v>
      </c>
      <c r="O84" s="6" t="s">
        <v>165</v>
      </c>
      <c r="P84" s="14" t="s">
        <v>367</v>
      </c>
      <c r="Q84" s="42" t="s">
        <v>19</v>
      </c>
      <c r="R84" s="28">
        <v>11</v>
      </c>
      <c r="S84" s="93"/>
      <c r="T84" s="51"/>
      <c r="U84" s="55">
        <v>2299</v>
      </c>
      <c r="V84" s="65"/>
      <c r="W84" s="67"/>
      <c r="X84" s="69"/>
      <c r="Y84" s="70">
        <f t="shared" si="3"/>
        <v>0</v>
      </c>
      <c r="Z84" s="71">
        <f t="shared" si="4"/>
        <v>0</v>
      </c>
      <c r="AA84" s="72">
        <f t="shared" si="5"/>
        <v>0</v>
      </c>
    </row>
    <row r="85" spans="1:27" ht="108">
      <c r="A85" s="1" t="s">
        <v>346</v>
      </c>
      <c r="B85" s="42" t="s">
        <v>83</v>
      </c>
      <c r="C85" s="6" t="s">
        <v>61</v>
      </c>
      <c r="D85" s="8">
        <v>4970003455</v>
      </c>
      <c r="E85" s="8">
        <v>970770400</v>
      </c>
      <c r="F85" s="8" t="s">
        <v>26</v>
      </c>
      <c r="G85" s="8" t="s">
        <v>229</v>
      </c>
      <c r="H85" s="6" t="s">
        <v>27</v>
      </c>
      <c r="I85" s="8" t="s">
        <v>33</v>
      </c>
      <c r="J85" s="8" t="s">
        <v>34</v>
      </c>
      <c r="K85" s="6" t="s">
        <v>35</v>
      </c>
      <c r="L85" s="6">
        <v>27</v>
      </c>
      <c r="M85" s="6" t="s">
        <v>35</v>
      </c>
      <c r="N85" s="6" t="s">
        <v>234</v>
      </c>
      <c r="O85" s="6" t="s">
        <v>165</v>
      </c>
      <c r="P85" s="14" t="s">
        <v>367</v>
      </c>
      <c r="Q85" s="42" t="s">
        <v>19</v>
      </c>
      <c r="R85" s="28">
        <v>4</v>
      </c>
      <c r="S85" s="93"/>
      <c r="T85" s="51"/>
      <c r="U85" s="55">
        <v>1886</v>
      </c>
      <c r="V85" s="65"/>
      <c r="W85" s="67"/>
      <c r="X85" s="69"/>
      <c r="Y85" s="70">
        <f t="shared" si="3"/>
        <v>0</v>
      </c>
      <c r="Z85" s="71">
        <f t="shared" si="4"/>
        <v>0</v>
      </c>
      <c r="AA85" s="72">
        <f t="shared" si="5"/>
        <v>0</v>
      </c>
    </row>
    <row r="86" spans="1:27" ht="110.25">
      <c r="A86" s="1" t="s">
        <v>347</v>
      </c>
      <c r="B86" s="42" t="s">
        <v>84</v>
      </c>
      <c r="C86" s="6" t="s">
        <v>61</v>
      </c>
      <c r="D86" s="8">
        <v>4970003455</v>
      </c>
      <c r="E86" s="8">
        <v>970770400</v>
      </c>
      <c r="F86" s="8" t="s">
        <v>26</v>
      </c>
      <c r="G86" s="8" t="s">
        <v>228</v>
      </c>
      <c r="H86" s="6" t="s">
        <v>27</v>
      </c>
      <c r="I86" s="8" t="s">
        <v>33</v>
      </c>
      <c r="J86" s="8" t="s">
        <v>34</v>
      </c>
      <c r="K86" s="6" t="s">
        <v>35</v>
      </c>
      <c r="L86" s="6">
        <v>27</v>
      </c>
      <c r="M86" s="6" t="s">
        <v>35</v>
      </c>
      <c r="N86" s="6" t="s">
        <v>235</v>
      </c>
      <c r="O86" s="6" t="s">
        <v>165</v>
      </c>
      <c r="P86" s="14" t="s">
        <v>367</v>
      </c>
      <c r="Q86" s="42" t="s">
        <v>19</v>
      </c>
      <c r="R86" s="28">
        <v>11</v>
      </c>
      <c r="S86" s="93"/>
      <c r="T86" s="51"/>
      <c r="U86" s="55">
        <v>1118</v>
      </c>
      <c r="V86" s="65"/>
      <c r="W86" s="67"/>
      <c r="X86" s="69"/>
      <c r="Y86" s="70">
        <f t="shared" si="3"/>
        <v>0</v>
      </c>
      <c r="Z86" s="71">
        <f t="shared" si="4"/>
        <v>0</v>
      </c>
      <c r="AA86" s="72">
        <f t="shared" si="5"/>
        <v>0</v>
      </c>
    </row>
    <row r="87" spans="1:27" ht="93">
      <c r="A87" s="1" t="s">
        <v>348</v>
      </c>
      <c r="B87" s="42" t="s">
        <v>85</v>
      </c>
      <c r="C87" s="6" t="s">
        <v>62</v>
      </c>
      <c r="D87" s="8">
        <v>4970003455</v>
      </c>
      <c r="E87" s="8">
        <v>970770400</v>
      </c>
      <c r="F87" s="8" t="s">
        <v>26</v>
      </c>
      <c r="G87" s="8" t="s">
        <v>66</v>
      </c>
      <c r="H87" s="6" t="s">
        <v>27</v>
      </c>
      <c r="I87" s="8" t="s">
        <v>30</v>
      </c>
      <c r="J87" s="8" t="s">
        <v>36</v>
      </c>
      <c r="K87" s="8"/>
      <c r="L87" s="6">
        <v>35</v>
      </c>
      <c r="M87" s="6"/>
      <c r="N87" s="6" t="s">
        <v>236</v>
      </c>
      <c r="O87" s="6" t="s">
        <v>165</v>
      </c>
      <c r="P87" s="14" t="s">
        <v>367</v>
      </c>
      <c r="Q87" s="42" t="s">
        <v>19</v>
      </c>
      <c r="R87" s="28">
        <v>15</v>
      </c>
      <c r="S87" s="93"/>
      <c r="T87" s="51"/>
      <c r="U87" s="55">
        <v>10243</v>
      </c>
      <c r="V87" s="65"/>
      <c r="W87" s="67"/>
      <c r="X87" s="69"/>
      <c r="Y87" s="70">
        <f t="shared" si="3"/>
        <v>0</v>
      </c>
      <c r="Z87" s="71">
        <f t="shared" si="4"/>
        <v>0</v>
      </c>
      <c r="AA87" s="72">
        <f t="shared" si="5"/>
        <v>0</v>
      </c>
    </row>
    <row r="88" spans="1:27" ht="144">
      <c r="A88" s="1" t="s">
        <v>349</v>
      </c>
      <c r="B88" s="42" t="s">
        <v>86</v>
      </c>
      <c r="C88" s="6" t="s">
        <v>65</v>
      </c>
      <c r="D88" s="8">
        <v>4970003455</v>
      </c>
      <c r="E88" s="8">
        <v>970770400</v>
      </c>
      <c r="F88" s="8" t="s">
        <v>360</v>
      </c>
      <c r="G88" s="8" t="s">
        <v>363</v>
      </c>
      <c r="H88" s="10" t="s">
        <v>27</v>
      </c>
      <c r="I88" s="11" t="s">
        <v>28</v>
      </c>
      <c r="J88" s="11" t="s">
        <v>37</v>
      </c>
      <c r="K88" s="11" t="s">
        <v>38</v>
      </c>
      <c r="L88" s="10">
        <v>7</v>
      </c>
      <c r="M88" s="10"/>
      <c r="N88" s="10" t="s">
        <v>263</v>
      </c>
      <c r="O88" s="6" t="s">
        <v>165</v>
      </c>
      <c r="P88" s="10">
        <v>56289181</v>
      </c>
      <c r="Q88" s="96" t="s">
        <v>19</v>
      </c>
      <c r="R88" s="28">
        <v>27</v>
      </c>
      <c r="S88" s="94"/>
      <c r="T88" s="53"/>
      <c r="U88" s="91">
        <v>24499</v>
      </c>
      <c r="V88" s="65"/>
      <c r="W88" s="67"/>
      <c r="X88" s="69"/>
      <c r="Y88" s="70">
        <f t="shared" si="3"/>
        <v>0</v>
      </c>
      <c r="Z88" s="71">
        <f t="shared" si="4"/>
        <v>0</v>
      </c>
      <c r="AA88" s="72">
        <f t="shared" si="5"/>
        <v>0</v>
      </c>
    </row>
    <row r="89" spans="1:27" ht="160.5">
      <c r="A89" s="1" t="s">
        <v>350</v>
      </c>
      <c r="B89" s="42" t="s">
        <v>87</v>
      </c>
      <c r="C89" s="6" t="s">
        <v>63</v>
      </c>
      <c r="D89" s="8">
        <v>4970003455</v>
      </c>
      <c r="E89" s="8">
        <v>970770400</v>
      </c>
      <c r="F89" s="8" t="s">
        <v>360</v>
      </c>
      <c r="G89" s="8" t="s">
        <v>364</v>
      </c>
      <c r="H89" s="10" t="s">
        <v>27</v>
      </c>
      <c r="I89" s="11" t="s">
        <v>28</v>
      </c>
      <c r="J89" s="11" t="s">
        <v>37</v>
      </c>
      <c r="K89" s="11" t="s">
        <v>38</v>
      </c>
      <c r="L89" s="10">
        <v>7</v>
      </c>
      <c r="M89" s="10"/>
      <c r="N89" s="10" t="s">
        <v>264</v>
      </c>
      <c r="O89" s="6" t="s">
        <v>165</v>
      </c>
      <c r="P89" s="14" t="s">
        <v>367</v>
      </c>
      <c r="Q89" s="96" t="s">
        <v>19</v>
      </c>
      <c r="R89" s="28">
        <v>11</v>
      </c>
      <c r="S89" s="94"/>
      <c r="T89" s="53"/>
      <c r="U89" s="91">
        <v>3943</v>
      </c>
      <c r="V89" s="65"/>
      <c r="W89" s="67"/>
      <c r="X89" s="69"/>
      <c r="Y89" s="70">
        <f t="shared" si="3"/>
        <v>0</v>
      </c>
      <c r="Z89" s="71">
        <f t="shared" si="4"/>
        <v>0</v>
      </c>
      <c r="AA89" s="72">
        <f t="shared" si="5"/>
        <v>0</v>
      </c>
    </row>
    <row r="90" spans="1:27" ht="78.75">
      <c r="A90" s="1" t="s">
        <v>351</v>
      </c>
      <c r="B90" s="42" t="s">
        <v>161</v>
      </c>
      <c r="C90" s="7" t="s">
        <v>60</v>
      </c>
      <c r="D90" s="8">
        <v>4970003455</v>
      </c>
      <c r="E90" s="8">
        <v>970770400</v>
      </c>
      <c r="F90" s="8" t="s">
        <v>26</v>
      </c>
      <c r="G90" s="8" t="s">
        <v>365</v>
      </c>
      <c r="H90" s="12" t="s">
        <v>27</v>
      </c>
      <c r="I90" s="9" t="s">
        <v>28</v>
      </c>
      <c r="J90" s="9" t="s">
        <v>28</v>
      </c>
      <c r="K90" s="9" t="s">
        <v>32</v>
      </c>
      <c r="L90" s="13">
        <v>6</v>
      </c>
      <c r="M90" s="14">
        <v>1</v>
      </c>
      <c r="N90" s="6" t="s">
        <v>265</v>
      </c>
      <c r="O90" s="6" t="s">
        <v>165</v>
      </c>
      <c r="P90" s="14" t="s">
        <v>367</v>
      </c>
      <c r="Q90" s="42" t="s">
        <v>19</v>
      </c>
      <c r="R90" s="88">
        <v>27</v>
      </c>
      <c r="S90" s="93"/>
      <c r="T90" s="51"/>
      <c r="U90" s="55">
        <v>4043</v>
      </c>
      <c r="V90" s="65"/>
      <c r="W90" s="67"/>
      <c r="X90" s="69"/>
      <c r="Y90" s="70">
        <f t="shared" si="3"/>
        <v>0</v>
      </c>
      <c r="Z90" s="71">
        <f t="shared" si="4"/>
        <v>0</v>
      </c>
      <c r="AA90" s="72">
        <f t="shared" si="5"/>
        <v>0</v>
      </c>
    </row>
    <row r="91" spans="1:27" s="34" customFormat="1" ht="166.5">
      <c r="A91" s="34" t="s">
        <v>352</v>
      </c>
      <c r="B91" s="41" t="s">
        <v>88</v>
      </c>
      <c r="C91" s="35" t="s">
        <v>68</v>
      </c>
      <c r="D91" s="36">
        <v>4970003455</v>
      </c>
      <c r="E91" s="36">
        <v>970770400</v>
      </c>
      <c r="F91" s="8" t="s">
        <v>360</v>
      </c>
      <c r="G91" s="36" t="s">
        <v>67</v>
      </c>
      <c r="H91" s="37" t="s">
        <v>27</v>
      </c>
      <c r="I91" s="38" t="s">
        <v>28</v>
      </c>
      <c r="J91" s="38" t="s">
        <v>28</v>
      </c>
      <c r="K91" s="38" t="s">
        <v>43</v>
      </c>
      <c r="L91" s="39">
        <v>16</v>
      </c>
      <c r="M91" s="40">
        <v>1</v>
      </c>
      <c r="N91" s="41" t="s">
        <v>240</v>
      </c>
      <c r="O91" s="6" t="s">
        <v>165</v>
      </c>
      <c r="P91" s="14" t="s">
        <v>367</v>
      </c>
      <c r="Q91" s="97" t="s">
        <v>21</v>
      </c>
      <c r="R91" s="89">
        <v>27</v>
      </c>
      <c r="S91" s="95">
        <v>7301</v>
      </c>
      <c r="T91" s="54">
        <v>10070</v>
      </c>
      <c r="U91" s="62"/>
      <c r="V91" s="66"/>
      <c r="W91" s="68"/>
      <c r="X91" s="73"/>
      <c r="Y91" s="70">
        <f t="shared" si="3"/>
        <v>0</v>
      </c>
      <c r="Z91" s="71">
        <f t="shared" si="4"/>
        <v>0</v>
      </c>
      <c r="AA91" s="72">
        <f t="shared" si="5"/>
        <v>0</v>
      </c>
    </row>
    <row r="92" spans="1:27" ht="116.25">
      <c r="A92" s="1" t="s">
        <v>353</v>
      </c>
      <c r="B92" s="42" t="s">
        <v>89</v>
      </c>
      <c r="C92" s="6" t="s">
        <v>69</v>
      </c>
      <c r="D92" s="8">
        <v>4970003455</v>
      </c>
      <c r="E92" s="8">
        <v>970770400</v>
      </c>
      <c r="F92" s="8" t="s">
        <v>26</v>
      </c>
      <c r="G92" s="8" t="s">
        <v>70</v>
      </c>
      <c r="H92" s="6" t="s">
        <v>39</v>
      </c>
      <c r="I92" s="8" t="s">
        <v>28</v>
      </c>
      <c r="J92" s="8" t="s">
        <v>40</v>
      </c>
      <c r="K92" s="8"/>
      <c r="L92" s="6">
        <v>195</v>
      </c>
      <c r="M92" s="6"/>
      <c r="N92" s="6" t="s">
        <v>239</v>
      </c>
      <c r="O92" s="6" t="s">
        <v>165</v>
      </c>
      <c r="P92" s="14" t="s">
        <v>367</v>
      </c>
      <c r="Q92" s="42" t="s">
        <v>19</v>
      </c>
      <c r="R92" s="15">
        <v>14</v>
      </c>
      <c r="S92" s="93"/>
      <c r="T92" s="51"/>
      <c r="U92" s="55">
        <v>10052</v>
      </c>
      <c r="V92" s="65"/>
      <c r="W92" s="67"/>
      <c r="X92" s="69"/>
      <c r="Y92" s="70">
        <f t="shared" si="3"/>
        <v>0</v>
      </c>
      <c r="Z92" s="71">
        <f t="shared" si="4"/>
        <v>0</v>
      </c>
      <c r="AA92" s="72">
        <f t="shared" si="5"/>
        <v>0</v>
      </c>
    </row>
    <row r="93" spans="1:27" ht="110.25">
      <c r="A93" s="1" t="s">
        <v>354</v>
      </c>
      <c r="B93" s="42" t="s">
        <v>90</v>
      </c>
      <c r="C93" s="6" t="s">
        <v>64</v>
      </c>
      <c r="D93" s="8">
        <v>4970003455</v>
      </c>
      <c r="E93" s="8">
        <v>970770400</v>
      </c>
      <c r="F93" s="8" t="s">
        <v>41</v>
      </c>
      <c r="G93" s="8" t="s">
        <v>71</v>
      </c>
      <c r="H93" s="6" t="s">
        <v>39</v>
      </c>
      <c r="I93" s="8" t="s">
        <v>28</v>
      </c>
      <c r="J93" s="8" t="s">
        <v>40</v>
      </c>
      <c r="K93" s="8"/>
      <c r="L93" s="6">
        <v>195</v>
      </c>
      <c r="M93" s="6"/>
      <c r="N93" s="6" t="s">
        <v>237</v>
      </c>
      <c r="O93" s="6" t="s">
        <v>165</v>
      </c>
      <c r="P93" s="14" t="s">
        <v>367</v>
      </c>
      <c r="Q93" s="42" t="s">
        <v>21</v>
      </c>
      <c r="R93" s="15">
        <v>14</v>
      </c>
      <c r="S93" s="93">
        <v>907</v>
      </c>
      <c r="T93" s="51">
        <v>1175</v>
      </c>
      <c r="U93" s="61"/>
      <c r="V93" s="65"/>
      <c r="W93" s="67"/>
      <c r="X93" s="69"/>
      <c r="Y93" s="70">
        <f t="shared" si="3"/>
        <v>0</v>
      </c>
      <c r="Z93" s="71">
        <f t="shared" si="4"/>
        <v>0</v>
      </c>
      <c r="AA93" s="72">
        <f t="shared" si="5"/>
        <v>0</v>
      </c>
    </row>
    <row r="94" spans="1:27" ht="78">
      <c r="A94" s="32" t="s">
        <v>355</v>
      </c>
      <c r="B94" s="42" t="s">
        <v>91</v>
      </c>
      <c r="C94" s="7" t="s">
        <v>74</v>
      </c>
      <c r="D94" s="8">
        <v>4970003455</v>
      </c>
      <c r="E94" s="8">
        <v>970770400</v>
      </c>
      <c r="F94" s="8" t="s">
        <v>42</v>
      </c>
      <c r="G94" s="7" t="s">
        <v>73</v>
      </c>
      <c r="H94" s="6" t="s">
        <v>27</v>
      </c>
      <c r="I94" s="8" t="s">
        <v>28</v>
      </c>
      <c r="J94" s="8" t="s">
        <v>28</v>
      </c>
      <c r="K94" s="8" t="s">
        <v>72</v>
      </c>
      <c r="L94" s="6">
        <v>1</v>
      </c>
      <c r="M94" s="6"/>
      <c r="N94" s="6" t="s">
        <v>238</v>
      </c>
      <c r="O94" s="6" t="s">
        <v>165</v>
      </c>
      <c r="P94" s="14" t="s">
        <v>367</v>
      </c>
      <c r="Q94" s="42" t="s">
        <v>21</v>
      </c>
      <c r="R94" s="15">
        <v>22</v>
      </c>
      <c r="S94" s="93">
        <v>2397</v>
      </c>
      <c r="T94" s="51">
        <v>7190</v>
      </c>
      <c r="U94" s="61"/>
      <c r="V94" s="74"/>
      <c r="W94" s="75"/>
      <c r="X94" s="69"/>
      <c r="Y94" s="70">
        <f t="shared" si="3"/>
        <v>0</v>
      </c>
      <c r="Z94" s="71">
        <f t="shared" si="4"/>
        <v>0</v>
      </c>
      <c r="AA94" s="72">
        <f t="shared" si="5"/>
        <v>0</v>
      </c>
    </row>
    <row r="95" spans="1:27" ht="78">
      <c r="A95" s="30" t="s">
        <v>356</v>
      </c>
      <c r="B95" s="42" t="s">
        <v>92</v>
      </c>
      <c r="C95" s="7" t="s">
        <v>74</v>
      </c>
      <c r="D95" s="8">
        <v>4970003455</v>
      </c>
      <c r="E95" s="8">
        <v>970770400</v>
      </c>
      <c r="F95" s="8" t="s">
        <v>42</v>
      </c>
      <c r="G95" s="7" t="s">
        <v>73</v>
      </c>
      <c r="H95" s="6" t="s">
        <v>27</v>
      </c>
      <c r="I95" s="8" t="s">
        <v>28</v>
      </c>
      <c r="J95" s="8" t="s">
        <v>28</v>
      </c>
      <c r="K95" s="8" t="s">
        <v>72</v>
      </c>
      <c r="L95" s="6">
        <v>1</v>
      </c>
      <c r="M95" s="6"/>
      <c r="N95" s="6" t="s">
        <v>266</v>
      </c>
      <c r="O95" s="6" t="s">
        <v>165</v>
      </c>
      <c r="P95" s="14" t="s">
        <v>367</v>
      </c>
      <c r="Q95" s="42" t="s">
        <v>21</v>
      </c>
      <c r="R95" s="15">
        <v>27</v>
      </c>
      <c r="S95" s="93">
        <v>8246</v>
      </c>
      <c r="T95" s="51">
        <v>18853</v>
      </c>
      <c r="U95" s="61"/>
      <c r="V95" s="74"/>
      <c r="W95" s="75"/>
      <c r="X95" s="69"/>
      <c r="Y95" s="70">
        <f t="shared" si="3"/>
        <v>0</v>
      </c>
      <c r="Z95" s="71">
        <f t="shared" si="4"/>
        <v>0</v>
      </c>
      <c r="AA95" s="72">
        <f t="shared" si="5"/>
        <v>0</v>
      </c>
    </row>
    <row r="96" spans="1:27" ht="78">
      <c r="A96" s="33" t="s">
        <v>357</v>
      </c>
      <c r="B96" s="42" t="s">
        <v>93</v>
      </c>
      <c r="C96" s="7" t="s">
        <v>74</v>
      </c>
      <c r="D96" s="8">
        <v>4970003455</v>
      </c>
      <c r="E96" s="8">
        <v>970770400</v>
      </c>
      <c r="F96" s="8" t="s">
        <v>42</v>
      </c>
      <c r="G96" s="7" t="s">
        <v>73</v>
      </c>
      <c r="H96" s="6" t="s">
        <v>27</v>
      </c>
      <c r="I96" s="8" t="s">
        <v>28</v>
      </c>
      <c r="J96" s="8" t="s">
        <v>28</v>
      </c>
      <c r="K96" s="8" t="s">
        <v>72</v>
      </c>
      <c r="L96" s="6">
        <v>1</v>
      </c>
      <c r="M96" s="6"/>
      <c r="N96" s="6" t="s">
        <v>267</v>
      </c>
      <c r="O96" s="6" t="s">
        <v>165</v>
      </c>
      <c r="P96" s="14" t="s">
        <v>367</v>
      </c>
      <c r="Q96" s="42" t="s">
        <v>21</v>
      </c>
      <c r="R96" s="15">
        <v>27</v>
      </c>
      <c r="S96" s="93">
        <v>5235</v>
      </c>
      <c r="T96" s="51">
        <v>6785</v>
      </c>
      <c r="U96" s="61"/>
      <c r="V96" s="74"/>
      <c r="W96" s="75"/>
      <c r="X96" s="69"/>
      <c r="Y96" s="70">
        <f t="shared" si="3"/>
        <v>0</v>
      </c>
      <c r="Z96" s="71">
        <f t="shared" si="4"/>
        <v>0</v>
      </c>
      <c r="AA96" s="72">
        <f t="shared" si="5"/>
        <v>0</v>
      </c>
    </row>
    <row r="97" spans="2:27" ht="13.5">
      <c r="B97" s="76"/>
      <c r="C97" s="77"/>
      <c r="D97" s="43"/>
      <c r="E97" s="43"/>
      <c r="F97" s="43"/>
      <c r="G97" s="77"/>
      <c r="H97" s="17"/>
      <c r="I97" s="43"/>
      <c r="J97" s="43"/>
      <c r="K97" s="43"/>
      <c r="L97" s="17"/>
      <c r="M97" s="17"/>
      <c r="N97" s="17"/>
      <c r="O97" s="17"/>
      <c r="P97" s="17"/>
      <c r="Q97" s="17"/>
      <c r="R97" s="78"/>
      <c r="S97" s="79"/>
      <c r="T97" s="79"/>
      <c r="U97" s="80"/>
      <c r="V97" s="57"/>
      <c r="W97" s="57"/>
      <c r="X97" s="57"/>
      <c r="Y97" s="70">
        <f>SUM(Y6:Y96)</f>
        <v>0</v>
      </c>
      <c r="Z97" s="71">
        <f>SUM(Z6:Z96)</f>
        <v>0</v>
      </c>
      <c r="AA97" s="72">
        <f>SUM(AA6:AA96)</f>
        <v>0</v>
      </c>
    </row>
    <row r="98" spans="2:27" ht="14.25">
      <c r="B98" s="76"/>
      <c r="C98" s="77"/>
      <c r="D98" s="43"/>
      <c r="E98" s="43"/>
      <c r="F98" s="43"/>
      <c r="G98" s="77"/>
      <c r="H98" s="17"/>
      <c r="I98" s="43"/>
      <c r="J98" s="43"/>
      <c r="K98" s="43"/>
      <c r="L98" s="17"/>
      <c r="M98" s="17"/>
      <c r="N98" s="17"/>
      <c r="O98" s="17"/>
      <c r="P98" s="17"/>
      <c r="Q98" s="17"/>
      <c r="R98" s="78"/>
      <c r="S98" s="79"/>
      <c r="T98" s="79"/>
      <c r="U98" s="80"/>
      <c r="V98" s="57"/>
      <c r="W98" s="57"/>
      <c r="X98" s="57"/>
      <c r="Y98" s="104">
        <f>Y97+Z97+AA97</f>
        <v>0</v>
      </c>
      <c r="Z98" s="105"/>
      <c r="AA98" s="105"/>
    </row>
    <row r="99" spans="2:27" ht="14.25">
      <c r="B99" s="76"/>
      <c r="C99" s="77"/>
      <c r="D99" s="43"/>
      <c r="E99" s="43"/>
      <c r="F99" s="43"/>
      <c r="G99" s="77"/>
      <c r="H99" s="17"/>
      <c r="I99" s="43"/>
      <c r="J99" s="43"/>
      <c r="K99" s="43"/>
      <c r="L99" s="17"/>
      <c r="M99" s="17"/>
      <c r="N99" s="17"/>
      <c r="O99" s="17"/>
      <c r="P99" s="17"/>
      <c r="Q99" s="17"/>
      <c r="R99" s="78"/>
      <c r="S99" s="79"/>
      <c r="T99" s="79"/>
      <c r="U99" s="80"/>
      <c r="V99" s="57"/>
      <c r="W99" s="57"/>
      <c r="X99" s="57"/>
      <c r="Y99" s="83"/>
      <c r="Z99" s="84"/>
      <c r="AA99" s="84"/>
    </row>
    <row r="100" spans="2:27" ht="14.25">
      <c r="B100" s="76"/>
      <c r="C100" s="77"/>
      <c r="D100" s="43"/>
      <c r="E100" s="43"/>
      <c r="F100" s="43"/>
      <c r="G100" s="77"/>
      <c r="H100" s="17"/>
      <c r="I100" s="43"/>
      <c r="J100" s="43"/>
      <c r="K100" s="43"/>
      <c r="L100" s="17"/>
      <c r="M100" s="17"/>
      <c r="N100" s="17"/>
      <c r="O100" s="17"/>
      <c r="P100" s="17"/>
      <c r="Q100" s="17"/>
      <c r="R100" s="78"/>
      <c r="S100" s="79"/>
      <c r="T100" s="79"/>
      <c r="U100" s="80"/>
      <c r="V100" s="57"/>
      <c r="W100" s="57"/>
      <c r="X100" s="57"/>
      <c r="Y100" s="83"/>
      <c r="Z100" s="84"/>
      <c r="AA100" s="84"/>
    </row>
    <row r="101" spans="1:27" ht="14.25">
      <c r="A101" s="85"/>
      <c r="B101" s="106" t="s">
        <v>246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10" t="s">
        <v>248</v>
      </c>
      <c r="T101" s="111"/>
      <c r="U101" s="111"/>
      <c r="V101" s="112" t="s">
        <v>249</v>
      </c>
      <c r="W101" s="112"/>
      <c r="X101" s="112"/>
      <c r="Y101" s="83"/>
      <c r="Z101" s="84"/>
      <c r="AA101" s="84"/>
    </row>
    <row r="102" spans="1:27" ht="14.25">
      <c r="A102" s="85"/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10">
        <v>1092</v>
      </c>
      <c r="T102" s="111"/>
      <c r="U102" s="111"/>
      <c r="V102" s="112"/>
      <c r="W102" s="112"/>
      <c r="X102" s="112"/>
      <c r="Y102" s="83"/>
      <c r="Z102" s="84"/>
      <c r="AA102" s="84"/>
    </row>
    <row r="103" spans="1:24" ht="14.25">
      <c r="A103" s="86"/>
      <c r="B103" s="108" t="s">
        <v>247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9"/>
      <c r="T103" s="109"/>
      <c r="U103" s="109"/>
      <c r="V103" s="109"/>
      <c r="W103" s="109"/>
      <c r="X103" s="109"/>
    </row>
    <row r="104" ht="14.25"/>
    <row r="105" spans="2:21" ht="17.25" customHeight="1">
      <c r="B105" s="46"/>
      <c r="O105" s="113" t="s">
        <v>44</v>
      </c>
      <c r="P105" s="18" t="s">
        <v>10</v>
      </c>
      <c r="Q105" s="18" t="s">
        <v>57</v>
      </c>
      <c r="R105" s="46"/>
      <c r="S105" s="26" t="s">
        <v>45</v>
      </c>
      <c r="T105" s="50"/>
      <c r="U105" s="102" t="s">
        <v>59</v>
      </c>
    </row>
    <row r="106" spans="2:21" ht="17.25">
      <c r="B106" s="81"/>
      <c r="O106" s="113"/>
      <c r="P106" s="19" t="s">
        <v>45</v>
      </c>
      <c r="Q106" s="45">
        <f>COUNTIF(Q6:Q96,"B11")</f>
        <v>0</v>
      </c>
      <c r="R106" s="47"/>
      <c r="S106" s="26" t="s">
        <v>46</v>
      </c>
      <c r="T106" s="50"/>
      <c r="U106" s="102"/>
    </row>
    <row r="107" spans="2:21" ht="17.25">
      <c r="B107" s="81"/>
      <c r="O107" s="113"/>
      <c r="P107" s="19" t="s">
        <v>46</v>
      </c>
      <c r="Q107" s="45">
        <f>COUNTIF(Q6:Q96,"B21")</f>
        <v>0</v>
      </c>
      <c r="R107" s="48"/>
      <c r="S107" s="103" t="s">
        <v>47</v>
      </c>
      <c r="T107" s="50"/>
      <c r="U107" s="102"/>
    </row>
    <row r="108" spans="2:21" ht="17.25">
      <c r="B108" s="81"/>
      <c r="O108" s="113"/>
      <c r="P108" s="19" t="s">
        <v>47</v>
      </c>
      <c r="Q108" s="45">
        <f>COUNTIF(Q6:Q96,"B22")</f>
        <v>0</v>
      </c>
      <c r="R108" s="48"/>
      <c r="S108" s="103"/>
      <c r="T108" s="50"/>
      <c r="U108" s="102"/>
    </row>
    <row r="109" spans="2:21" ht="17.25">
      <c r="B109" s="81"/>
      <c r="O109" s="113"/>
      <c r="P109" s="19" t="s">
        <v>48</v>
      </c>
      <c r="Q109" s="45">
        <f>COUNTIF(Q6:Q96,"B23")</f>
        <v>0</v>
      </c>
      <c r="R109" s="48"/>
      <c r="S109" s="103" t="s">
        <v>48</v>
      </c>
      <c r="T109" s="50"/>
      <c r="U109" s="102"/>
    </row>
    <row r="110" spans="2:21" ht="17.25">
      <c r="B110" s="81"/>
      <c r="O110" s="113"/>
      <c r="P110" s="19" t="s">
        <v>19</v>
      </c>
      <c r="Q110" s="45">
        <f>COUNTIF(Q6:Q96,"C11")</f>
        <v>41</v>
      </c>
      <c r="R110" s="48"/>
      <c r="S110" s="103"/>
      <c r="T110" s="50"/>
      <c r="U110" s="102"/>
    </row>
    <row r="111" spans="2:21" ht="17.25">
      <c r="B111" s="81"/>
      <c r="O111" s="113"/>
      <c r="P111" s="19" t="s">
        <v>20</v>
      </c>
      <c r="Q111" s="45">
        <f>COUNTIF(Q6:Q96,"C11o")</f>
        <v>0</v>
      </c>
      <c r="R111" s="48"/>
      <c r="S111" s="26" t="s">
        <v>19</v>
      </c>
      <c r="T111" s="50">
        <f>SUMIF($Q$6:$Q$96,"C11",$S$6:$S$96)+SUMIF($Q$6:$Q$96,"C11",$T$6:$T$96)+SUMIF($Q$6:$Q$96,"C11",$U$6:$U$96)</f>
        <v>187332</v>
      </c>
      <c r="U111" s="102"/>
    </row>
    <row r="112" spans="2:21" ht="17.25">
      <c r="B112" s="81"/>
      <c r="O112" s="113"/>
      <c r="P112" s="19" t="s">
        <v>21</v>
      </c>
      <c r="Q112" s="45">
        <f>COUNTIF(Q6:Q96,"C12A")</f>
        <v>15</v>
      </c>
      <c r="R112" s="48"/>
      <c r="S112" s="26" t="s">
        <v>20</v>
      </c>
      <c r="T112" s="50"/>
      <c r="U112" s="102"/>
    </row>
    <row r="113" spans="2:21" ht="17.25">
      <c r="B113" s="81"/>
      <c r="O113" s="113"/>
      <c r="P113" s="19" t="s">
        <v>22</v>
      </c>
      <c r="Q113" s="45">
        <f>COUNTIF(Q6:Q96,"C12B")</f>
        <v>0</v>
      </c>
      <c r="R113" s="48"/>
      <c r="S113" s="26" t="s">
        <v>23</v>
      </c>
      <c r="T113" s="50">
        <f>SUMIF($Q$6:$Q$96,"C21",$S$6:$S$96)+SUMIF($Q$6:$Q$96,"C21",$T$6:$T$96)+SUMIF($Q$6:$Q$96,"C21",$U$6:$U$96)</f>
        <v>69651</v>
      </c>
      <c r="U113" s="102"/>
    </row>
    <row r="114" spans="2:21" ht="17.25">
      <c r="B114" s="81"/>
      <c r="O114" s="113"/>
      <c r="P114" s="19" t="s">
        <v>23</v>
      </c>
      <c r="Q114" s="45">
        <f>COUNTIF(Q6:Q96,"C21")</f>
        <v>1</v>
      </c>
      <c r="R114" s="48"/>
      <c r="S114" s="103" t="s">
        <v>21</v>
      </c>
      <c r="T114" s="50">
        <f>SUMIF($Q$6:$Q$96,"C12a",$S$6:$S$96)</f>
        <v>41589</v>
      </c>
      <c r="U114" s="102"/>
    </row>
    <row r="115" spans="2:21" ht="17.25">
      <c r="B115" s="81"/>
      <c r="O115" s="113"/>
      <c r="P115" s="19" t="s">
        <v>49</v>
      </c>
      <c r="Q115" s="45">
        <f>COUNTIF(Q6:Q96,"C22A")</f>
        <v>0</v>
      </c>
      <c r="R115" s="48"/>
      <c r="S115" s="103"/>
      <c r="T115" s="50">
        <f>SUMIF($Q$6:$Q$96,"C12a",$T$6:$T$96)</f>
        <v>90755</v>
      </c>
      <c r="U115" s="102"/>
    </row>
    <row r="116" spans="2:21" ht="17.25">
      <c r="B116" s="81"/>
      <c r="O116" s="113"/>
      <c r="P116" s="19" t="s">
        <v>50</v>
      </c>
      <c r="Q116" s="45">
        <f>COUNTIF(Q6:Q96,"C22B")</f>
        <v>0</v>
      </c>
      <c r="R116" s="48"/>
      <c r="S116" s="103" t="s">
        <v>22</v>
      </c>
      <c r="T116" s="50"/>
      <c r="U116" s="102"/>
    </row>
    <row r="117" spans="2:21" ht="17.25">
      <c r="B117" s="81"/>
      <c r="O117" s="113"/>
      <c r="P117" s="19" t="s">
        <v>24</v>
      </c>
      <c r="Q117" s="45">
        <f>COUNTIF(Q6:Q96,"G11")</f>
        <v>34</v>
      </c>
      <c r="R117" s="48"/>
      <c r="S117" s="103"/>
      <c r="T117" s="50"/>
      <c r="U117" s="102"/>
    </row>
    <row r="118" spans="2:21" ht="17.25">
      <c r="B118" s="81"/>
      <c r="O118" s="113"/>
      <c r="P118" s="19" t="s">
        <v>51</v>
      </c>
      <c r="Q118" s="45">
        <f>COUNTIF(Q6:Q96,"G12")</f>
        <v>0</v>
      </c>
      <c r="R118" s="48"/>
      <c r="S118" s="103" t="s">
        <v>49</v>
      </c>
      <c r="T118" s="50"/>
      <c r="U118" s="102"/>
    </row>
    <row r="119" spans="2:21" ht="17.25">
      <c r="B119" s="81"/>
      <c r="O119" s="113"/>
      <c r="P119" s="19" t="s">
        <v>52</v>
      </c>
      <c r="Q119" s="45">
        <f>COUNTIF(Q6:Q96,"G12G")</f>
        <v>0</v>
      </c>
      <c r="R119" s="48"/>
      <c r="S119" s="103"/>
      <c r="T119" s="50"/>
      <c r="U119" s="102"/>
    </row>
    <row r="120" spans="2:21" ht="17.25">
      <c r="B120" s="81"/>
      <c r="O120" s="113"/>
      <c r="P120" s="19" t="s">
        <v>53</v>
      </c>
      <c r="Q120" s="45">
        <f>COUNTIF(Q6:Q96,"O11")</f>
        <v>0</v>
      </c>
      <c r="R120" s="48"/>
      <c r="S120" s="103" t="s">
        <v>50</v>
      </c>
      <c r="T120" s="50"/>
      <c r="U120" s="102"/>
    </row>
    <row r="121" spans="2:21" ht="17.25">
      <c r="B121" s="81"/>
      <c r="O121" s="113"/>
      <c r="P121" s="19" t="s">
        <v>54</v>
      </c>
      <c r="Q121" s="45">
        <f>COUNTIF(Q6:Q96,"O12")</f>
        <v>0</v>
      </c>
      <c r="R121" s="48"/>
      <c r="S121" s="103"/>
      <c r="T121" s="50"/>
      <c r="U121" s="102"/>
    </row>
    <row r="122" spans="2:21" ht="17.25">
      <c r="B122" s="81"/>
      <c r="O122" s="113"/>
      <c r="P122" s="19" t="s">
        <v>55</v>
      </c>
      <c r="Q122" s="45">
        <f>COUNTIF(Q6:Q96,"R")</f>
        <v>0</v>
      </c>
      <c r="R122" s="48"/>
      <c r="S122" s="26" t="s">
        <v>53</v>
      </c>
      <c r="T122" s="50"/>
      <c r="U122" s="102"/>
    </row>
    <row r="123" spans="2:21" ht="17.25">
      <c r="B123" s="82"/>
      <c r="O123" s="113"/>
      <c r="P123" s="20" t="s">
        <v>56</v>
      </c>
      <c r="Q123" s="44">
        <f>SUM(Q106:Q122)</f>
        <v>91</v>
      </c>
      <c r="R123" s="49"/>
      <c r="S123" s="103" t="s">
        <v>54</v>
      </c>
      <c r="T123" s="50"/>
      <c r="U123" s="102"/>
    </row>
    <row r="124" spans="2:21" ht="17.25">
      <c r="B124" s="21"/>
      <c r="O124" s="113"/>
      <c r="R124" s="3"/>
      <c r="S124" s="103"/>
      <c r="T124" s="50"/>
      <c r="U124" s="102"/>
    </row>
    <row r="125" spans="2:21" ht="17.25">
      <c r="B125" s="21"/>
      <c r="P125" s="22"/>
      <c r="R125" s="3"/>
      <c r="S125" s="27" t="s">
        <v>24</v>
      </c>
      <c r="T125" s="50">
        <f>SUMIF($Q$6:$Q$96,"G11",$S$6:$S$96)+SUMIF($Q$6:$Q$96,"G11",$T$6:$T$96)+SUMIF($Q$6:$Q$96,"G11",$U$6:$U$96)</f>
        <v>5473</v>
      </c>
      <c r="U125" s="102"/>
    </row>
    <row r="126" spans="2:21" ht="17.25">
      <c r="B126" s="21"/>
      <c r="P126" s="22"/>
      <c r="R126" s="3"/>
      <c r="S126" s="20" t="s">
        <v>58</v>
      </c>
      <c r="T126" s="23">
        <f>SUM(T105:T125)</f>
        <v>394800</v>
      </c>
      <c r="U126" s="102"/>
    </row>
    <row r="127" spans="2:21" ht="15.75">
      <c r="B127" s="3"/>
      <c r="P127" s="22"/>
      <c r="R127" s="3"/>
      <c r="S127" s="24" t="s">
        <v>56</v>
      </c>
      <c r="T127" s="25">
        <f>SUM(S6:U96)</f>
        <v>394800</v>
      </c>
      <c r="U127" s="102"/>
    </row>
  </sheetData>
  <sheetProtection selectLockedCells="1" selectUnlockedCells="1"/>
  <mergeCells count="39">
    <mergeCell ref="A1:U1"/>
    <mergeCell ref="A2:A4"/>
    <mergeCell ref="C2:C4"/>
    <mergeCell ref="D2:D4"/>
    <mergeCell ref="E2:E4"/>
    <mergeCell ref="F2:F4"/>
    <mergeCell ref="Q2:Q4"/>
    <mergeCell ref="G2:G4"/>
    <mergeCell ref="H2:M2"/>
    <mergeCell ref="P2:P4"/>
    <mergeCell ref="O105:O124"/>
    <mergeCell ref="S123:S124"/>
    <mergeCell ref="N2:N4"/>
    <mergeCell ref="S2:U3"/>
    <mergeCell ref="H3:H4"/>
    <mergeCell ref="I3:I4"/>
    <mergeCell ref="J3:J4"/>
    <mergeCell ref="K3:K4"/>
    <mergeCell ref="L3:L4"/>
    <mergeCell ref="M3:M4"/>
    <mergeCell ref="Y98:AA98"/>
    <mergeCell ref="B101:R101"/>
    <mergeCell ref="B102:R102"/>
    <mergeCell ref="B103:U103"/>
    <mergeCell ref="S101:U101"/>
    <mergeCell ref="S102:U102"/>
    <mergeCell ref="V101:X101"/>
    <mergeCell ref="V102:X102"/>
    <mergeCell ref="V103:X103"/>
    <mergeCell ref="B2:B4"/>
    <mergeCell ref="R2:R4"/>
    <mergeCell ref="O2:O4"/>
    <mergeCell ref="U105:U127"/>
    <mergeCell ref="S107:S108"/>
    <mergeCell ref="S109:S110"/>
    <mergeCell ref="S114:S115"/>
    <mergeCell ref="S116:S117"/>
    <mergeCell ref="S118:S119"/>
    <mergeCell ref="S120:S121"/>
  </mergeCells>
  <printOptions horizontalCentered="1" verticalCentered="1"/>
  <pageMargins left="0" right="0" top="0.3937007874015748" bottom="0.3937007874015748" header="0.5118110236220472" footer="0"/>
  <pageSetup firstPageNumber="1" useFirstPageNumber="1" horizontalDpi="300" verticalDpi="300" orientation="landscape" pageOrder="overThenDown" paperSize="9" scale="2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Jolanata Wójcik</dc:creator>
  <cp:keywords/>
  <dc:description/>
  <cp:lastModifiedBy>JolantaW</cp:lastModifiedBy>
  <cp:lastPrinted>2021-06-16T06:48:38Z</cp:lastPrinted>
  <dcterms:created xsi:type="dcterms:W3CDTF">2017-06-12T12:49:30Z</dcterms:created>
  <dcterms:modified xsi:type="dcterms:W3CDTF">2023-06-06T08:13:56Z</dcterms:modified>
  <cp:category/>
  <cp:version/>
  <cp:contentType/>
  <cp:contentStatus/>
</cp:coreProperties>
</file>