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5\wspolny\0-PRZETARGI\2 Do zrobienia\01,07 Elbląg Possisep pakiet 10\oferta\"/>
    </mc:Choice>
  </mc:AlternateContent>
  <xr:revisionPtr revIDLastSave="0" documentId="13_ncr:1_{207B750D-C3B8-4404-A6A9-926B008E02C9}" xr6:coauthVersionLast="47" xr6:coauthVersionMax="47" xr10:uidLastSave="{00000000-0000-0000-0000-000000000000}"/>
  <bookViews>
    <workbookView xWindow="-108" yWindow="-108" windowWidth="23256" windowHeight="12456" firstSheet="8" activeTab="8" xr2:uid="{00000000-000D-0000-FFFF-FFFF00000000}"/>
  </bookViews>
  <sheets>
    <sheet name="2" sheetId="10" state="hidden" r:id="rId1"/>
    <sheet name="3" sheetId="11" state="hidden" r:id="rId2"/>
    <sheet name="4" sheetId="8" state="hidden" r:id="rId3"/>
    <sheet name="5" sheetId="12" state="hidden" r:id="rId4"/>
    <sheet name="6" sheetId="14" state="hidden" r:id="rId5"/>
    <sheet name="7" sheetId="16" state="hidden" r:id="rId6"/>
    <sheet name="8" sheetId="17" state="hidden" r:id="rId7"/>
    <sheet name="9" sheetId="18" state="hidden" r:id="rId8"/>
    <sheet name="10 possiep " sheetId="19" r:id="rId9"/>
    <sheet name="11" sheetId="20" state="hidden" r:id="rId10"/>
    <sheet name="12" sheetId="21" state="hidden" r:id="rId11"/>
    <sheet name="13" sheetId="22" state="hidden" r:id="rId12"/>
  </sheets>
  <definedNames>
    <definedName name="Excel_BuiltIn_Print_Area_1_1">#REF!</definedName>
    <definedName name="Excel_BuiltIn_Print_Area_4_1">#REF!</definedName>
    <definedName name="_xlnm.Print_Area" localSheetId="8">'10 possiep '!$A$1:$L$8</definedName>
    <definedName name="_xlnm.Print_Area" localSheetId="9">'11'!$A$1:$K$6</definedName>
    <definedName name="_xlnm.Print_Area" localSheetId="0">'2'!$A$1:$L$19</definedName>
    <definedName name="_xlnm.Print_Area" localSheetId="1">'3'!$A$1:$L$6</definedName>
    <definedName name="_xlnm.Print_Area" localSheetId="2">'4'!$A$1:$L$13</definedName>
    <definedName name="_xlnm.Print_Area" localSheetId="3">'5'!$A$1:$L$11</definedName>
    <definedName name="_xlnm.Print_Area" localSheetId="4">'6'!$A$1:$L$5</definedName>
    <definedName name="_xlnm.Print_Area" localSheetId="5">'7'!$A$1:$L$6</definedName>
    <definedName name="_xlnm.Print_Area" localSheetId="6">'8'!$A$1:$L$9</definedName>
    <definedName name="_xlnm.Print_Area" localSheetId="7">'9'!$A$1:$L$10</definedName>
  </definedNames>
  <calcPr calcId="191029"/>
</workbook>
</file>

<file path=xl/calcChain.xml><?xml version="1.0" encoding="utf-8"?>
<calcChain xmlns="http://schemas.openxmlformats.org/spreadsheetml/2006/main">
  <c r="G4" i="22" l="1"/>
  <c r="G4" i="21"/>
  <c r="G5" i="21"/>
  <c r="G6" i="21"/>
  <c r="G7" i="21"/>
  <c r="G8" i="21"/>
  <c r="G9" i="21"/>
  <c r="G10" i="21"/>
  <c r="G11" i="21"/>
  <c r="G4" i="20"/>
  <c r="G4" i="19"/>
  <c r="G5" i="19"/>
  <c r="G6" i="19"/>
  <c r="G4" i="18"/>
  <c r="G5" i="18"/>
  <c r="G6" i="18"/>
  <c r="G7" i="18"/>
  <c r="G8" i="18"/>
  <c r="G4" i="17"/>
  <c r="G5" i="17"/>
  <c r="G6" i="17"/>
  <c r="G7" i="17"/>
  <c r="G4" i="16"/>
  <c r="G3" i="16"/>
  <c r="G4" i="12"/>
  <c r="G5" i="12"/>
  <c r="G6" i="12"/>
  <c r="G7" i="12"/>
  <c r="G8" i="12"/>
  <c r="G9" i="12"/>
  <c r="G4" i="8"/>
  <c r="G5" i="8"/>
  <c r="G6" i="8"/>
  <c r="G7" i="8"/>
  <c r="G8" i="8"/>
  <c r="G9" i="8"/>
  <c r="G10" i="8"/>
  <c r="G11" i="8"/>
  <c r="G4" i="11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5" i="16" l="1"/>
  <c r="I6" i="19"/>
  <c r="I5" i="19"/>
  <c r="I4" i="19"/>
  <c r="G3" i="19"/>
  <c r="I3" i="19" l="1"/>
  <c r="G7" i="19"/>
  <c r="I7" i="19"/>
  <c r="I10" i="10"/>
  <c r="G3" i="20"/>
  <c r="I3" i="20" l="1"/>
  <c r="G5" i="20"/>
  <c r="I4" i="20"/>
  <c r="I5" i="20" s="1"/>
  <c r="I4" i="11"/>
  <c r="G3" i="11"/>
  <c r="I3" i="11" s="1"/>
  <c r="I4" i="8"/>
  <c r="I5" i="8"/>
  <c r="I6" i="8"/>
  <c r="I7" i="8"/>
  <c r="I8" i="8"/>
  <c r="I9" i="8"/>
  <c r="I10" i="8"/>
  <c r="G3" i="8"/>
  <c r="I4" i="12"/>
  <c r="I5" i="12"/>
  <c r="I6" i="12"/>
  <c r="I7" i="12"/>
  <c r="I8" i="12"/>
  <c r="I9" i="12"/>
  <c r="G3" i="12"/>
  <c r="G3" i="14"/>
  <c r="I3" i="16"/>
  <c r="I4" i="17"/>
  <c r="I5" i="17"/>
  <c r="I6" i="17"/>
  <c r="I7" i="17"/>
  <c r="G3" i="17"/>
  <c r="G8" i="17" s="1"/>
  <c r="I4" i="18"/>
  <c r="I5" i="18"/>
  <c r="I6" i="18"/>
  <c r="I8" i="18"/>
  <c r="G3" i="18"/>
  <c r="I5" i="21"/>
  <c r="I6" i="21"/>
  <c r="I7" i="21"/>
  <c r="I8" i="21"/>
  <c r="I9" i="21"/>
  <c r="I10" i="21"/>
  <c r="I11" i="21"/>
  <c r="I4" i="21"/>
  <c r="I3" i="18" l="1"/>
  <c r="G9" i="18"/>
  <c r="I3" i="12"/>
  <c r="I10" i="12" s="1"/>
  <c r="G10" i="12"/>
  <c r="I3" i="8"/>
  <c r="G12" i="8"/>
  <c r="I4" i="16"/>
  <c r="I5" i="16" s="1"/>
  <c r="I3" i="14"/>
  <c r="G4" i="14"/>
  <c r="I4" i="14" s="1"/>
  <c r="I5" i="11"/>
  <c r="G5" i="11"/>
  <c r="I11" i="8"/>
  <c r="I7" i="18"/>
  <c r="I9" i="18" s="1"/>
  <c r="I3" i="17"/>
  <c r="I8" i="17" s="1"/>
  <c r="I5" i="10"/>
  <c r="I7" i="10"/>
  <c r="I8" i="10"/>
  <c r="I9" i="10"/>
  <c r="I11" i="10"/>
  <c r="I12" i="10"/>
  <c r="I13" i="10"/>
  <c r="I14" i="10"/>
  <c r="I15" i="10"/>
  <c r="I16" i="10"/>
  <c r="I17" i="10"/>
  <c r="I4" i="10"/>
  <c r="G3" i="10"/>
  <c r="I12" i="8" l="1"/>
  <c r="I3" i="10"/>
  <c r="G18" i="10"/>
  <c r="I6" i="10"/>
  <c r="I18" i="10" s="1"/>
  <c r="I4" i="22" l="1"/>
  <c r="G3" i="22"/>
  <c r="G5" i="22" s="1"/>
  <c r="I3" i="22" l="1"/>
  <c r="I5" i="22" s="1"/>
  <c r="G3" i="21"/>
  <c r="I3" i="21" l="1"/>
  <c r="I12" i="21" s="1"/>
  <c r="G12" i="21"/>
</calcChain>
</file>

<file path=xl/sharedStrings.xml><?xml version="1.0" encoding="utf-8"?>
<sst xmlns="http://schemas.openxmlformats.org/spreadsheetml/2006/main" count="328" uniqueCount="120">
  <si>
    <t>Lp</t>
  </si>
  <si>
    <t>Nazwa artykułu</t>
  </si>
  <si>
    <t>Nazwa handlowa</t>
  </si>
  <si>
    <t>J. m.</t>
  </si>
  <si>
    <t>op.</t>
  </si>
  <si>
    <t>szt.</t>
  </si>
  <si>
    <t>Razem</t>
  </si>
  <si>
    <t>Stawka podatku VAT [%]</t>
  </si>
  <si>
    <t>op</t>
  </si>
  <si>
    <t>Cena jedn. Netto (zł)</t>
  </si>
  <si>
    <t>Wartość netto (zł)</t>
  </si>
  <si>
    <t>Wartość brutto (zł)</t>
  </si>
  <si>
    <t>Wartość netto</t>
  </si>
  <si>
    <t>Wartość brutto</t>
  </si>
  <si>
    <r>
      <rPr>
        <b/>
        <sz val="9"/>
        <rFont val="Tahoma"/>
        <family val="2"/>
        <charset val="238"/>
      </rPr>
      <t>Pakiet 3 - Opatrunki parafinowe</t>
    </r>
    <r>
      <rPr>
        <b/>
        <sz val="9"/>
        <color indexed="11"/>
        <rFont val="Tahoma"/>
        <family val="2"/>
        <charset val="238"/>
      </rPr>
      <t xml:space="preserve"> </t>
    </r>
  </si>
  <si>
    <t>Pakiet 4 - Plastry i opatrunki</t>
  </si>
  <si>
    <t xml:space="preserve">Pakiet  5 - Przylepce </t>
  </si>
  <si>
    <t>Pakiet 6 - Włókninowy przylepiec do mocowania kaniul</t>
  </si>
  <si>
    <t>opak</t>
  </si>
  <si>
    <t>L.p.</t>
  </si>
  <si>
    <t xml:space="preserve">Nazwa  asortymentu </t>
  </si>
  <si>
    <t>J.m</t>
  </si>
  <si>
    <t>Vat %</t>
  </si>
  <si>
    <t>KOD EAN</t>
  </si>
  <si>
    <r>
      <t xml:space="preserve">Elastyczny opatrunek stanowiący warstwę kontaktową, wykonany w technologii TLC (białkowo-lipidowej) </t>
    </r>
    <r>
      <rPr>
        <b/>
        <sz val="8"/>
        <color indexed="8"/>
        <rFont val="Tahoma"/>
        <family val="2"/>
        <charset val="238"/>
      </rPr>
      <t>10cmx12cm a 10szt.</t>
    </r>
  </si>
  <si>
    <r>
      <t xml:space="preserve">Miękki, przylegający opatrunek z pianką wykonany w technologii TLC (lipido-koloidowej), składający się z miękkiej przylegającej warstwy TLC połączonej z chłonną wkładką z pianki poliuretanowej oraz ochronnego, włókninowego podłoża poliuretanowego </t>
    </r>
    <r>
      <rPr>
        <b/>
        <sz val="8"/>
        <color indexed="8"/>
        <rFont val="Tahoma"/>
        <family val="2"/>
        <charset val="238"/>
      </rPr>
      <t>15cmx20cm a 10szt.</t>
    </r>
  </si>
  <si>
    <r>
      <t>Opatrunek wykonany w w technologii TLC (lipido-koloidowej) zbudowany z włókninowej wkładki wykonanej z włókien  charakteryzujących się wysoką chłonnością, kohezyjnością i właściwościami hydro-oczyszczającymi  (polikarylan). Matryca TLC impregnowana srebrem.</t>
    </r>
    <r>
      <rPr>
        <b/>
        <sz val="8"/>
        <color indexed="8"/>
        <rFont val="Tahoma"/>
        <family val="2"/>
        <charset val="238"/>
      </rPr>
      <t>10cmx 10cm a 10 szt</t>
    </r>
  </si>
  <si>
    <t>Hemostatyk o dwuwarstowej budowie.
Matryca kolagenowa pokryta fibrynogenem i trombiną 
wym. 4,8 x 4,8 cm (opak.2 szt.)</t>
  </si>
  <si>
    <t>Hemostatyk o dwuwarstowej budowie.
Matryca kolagenowa pokryta fibrynogenem i trombiną wym. 
9,5 x 4,8 cm (opak. 1 szt.)</t>
  </si>
  <si>
    <t>ilość opakowań</t>
  </si>
  <si>
    <t>Cena jedn. netto za opakowanie</t>
  </si>
  <si>
    <t>Cena jedn. netto za opkowanie</t>
  </si>
  <si>
    <t>ilość sztuk</t>
  </si>
  <si>
    <t>Pakiet 2 - Opatrunki specjalistyczne II</t>
  </si>
  <si>
    <t>Przylepiec uniwersalny z tkaniny bawełnianej, z ząbkowanym brzegiem, na szpulce, biały, pokryty klejem akrylowym, niejałowy, pakowany w kartonik po 12 szt.,rozmiar 5 m x 2,5 cm</t>
  </si>
  <si>
    <t>Przylepiec uniwersalny z tkaniny bawełnianej, z ząbkowanym brzegiem, na szpulce, biały, pokryty klejem akrylowym, niejałowy, pakowany w kartonik po 6 szt.,rozmiar 5 m x 5 cm</t>
  </si>
  <si>
    <t>Przylepiec uniwersalny z folii polietylenowej z mikroperforacjami na całej długości i szerokości ułatwiającymi dzielenie bez użycia nożyczek, na rolce, z klejem akrylowym, niejałowy, pakowany w kartonik po 12 szt., rozmiar 5 m x 2,5 cm</t>
  </si>
  <si>
    <t>Przylepiec uniwersalny z folii polietylenowej z mikroperforacjami na całej długości i szerokości ułatwiającymi dzielenie bez użycia nożyczek, na rolce, z klejem akrylowym, niejałowy, pakowany w kartonik po 6 szt., rozmiar 5 cm x 5 m</t>
  </si>
  <si>
    <t>Przylepiec uniwersalny z włókniny poliestrowo - celulozowej , na rolce, biały,  pokryty klejem akrylowym, niejałowy, pakowany w kartonik po 12 szt., rozmiar 2,5 cm x 5 m</t>
  </si>
  <si>
    <t>Przylepiec uniwersalny z włókniny poliestrowo - celulozowej , na rolce, biały,  pokryty klejem akrylowym, niejałowy, pakowany w kartonik po 6 szt., rozmiar5 cm x 5 m</t>
  </si>
  <si>
    <t>Przylepiec uniwersalny wzmocniony włókniną z mikroperforacjami na całej długości i szerokości ułatwiającymi dzielenie bez użycia nożyczek, na rolce, z klejem akrylowym, niejałowy, pakowany w kartonik po 12 szt., rozmiar 2,5 cm x 9,14 m</t>
  </si>
  <si>
    <t>Opatrunek wykonany z gazy o dużych oczkach, nasączony białą parafiną o działaniu nawilżającym, bez zawartości substancji bakteriobójczej.
Opakowanie jednostkowe papierowo aluminiowe, każdy opatrunek zabezpieczony dwoma płatkami folii, które zapewniają utrzymanie właściwości opatrunku i ułatwiają aplikację. Rozmiar 10 cm x 10 cm, a' 10</t>
  </si>
  <si>
    <t>Opatrunek wykonany z gazy o dużych oczkach, nasączony białą parafiną o działaniu nawilżającym, bez zawartości substancji bakteriobójczej.
Opakowanie jednostkowe papierowo aluminiowe, każdy opatrunek zabezpieczony dwoma płatkami folii, które zapewniają utrzymanie właściwości opatrunku i ułatwiają aplikację. Rozmiar 15 cm x 20 cm, a'10</t>
  </si>
  <si>
    <t>Opatrunek samoprzylepny do zabezpieczania kaniul obwodowych,  wykonany z hydrofobowej włókniny z mikroperforacjami umożliwiającymi wymianę gazową między skórą, a środowiskiem zewnętrznym, posiadający mini wkład chłonny powleczony siateczką z polietylenu, nacięcie na port pionowy oraz dodatkową podkładkę włókninową pod skrzydełka kaniuli. 
Opatrunek posiada tylne zabezpieczenie z papieru silikonowanego.
Opakowanie papier-papier. Sterylizowany tlenkiem etylenu. Obrazkowa instrukcja użycia na opakowaniu jednostkowym i zbiorczym. Rozmiar 6 cm x 8 cm. Opakowanie a'100</t>
  </si>
  <si>
    <t>Opatrunek wyspowy, chirurgiczny, jałowy,  samoprzylepny, wykonany z hydrofobowej włókniny z mikroperforacjami umożliwiającymi wymianę gazową między skórą, a środowiskiem zewnętrznym, posiadający wkład chłonny z wiskozy i poliestru powleczony siateczką z polietylenu zapobiegającą przywieraniu do rany. Opatrunek z przecięciem i otworem O, do zabezpieczania  drenów.
Rozmiar 9 cm x 10 cm, opakowanie a'30</t>
  </si>
  <si>
    <t>Sterylny, poliuretanowy opatrunek do mocowania cewników centralnych z wycięciem. Rozmiar 8,5 x 11,5 cm x 50 szt. z szerokimi aplikatorami (min. 2,5 cm), laminowaną metką i  szerokim laminowanym paskiem włókninowym z wycięciem. Ponacinane poprzecznie obrzeże wzmocnione od spodu włókniną z każdej strony. Szybka aplikacja w 2 krokach (papier zabezpieczający i ramka). Klej akrylowy naniesiony wzorem diamentu (folia) i ze wzrorem kropek (włóknina) w sposób gwarantujący wysoką przepuszczalność dla pary wodnej. Odporny na działanie środków dezynfekcyjnych zawierających alkohol. Wyrób medyczny klasy IIa, opakowanie typu folia-folia. Potwierdzenie bariery folii dla wirusów =&gt;27nm przez niezależne laboratorium na podstawie badań statystycznie znamiennej ilości probek (min 32).</t>
  </si>
  <si>
    <t>Sterylny, poliuretanowy opatrunek do mocowania kaniul obwodowych z wycięciem. Rozmiar 6,5 x 7 cm x 100 szt. z szerokim aplikatorem (min. 4 cm), laminowaną metką i  laminowanym paskiem włókninowym. Ponacinane poprzecznie obrzeże wzmocnione od spodu włókniną z każdej strony. Szybka aplikacja w 2 krokach (papier zabezpieczający i ramka). Klej akrylowy naniesiony wzorem diamentu (folia) i ze wzrorem kropek (włóknina) w sposób gwarantujący wysoką przepuszczalność dla pary wodnej. Odporny na działanie środków dezynfekcyjnych zawierających alkohol. Wyrób medyczny klasy IIa, opakowanie typu folia-folia. Potwierdzenie bariery folii dla wirusów =&gt;27nm przez niezależne laboratorium na podstawie badań statystycznie znamiennej ilości probek (min 32). Potwierdzona klinicznie wysoka stabilizacja, zwiększająca odsetek kaniul bez wymian przed dopuszczonym czasem stosowania..</t>
  </si>
  <si>
    <t>Bakteriobójczy opatrunek do mocowania cewników centralnych oraz dializacyjnych z hydrożelem zawierającym 2% glukonian chlorheksydyny o rozmiarze 3x4 cm.. Opatrunek sterylny, przezroczysty, wykonany z foli poliuretanowej. Odporny na działanie środków dezynfekcyjnych zawierających alkohol. Klej akrylowy naniesiony w sposób wzorzysty dla wysokiej przepuszczalności pary wodnej. Posiada wzmocnioną laminowaną włókninę z nacięciami na brzegach oraz wycięciem w postaci „dziurki od klucza”. Ramka ułatwia aplikację, duży pasek włókninowy, laminowany do mocowania oraz metka do oznaczenia. Wyrób medyczny klasy III. Potwierdzenie bariery folii dla wirusów =&gt;27nm przez niezależne laboratorium na podstawie badań statystycznie znamiennej ilości próbek (min 32).  Rozmiar opatrunku 8,5x11,5 cm x 25 szt. Czas utrzymania na wkłuciu do 7 dni. Opakowanie folia-papier.</t>
  </si>
  <si>
    <t>Sterylny, poliuretanowy opatrunek do mocowania kaniul obwodowych z wycięciem. Rozmiar 7 x 8 cm x 100 szt. z szerokimi aplikatorami (min. 2 cm), laminowaną metką i  2 laminowanymi paskami włókninowymi. Ponacinane poprzecznie obrzeże wzmocnione od spodu włókniną z każdej strony. Szybka aplikacja w 2 krokach (papier zabezpieczający i ramka). Klej akrylowy naniesiony wzorem diamentu (folia) i ze wzrorem kropek (włóknina) w sposób gwarantujący wysoką przepuszczalność dla pary wodnej. Odporny na działanie środków dezynfekcyjnych zawierających alkohol. Wyrób medyczny klasy IIa, opakowanie typu folia-folia. Potwierdzenie bariery folii dla wirusów =&gt;27nm przez niezależne laboratorium na podstawie badań statystycznie znamiennej ilości probek (min 32). Potwierdzona klinicznie wysoka stabilizacja, zwiększająca odsetek kaniul bez wymian przed dopuszczonym czasem stosowania</t>
  </si>
  <si>
    <t>Sterylny, bezalkoholowy trójpolimerowy preparat z silikonem do ochrony skóry zdrowej i uszkodzonej. Dodatek plastycyzera zapewnia niepękającą barierę na skórze. Działa ochronnie przez 72 godziny. Skuteczność ochrony skóry przed uszkodzeniem przez mocz/kał potwierdzona klinicznie na grupie minimum 900 pacjentów (załączyć wykaz publikacji badań klinicznych).</t>
  </si>
  <si>
    <t>Skoncentrowany trójpolimerowy krem z silikonem do ochrony skóry zdrowej i uszkodzonej przed działaniem płynów oraz nietrzymaniem moczu/kału. Zapewnia  nawilżanie suchej i spierzchniętej skóry. Nie zawiera tlenku cynku i alkoholu. Działa przez 24 godziny (aplikacja co 3-4 epizody nietrzymania moczu/kału). Skuteczność ochrony skóry potwierdzona klinicznie na grupie minimum 200 pacjentów (załączyć wykaz publikacji badań klinicznych).</t>
  </si>
  <si>
    <t>Bezszwowy przyrząd mocujący centralne cewniki naczyniowe do 12F. Przyrząd mocujący składa się z delikatnego włókninowego podłoża, pokrytego silikonowym klejem oraz specjalnie uformowanego tworzywa sztucznego do przeprowadzenia i stabilizacji kanałów cewnika naczyniowego. Dołaczony  do przyrządu przezroczysty opatrunek bakteriobójczy z hydrożelem, zawierajacym wagowo  2%  roztwór glukonianu chlorhexydyny (wyrób medyczny klasy III). Folia opatrunku stanowi barierię dla wirusów =&gt; 27nm.Czas utrzymania na wkłuciu do 7 dni. Opakowanie folia- papaier. W każdym jednoskowym opakowaniu obrazkowa smoprzylepna instrukcja aplikacji, 8,5 cm x 11,50 cm x 20 szt.</t>
  </si>
  <si>
    <t>Sterylny, poliuretanowy opatrunek do mocowania kaniul obwodowych z wycięciem. Rozmiar 6 x 7 cm x 100 szt. z ramką i metką. Odporny na działanie środków dezynfekcyjnych zawierających alkohol. Klej akrylowy naniesiony równomiernie. Opakowanie typu folia-folia. Potwierdzenie bariery folii dla wirusów =&gt; 27nm przez niezależne laboratorium na podstawie badań statystycznie znamiennej ilości próbek (min32).</t>
  </si>
  <si>
    <t>Sterylny, poliuretanowy opatrunek do mocowania kaniul obwodowych u dzieci z wycięciem. Rozmiar 5 x 5,7 cm x 100 szt. z szerokim aplikatorem (min. 3 cm) i dwoma paskami włókninowymi. Kolorowa aplikacja dla dzieci. Wzmocnienie włókniną w części obejmującej kaniulę. Odporny na działanie środków dezynfekcyjnych zawierających alkohol. Klej akrylowy naniesiony równomiernie. Wyrób medyczny klasy IIa, opakowanie  typu folia-folia. Potwierdzenie bariery folii dla wirusów =&gt;27nm przez niezależne laboratorium na podstawie badań statystycznie znamiennej ilości probek (min 32).</t>
  </si>
  <si>
    <t>Przylepiec chirurgiczny, hypoalergiczny, ze sztucznego białego jedwabiu, z ząbkowanymi brzegami, ułatwiającymi dzielenie bez użycia nożyczek w poprzek i wzdłuż, z wodoodpornym klejem akrylowym o wysokiej przylepności równomiernie naniesionym na całej powierzchni, bez lateksu, kauczuku i tlenku cynku,  o dużej wytrzymałości na rozerwanie, 2,5 cm x 9,14 m x 12 szt.</t>
  </si>
  <si>
    <t>Przylepiec chirurgiczny, hypoalergiczny, z mikroporowatej włókniny,  z wodoodpornym równomiernie naniesionym na całej powierzchni  klejem akrylowym, bez lateksu, kauczu i tlenku cynku, wybitnie delikatny dla skóry, szer.1,25 cm długość 9,14 x 24 szt.</t>
  </si>
  <si>
    <t>Przylepiec chirurgiczny, hypoalergiczny, z mikroporowatej włókniny,  z wodoodpornym równomiernie naniesionym na całej powierzchni  klejem akrylowym, bez lateksu, kauczu i tlenku cynku, wybitnie delikatny dla skóry  szer.2,5 cm długość 9,14 x 12 szt.</t>
  </si>
  <si>
    <t>Przylepiec chirurgiczny, hypoalergiczny, z włókniny poliestrowej z makroperforacją na całej powierzchni, umożliwiającą precyzyjne dzielenie bez nożyczek wzdłuż i w poprzek, z klejem akrylowym,  bez zawartości tlenku cynku, kauczuku i lateksu, wodoodporny, o wysokiej przylepności początkowej i długoczasowej, szer.2,5 cm długość 9,1 m x 12 szt.</t>
  </si>
  <si>
    <t>Przylepiec chirurgiczny, hypoalergiczny, z mikroporowatej włókniny,  z wodoodpornym równomiernie naniesionym na całej powierzchni  klejem akrylowym, bez lateksu, kauczu i tlenku cynku, wybitnie delikatny dla skóry  szer.5 cm długość 9,14 x 6 szt.</t>
  </si>
  <si>
    <t>Taśma chirurgiczna, niejałowa, opatrunkowa wykonana z hydrofobowej włókniny z mikroperforacjami umożliwiającymi wymianę gazową między skórą, a środowiskiem zewnętrznym. 
Taśma posiada tylne zabezpieczenie z papieru silikonowanego z metryczną podziałką umożliwiającą precyzyjne dzielenie za pomocą nożyczek oraz przecięciem prostym. 
Opakowanie: kartonik-dyspenser.
Po oderwaniu wieczka możliwe jest wysuwanie taśmy bez jej wyjmowania z kartonika. Obrazkowa instrukcja użycia na opakowaniu. Rozmiar 2,5 cm x 10 m x 1szt.</t>
  </si>
  <si>
    <t>Taśma chirurgiczna, niejałowa, opatrunkowa wykonana z hydrofobowej włókniny z mikroperforacjami umożliwiającymi wymianę gazową między skórą, a środowiskiem zewnętrznym. 
Taśma posiada tylne zabezpieczenie z papieru silikonowanego z metryczną podziałką umożliwiającą precyzyjne dzielenie za pomocą nożyczek oraz przecięciem falistym. 
Opakowanie: kartonik-dyspenser.
Po oderwaniu wieczka możliwe jest wysuwanie taśmy bez jej wyjmowania z kartonika. Obrazkowa instrukcja użycia na opakowaniu. Rozmiar 5 cm x 10 m x 1 szt.</t>
  </si>
  <si>
    <t>Taśma chirurgiczna, niejałowa, opatrunkowa wykonana z hydrofobowej włókniny z mikroperforacjami umożliwiającymi wymianę gazową między skórą, a środowiskiem zewnętrznym. 
Taśma posiada tylne zabezpieczenie z papieru silikonowanego z metryczną podziałką umożliwiającą precyzyjne dzielenie za pomocą nożyczek oraz przecięciem falistym. 
Opakowanie: kartonik-dyspenser.
Po oderwaniu wieczka możliwe jest wysuwanie taśmy bez jej wyjmowania z kartonika. Obrazkowa instrukcja użycia na opakowaniu.   Rozmiar 20cmx10m 1 szt</t>
  </si>
  <si>
    <t>Taśma chirurgiczna, niejałowa, opatrunkowa wykonana z hydrofobowej włókniny z mikroperforacjami umożliwiającymi wymianę gazową między skórą, a środowiskiem zewnętrznym. 
Taśma posiada tylne zabezpieczenie z papieru silikonowanego z metryczną podziałką umożliwiającą precyzyjne dzielenie za pomocą nożyczek oraz przecięciem falistym. 
Opakowanie: kartonik-dyspenser.
Po oderwaniu wieczka możliwe jest wysuwanie taśmy bez jej wyjmowania z kartonika. Obrazkowa instrukcja użycia na opakowaniu.    Rozmiar 15cmx10m 1 szt</t>
  </si>
  <si>
    <t>Taśma chirurgiczna, niejałowa, opatrunkowa wykonana z hydrofobowej włókniny z mikroperforacjami umożliwiającymi wymianę gazową między skórą, a środowiskiem zewnętrznym. 
Taśma posiada tylne zabezpieczenie z papieru silikonowanego z metryczną podziałką umożliwiającą precyzyjne dzielenie za pomocą nożyczek oraz przecięciem falistym. 
Opakowanie: kartonik-dyspenser.
Po oderwaniu wieczka możliwe jest wysuwanie taśmy bez jej wyjmowania z kartonika. Obrazkowa instrukcja użycia na opakowaniu. Rozmiar 10cmx10m 1 szt</t>
  </si>
  <si>
    <t>Przylepiec uniwersalny ze sztucznego jedwabiu, z ząbkowanym brzegiem, na rolce, biały , pokryty klejem akrylowym, niejałowy, pakowany w kartonik po 24 szt., rozmiar 1,25 cm x 9,14 m</t>
  </si>
  <si>
    <t>Przylepiec uniwersalny ze sztucznego jedwabiu, z ząbkowanym brzegiem, na rolce, biały , pokryty klejem akrylowym, niejałowy, pakowany w kartonik po 12. szt., rozmiar 2,5 cm x 9,14 m</t>
  </si>
  <si>
    <t>Przylepiec uniwersalny ze sztucznego jedwabiu, z ząbkowanym brzegiem, na rolce, biały , pokryty klejem akrylowym, niejałowy, pakowany w kartonik po 6 szt., rozmiar 5 cm x 9,14 m</t>
  </si>
  <si>
    <t>Plaster  włókninowy w kolorze białym z wkładem chłonnym pokrytym siateczką z polietylenu zapobiegającą przywieraniu do rany. Część klejąca przylepca pokryta klejem akrylowym. Warstwa zabezpieczająca wykonana z papieru silikonowanego ułatwiająca precyzyjną i skuteczną aplikację, niejałowy, rozmiar 6 cm x 1 m</t>
  </si>
  <si>
    <t>Sterylny, transparentny opatrunek kontaktowy z siatki poliuretanowej. Jednostronnie pokryty warstwą miękkiego silikonu na całej powierzchni, bez przeciwskazań do stosowania w połączeniu z lekami i maściami, do zaopatrywania ran o wysięku słabym do bardzo dużego jako opatrunek pierwotny, z maksymalna możliwością czasu aplikacji w łożysku rany - 14 dni, z możliwością docinania ,pakowany pojedynczo. Wielkość opatrunku 7,5cm x 10cm x 10 szt.</t>
  </si>
  <si>
    <t>Sterylny, transparentny opatrunek kontaktowy z siatki poliuretanowej. Jednostronnie pokryty warstwą miękkiego silikonu na całej powierzchni, bez przeciwskazań do stosowania w połączeniu z lekami i maściami, do zaopatrywania ran o wysięku słabym do bardzo dużego jako opatrunek pierwotny, z maksymalna możliwością czasu aplikacji w łożysku rany - 14 dni, z możliwością docinania, pakowany pojedynczo. Wielkość opatrunku 5cm x 7,5cm x 10 szt.</t>
  </si>
  <si>
    <t>Opatrunek włóknisty z gęsto splecionych włókien alkoholu poliwinylowego z siarczanem srebra. W kontakcie z wysiękiem żeluje zachowując trwałą strukturę, dzięki czemu może być usunięty z rany w jednym kawałku. Opatrunek o bardzo dużej absorbcji i retencji. Zastosowanie opatrunku do ran z cechami infekcji, płaskich i głębokich w tym tuneli, kieszeni, przetok. Opatrunek o działaniu bójczym wobec szerokiej gamy drobnoustrojów nawet w siódmej dobie. Potwierdzone badaniami in vivo działanie przeciw odbudowie struktur biofilmowych. Wielkość opatrunku 10cm x 10cm z możliwością docinania x 10szt.</t>
  </si>
  <si>
    <t>Opatrunki stabilizujące</t>
  </si>
  <si>
    <t>Paski do zamykania ran, jałowe, samoprzylepne, wykonane z wzmocnionej nylonowej włókniny typu spunbond, pokryte klejem akrylowym. Rozmiar 0,3 cm x 7,5 cm  op 50 szt.</t>
  </si>
  <si>
    <t>Paski do zamykania ran, jałowe, samoprzylepne, wykonane z wzmocnionej nylonowej włókniny typu spunbond, pokryte klejem akrylowym. Rozmiar 0,6 cm x 38 mm op 50 szt.</t>
  </si>
  <si>
    <r>
      <t xml:space="preserve">Opatrunek z siatki bawełnianej impregnowanej maścią neutralną, jałowy,  </t>
    </r>
    <r>
      <rPr>
        <b/>
        <sz val="9"/>
        <color indexed="8"/>
        <rFont val="Tahoma"/>
        <family val="2"/>
        <charset val="238"/>
      </rPr>
      <t>10 x 10 cm,  opakowane po 10 szt.</t>
    </r>
  </si>
  <si>
    <r>
      <t xml:space="preserve">Opatrunek z siatki bawełnianej impregnowanej maścią neutralną, jałowy,  </t>
    </r>
    <r>
      <rPr>
        <b/>
        <sz val="9"/>
        <color indexed="8"/>
        <rFont val="Tahoma"/>
        <family val="2"/>
        <charset val="238"/>
      </rPr>
      <t>10 x 20 cm,  pakowane po 30 szt.</t>
    </r>
  </si>
  <si>
    <r>
      <t xml:space="preserve">Antybakteryjny jałowy opatrunek z cienkiej, hydrofobowej siateczki tiulowej poliamidowej, z naturalną maścią, zawierający srebro metaliczne do miejscowego leczenia ran zakażonych i oparzeń, rozm. </t>
    </r>
    <r>
      <rPr>
        <b/>
        <sz val="9"/>
        <color indexed="8"/>
        <rFont val="Tahoma"/>
        <family val="2"/>
        <charset val="238"/>
      </rPr>
      <t>10 x 10 cm, pakowany po 10 szt.</t>
    </r>
  </si>
  <si>
    <r>
      <t xml:space="preserve">Antybakteryjny jałowy opatrunek z cienkiej, hydrofobowej siateczki tiulowej poliamidowej, z naturalną maścią, zawierający srebro metaliczne do miejscowego leczenia ran zakażonych i oparzeń, rozm. </t>
    </r>
    <r>
      <rPr>
        <b/>
        <sz val="9"/>
        <color indexed="8"/>
        <rFont val="Tahoma"/>
        <family val="2"/>
        <charset val="238"/>
      </rPr>
      <t>10 x 20 cm, pakowany po 10 szt.</t>
    </r>
  </si>
  <si>
    <r>
      <t xml:space="preserve">Samoprzylepny, miękki opatrunek piankowy wykonany w technologii TLC (lipido-koloidowej) składający się z miękkiej przylegającej warstwy TLC połączonej z chłonną wkładką z pianki poliuretanowej, przepuszczalnej dla gazów, wodoodpornej zewnętrznej cienkiej warstwy z silikonowym przylepcem na brzegach </t>
    </r>
    <r>
      <rPr>
        <b/>
        <sz val="8"/>
        <rFont val="Tahoma"/>
        <family val="2"/>
        <charset val="238"/>
      </rPr>
      <t>20cmx20cm a 5 szt.</t>
    </r>
  </si>
  <si>
    <r>
      <t xml:space="preserve">Opatrunek wykonany w technologii lipido-koloidowej zawierający cząsteczki nanooligosacharydów/TLC -NOSF/ zbudowany z włókninowej wkładki wykonanej z włókien charakteryzujących się wysoką chłonnością, kohezyjnością i właściwościami hydro-oczyszczajacymi/poliakrylan/ </t>
    </r>
    <r>
      <rPr>
        <b/>
        <sz val="8"/>
        <rFont val="Tahoma"/>
        <family val="2"/>
        <charset val="238"/>
      </rPr>
      <t>10cmx12cm a 10 szt.</t>
    </r>
  </si>
  <si>
    <r>
      <t xml:space="preserve">Opatrunek zbudowany z włókninowej wkładki wykonanej z włókien charakteryzujących się wysoką chłonnością, kohezyjnością i właściwościami hydro-oczyszczającymi (poliakrylan) </t>
    </r>
    <r>
      <rPr>
        <b/>
        <sz val="8"/>
        <rFont val="Tahoma"/>
        <family val="2"/>
        <charset val="238"/>
      </rPr>
      <t>40cmx5cm a 5 szt.</t>
    </r>
  </si>
  <si>
    <t>Sterylny, trójwarstwowy opatrunek z pianki poliuretanowej do ran z małym i średnim wysiękiem i z cechami infekcji . Z kontaktową warstwą z miękkiego silikonu i siarczanem srebra rozłożonym równomiernie w całej powierzchni opatrunku, z cienkim filmem poliuretanowym w górnej warstwie opatrunku, z możliwością docinania do wybranego kształtu/rozmiaru. Wykazujący wysoką paro i gazoprzepuszczalność. Z węglem aktywowanym w celu uniknięcia nieprzyjemnego zapachu z rany. Pakowany pojedynczo. Rozmiar 10x21cm x 5 szt.</t>
  </si>
  <si>
    <t>Opatrunek włóknisty z gęsto splecionych włókien alkocholu poliwinylowego z siarczanem srebra. W kontakcie z wysiękiem żeluje zachowując trwałą strukturę, dzięki czemu może być usuniety z rany w jednym kawałku. Opatrunek o bardzo dużej absorpcji i retencji. Zastosowanie opatrunku: do ran z cechami infekcji, płaskich i głębokich w tym tuneli , kieszeni i przetok. Opatrunek o działaniu bójczym wobec szerokiej gamy drobnoustrojów nawet w siódmej dobie. Potwierdzone badaniami in vivo działanie przeciw odbudowie struktur biofilmowych. Możliwośc docinania. Rozmiar 2x45cm x 5szt.</t>
  </si>
  <si>
    <t>Cienki trójwarstwowy opatrunek z pianki poliuretanowej z warstwą kontaktową z miękkiego silikonu, przeznaczony do ran suchych i z bardzo małym wysiekiem. Szczególnie w końcowych fazach gojenia- ziarninowanie, naskórkowanie. Opatrunek o potwierdzonej badaniami skuteczności w prewencji odczynów popromiennych. pakowany pojedynczo. Mozliwość docinania oczekiwanego kształtu i rozmiaru. Rozmiar 17,5x17,5cm x 5 szt.</t>
  </si>
  <si>
    <t>Czterowarstowy, wodoodporny opatrunek z obramowaniem do ran suchych lub z małym wysiękiem. Warstwa silikonowa na całej wielkości opatrunku zapewniająca dobre przyleganie do rany a jednocześnie atraumatyczną wymianę. Wodoodporny a jednocześnie paro i gazoprzepuszczalny. Może pozostać na ranie do 7 dni. Wielkość opatrunku 5 x 1,25 cm x 5 szt.</t>
  </si>
  <si>
    <t>Czterowarstowy, wodoodporny opatrunek z obramowaniem do ran suchych lub z małym wysiękiem. Warstwa silikonowa na całej wielkości opatrunku zapewniająca dobre przyleganie do rany a jednocześnie atraumatyczną wymianę. Wodoodporny a jednocześnie paro i gazoprzepuszczalny. Może pozostać na ranie do 7 dni. Wielkość opatrunku 10 x 10 cm x 5 szt.</t>
  </si>
  <si>
    <t>Czterowarstowy, wodoodporny opatrunek z obramowaniem do ran suchych lub z małym wysiękiem. Warstwa silikonowa na całej wielkości opatrunku zapewniająca dobre przyleganie do rany a jednocześnie atraumatyczną wymianę. Wodoodporny a jednocześnie paro i gazoprzepuszczalny. Może pozostać na ranie do 7 dni. Wielkość opatrunku 4 x 5 cm x 10 szt.</t>
  </si>
  <si>
    <t>W pełni biokompatybilny, biodegradowalny opatrunek wykonany z polimeru chitosanu do tymczasowego zaopatrywania ran pacjentów poddanym zabiegom chirurgii nosa,nie wymagający ręcznego usuwania. Możliwość zmiany kształtu opatrunku po aplikacji oraz dowolnego wielokrotnego stosowania leków i sterydów na/poprzez opartunek.Opatrunek minmalizuje krwawienia i obrzęk oraz zapobiega zrostom. Rozmiar: 1,3 cm x 3,8 cm, wchłanialność do 7,6 ml. Czas rozpuszczania i elimacji opatrunku wynosi około 1-3 dni, opakowanie 8 szt.</t>
  </si>
  <si>
    <t>W pełni biokompatybilny, biodegradowalny opatrunek wykonany z polimeru chitosanu do tymczasowego zaopatrywania ran pacjentów poddanym zabiegom chirurgii nosa,nie wymagający ręcznego usuwania. Możliwość zmiany kształtu opatrunku po aplikacji oraz dowolnego wielokrotnego stosowania leków i sterydów na/poprzez opartunek.Opatrunek minmalizuje krwawienia i obrzęk oraz zapobiega zrostom. Rozmiar: 1,5 x 5,1 cm, wchłanialność do 10,2 ml. Czas rozpuszczania i eliminacji opatrunku wynosi około 1-3 dni, opakowanie 8 szt.</t>
  </si>
  <si>
    <t>W pełni biokompatybilny, biodegradowalny opatrunek wykonany z polimeru chitosanu do tymczasowego zaopatrywania ran pacjentów poddanym zabiegom chirurgii nosa,nie wymagający ręcznego usuwania. Możliwość zmiany kształtu opatrunku po aplikacji oraz dowolnego wielokrotnego stosowania leków i sterydów na/poprzez opartunek.Opatrunek minmalizuje krwawienia i obrzęk oraz zapobiega zrostom. Rozmiar: 1,5 x 5,1 cm, wchłanialność do 10,2 ml. Czas rozpuszczenia i eliminacji opatrunku wynosi około 5-10, opakowanie 8 szt.</t>
  </si>
  <si>
    <t>W pełni biokompatybilny, biodegradowalny opatrunek wykonany z polimeru chitosanu do tymczasowego zaopatrywania ran pacjentów poddanym zabiegom chirurgii nosa,nie wymagający ręcznego usuwania. Możliwość zmiany kształtu opatrunku po aplikacji oraz dowolnego wielokrotnego stosowania leków i sterydów na/poprzez opartunek.Opatrunek minmalizuje krwawienia i obrzęk oraz zapobiega zrostom. Rozmiar:1,8 x 8 cm, wchłanialność do 6 ml, czas rozpuszczenia i eliminacji opatrunku wynosi około 5-10 dni, opakowanie 8 szt.</t>
  </si>
  <si>
    <t>Bakteriobójczy opatrunek do mocowania cewników naczyniowych.Opatrunek sterylny, przezroczysty, wykonany z foli poliuretanowej pokrytej przezroczystym klejem akrylowym z glukonianem chlorheksydyny (2% CHG). Opatrunek odporny na działanie środków dezynfekcyjnych zawierających alkohol. Posiada wzmocnioną laminowaną włókninę z nacięciami na brzegach oraz wycięciem w postaci „dziurki od klucza”. Ramka ułatwia aplikację, duży pasek włókninowy, laminowany do mocowania oraz metka do oznaczenia. Wyrób medyczny klasy III. Potwierdzenie bariery folii dla wirusów =&gt;27nm przez niezależne laboratorium na podstawie badań statystycznie znamiennej ilości próbek. Rozmiar opatrunku 7x8,5 cm. Czas utrzymania na wkłuciu do 7 dni. Opakowanie folia-papier. Opakowanie 100 szt.</t>
  </si>
  <si>
    <t>Pakiet  7 - Plastry chirurgiczne</t>
  </si>
  <si>
    <t>Pakiet 8 - Opatrunki specjalistyczne III</t>
  </si>
  <si>
    <t>Pakiet 9 - Opatrunki specjalistyczne IV</t>
  </si>
  <si>
    <t>Pakiet 10 - Biodegradalne opatrunki wewnątrznosowe</t>
  </si>
  <si>
    <t>Pakiet 11 - Hemostatyki</t>
  </si>
  <si>
    <t>Pakiet 12 - Opatrunki specjalistyczne V</t>
  </si>
  <si>
    <t>Klasa wyrobu medycznego</t>
  </si>
  <si>
    <t>Data ważności certyfikatu zgodności (jeśli dotyczy)</t>
  </si>
  <si>
    <t>Nr katalogowy</t>
  </si>
  <si>
    <t>Opatrunek do zabezpieczania drenów donosowych/sond żołądkowych, włókninowy, w kolorze cielistym, pokryty hipoalergicznym klejem, 2 stopniowy system aplikacji, rozmiar 7 cm x 7,1 cm.Opakowanie: kartonik x 50 szt
Na opakowaniu obrazkowa instrukcja użycia opatrunku, niejałowy</t>
  </si>
  <si>
    <r>
      <t xml:space="preserve">Sterylny opatrunek z włókien alginianów wapnia </t>
    </r>
    <r>
      <rPr>
        <b/>
        <sz val="9"/>
        <color indexed="8"/>
        <rFont val="Tahoma"/>
        <family val="2"/>
        <charset val="238"/>
      </rPr>
      <t>10 x 10 cm,</t>
    </r>
    <r>
      <rPr>
        <sz val="9"/>
        <color indexed="8"/>
        <rFont val="Tahoma"/>
        <family val="2"/>
        <charset val="238"/>
      </rPr>
      <t xml:space="preserve"> </t>
    </r>
    <r>
      <rPr>
        <b/>
        <sz val="9"/>
        <color indexed="8"/>
        <rFont val="Tahoma"/>
        <family val="2"/>
        <charset val="238"/>
      </rPr>
      <t>pakowany po 3 szt.</t>
    </r>
  </si>
  <si>
    <t>Załącznik nr 1.2</t>
  </si>
  <si>
    <t>Załącznik nr 1.3</t>
  </si>
  <si>
    <t>Załącznik nr 1.4</t>
  </si>
  <si>
    <t>Załącznik nr 1.5</t>
  </si>
  <si>
    <t>Załącznik nr 1.6</t>
  </si>
  <si>
    <t>Załącznik nr 1.7</t>
  </si>
  <si>
    <t>Załącznik nr 1.8</t>
  </si>
  <si>
    <t>Załącznik nr 1.9</t>
  </si>
  <si>
    <t>Załącznik nr 1.10</t>
  </si>
  <si>
    <t>Załącznik nr 1.11</t>
  </si>
  <si>
    <t>Załącznik nr 1.12</t>
  </si>
  <si>
    <t>Załącznik  nr 1.13</t>
  </si>
  <si>
    <r>
      <t xml:space="preserve">Pakiet 13 </t>
    </r>
    <r>
      <rPr>
        <sz val="9"/>
        <rFont val="Tahoma"/>
        <family val="2"/>
        <charset val="238"/>
      </rPr>
      <t>-</t>
    </r>
  </si>
  <si>
    <t>Podpisano podpisem elektronicznym</t>
  </si>
  <si>
    <t xml:space="preserve">PossiSep </t>
  </si>
  <si>
    <t>PossiSep X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</si>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</sst>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&quot; zł&quot;_-;\-* #,##0.00&quot; zł&quot;_-;_-* \-??&quot; zł&quot;_-;_-@_-"/>
    <numFmt numFmtId="165" formatCode="#,##0.00&quot; zł&quot;"/>
    <numFmt numFmtId="166" formatCode="#,##0.00&quot; zł&quot;;[Red]\-#,##0.00&quot; zł&quot;"/>
    <numFmt numFmtId="167" formatCode="#,##0.00\ _z_ł"/>
    <numFmt numFmtId="168" formatCode="_-* #,##0.00\ [$zł-415]_-;\-* #,##0.00\ [$zł-415]_-;_-* &quot;-&quot;??\ [$zł-415]_-;_-@_-"/>
    <numFmt numFmtId="169" formatCode="#,##0.00\ [$zł-415];[Red]\-#,##0.00\ [$zł-415]"/>
    <numFmt numFmtId="170" formatCode="#,##0.00\ &quot;zł&quot;"/>
  </numFmts>
  <fonts count="21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sz val="9"/>
      <color rgb="FFFF0000"/>
      <name val="Tahoma"/>
      <family val="2"/>
      <charset val="238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sz val="9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b/>
      <sz val="9"/>
      <color indexed="11"/>
      <name val="Tahoma"/>
      <family val="2"/>
      <charset val="238"/>
    </font>
    <font>
      <sz val="8"/>
      <name val="Tahoma"/>
      <family val="2"/>
      <charset val="238"/>
    </font>
    <font>
      <sz val="8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color indexed="8"/>
      <name val="Tahoma"/>
      <family val="2"/>
      <charset val="238"/>
    </font>
    <font>
      <sz val="11"/>
      <color indexed="8"/>
      <name val="Calibri"/>
      <family val="2"/>
      <charset val="238"/>
    </font>
    <font>
      <sz val="8"/>
      <color rgb="FF000000"/>
      <name val="Tahoma"/>
      <family val="2"/>
      <charset val="238"/>
    </font>
    <font>
      <sz val="9"/>
      <color rgb="FF00000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8"/>
      <name val="Tahoma"/>
      <family val="2"/>
      <charset val="238"/>
    </font>
    <font>
      <b/>
      <sz val="10"/>
      <name val="Arial CE"/>
      <charset val="238"/>
    </font>
    <font>
      <b/>
      <sz val="9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0" fontId="14" fillId="0" borderId="0"/>
    <xf numFmtId="43" fontId="1" fillId="0" borderId="0" applyFont="0" applyFill="0" applyBorder="0" applyAlignment="0" applyProtection="0"/>
  </cellStyleXfs>
  <cellXfs count="130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7" fontId="4" fillId="2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167" fontId="4" fillId="0" borderId="1" xfId="0" applyNumberFormat="1" applyFont="1" applyBorder="1" applyAlignment="1">
      <alignment horizontal="right" vertical="center"/>
    </xf>
    <xf numFmtId="168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4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9" fontId="3" fillId="2" borderId="3" xfId="0" applyNumberFormat="1" applyFont="1" applyFill="1" applyBorder="1" applyAlignment="1">
      <alignment horizontal="center" vertical="center"/>
    </xf>
    <xf numFmtId="166" fontId="3" fillId="2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166" fontId="3" fillId="2" borderId="0" xfId="0" applyNumberFormat="1" applyFont="1" applyFill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4" fontId="3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left" vertical="center" wrapText="1"/>
    </xf>
    <xf numFmtId="44" fontId="4" fillId="2" borderId="1" xfId="0" applyNumberFormat="1" applyFont="1" applyFill="1" applyBorder="1" applyAlignment="1">
      <alignment vertical="center" wrapText="1"/>
    </xf>
    <xf numFmtId="44" fontId="4" fillId="2" borderId="1" xfId="0" applyNumberFormat="1" applyFont="1" applyFill="1" applyBorder="1" applyAlignment="1">
      <alignment horizontal="right" vertical="center" wrapText="1"/>
    </xf>
    <xf numFmtId="44" fontId="4" fillId="2" borderId="1" xfId="1" applyNumberFormat="1" applyFont="1" applyFill="1" applyBorder="1" applyAlignment="1" applyProtection="1">
      <alignment horizontal="right" vertical="center" wrapText="1"/>
    </xf>
    <xf numFmtId="44" fontId="4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4" fillId="2" borderId="5" xfId="1" applyFont="1" applyFill="1" applyBorder="1" applyAlignment="1" applyProtection="1">
      <alignment horizontal="center" vertical="center" wrapText="1"/>
    </xf>
    <xf numFmtId="169" fontId="4" fillId="2" borderId="5" xfId="0" applyNumberFormat="1" applyFont="1" applyFill="1" applyBorder="1" applyAlignment="1">
      <alignment horizontal="right" vertical="center" wrapText="1"/>
    </xf>
    <xf numFmtId="9" fontId="12" fillId="2" borderId="5" xfId="2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164" fontId="4" fillId="2" borderId="5" xfId="1" applyFont="1" applyFill="1" applyBorder="1" applyAlignment="1" applyProtection="1">
      <alignment horizontal="center" vertical="center"/>
    </xf>
    <xf numFmtId="169" fontId="6" fillId="2" borderId="7" xfId="3" applyNumberFormat="1" applyFont="1" applyFill="1" applyBorder="1" applyAlignment="1">
      <alignment vertical="center"/>
    </xf>
    <xf numFmtId="164" fontId="5" fillId="0" borderId="1" xfId="3" applyNumberFormat="1" applyFont="1" applyBorder="1" applyAlignment="1">
      <alignment horizontal="right" vertical="center" wrapText="1"/>
    </xf>
    <xf numFmtId="169" fontId="6" fillId="0" borderId="8" xfId="3" applyNumberFormat="1" applyFont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5" fillId="0" borderId="6" xfId="3" applyFont="1" applyBorder="1" applyAlignment="1">
      <alignment horizontal="center" vertical="center" wrapText="1"/>
    </xf>
    <xf numFmtId="169" fontId="4" fillId="2" borderId="6" xfId="0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4" fontId="3" fillId="0" borderId="0" xfId="0" applyNumberFormat="1" applyFont="1" applyAlignment="1">
      <alignment horizontal="center" vertical="center"/>
    </xf>
    <xf numFmtId="1" fontId="4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3" fontId="4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4" fillId="4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1" xfId="3" applyFont="1" applyBorder="1" applyAlignment="1">
      <alignment horizontal="center" vertical="center" wrapText="1"/>
    </xf>
    <xf numFmtId="0" fontId="5" fillId="4" borderId="1" xfId="3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0" borderId="1" xfId="3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7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4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vertical="center"/>
    </xf>
    <xf numFmtId="0" fontId="2" fillId="0" borderId="1" xfId="3" applyFont="1" applyBorder="1" applyAlignment="1">
      <alignment horizontal="center"/>
    </xf>
    <xf numFmtId="0" fontId="17" fillId="0" borderId="0" xfId="0" applyFont="1"/>
    <xf numFmtId="0" fontId="8" fillId="0" borderId="5" xfId="0" applyFont="1" applyBorder="1" applyAlignment="1">
      <alignment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19" fillId="0" borderId="0" xfId="0" applyFont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6" fillId="0" borderId="0" xfId="3" applyFont="1" applyAlignment="1">
      <alignment horizontal="right" vertical="center"/>
    </xf>
    <xf numFmtId="0" fontId="17" fillId="0" borderId="1" xfId="0" applyFont="1" applyBorder="1"/>
    <xf numFmtId="168" fontId="3" fillId="0" borderId="1" xfId="0" applyNumberFormat="1" applyFont="1" applyBorder="1" applyAlignment="1">
      <alignment vertical="center"/>
    </xf>
    <xf numFmtId="170" fontId="3" fillId="0" borderId="2" xfId="0" applyNumberFormat="1" applyFont="1" applyBorder="1" applyAlignment="1">
      <alignment horizontal="center" vertical="center"/>
    </xf>
    <xf numFmtId="0" fontId="4" fillId="0" borderId="1" xfId="0" applyFont="1" applyBorder="1"/>
    <xf numFmtId="164" fontId="1" fillId="0" borderId="1" xfId="1" applyBorder="1" applyAlignment="1">
      <alignment vertical="center"/>
    </xf>
    <xf numFmtId="0" fontId="20" fillId="0" borderId="0" xfId="0" applyFont="1" applyAlignment="1">
      <alignment vertical="center"/>
    </xf>
    <xf numFmtId="0" fontId="4" fillId="2" borderId="1" xfId="5" applyNumberFormat="1" applyFont="1" applyFill="1" applyBorder="1" applyAlignment="1">
      <alignment vertical="center" wrapText="1"/>
    </xf>
    <xf numFmtId="0" fontId="4" fillId="0" borderId="1" xfId="5" applyNumberFormat="1" applyFont="1" applyBorder="1" applyAlignment="1">
      <alignment vertical="center"/>
    </xf>
    <xf numFmtId="14" fontId="0" fillId="0" borderId="1" xfId="0" applyNumberFormat="1" applyBorder="1"/>
    <xf numFmtId="0" fontId="3" fillId="0" borderId="4" xfId="0" applyFont="1" applyBorder="1" applyAlignment="1">
      <alignment horizontal="left" vertical="center"/>
    </xf>
    <xf numFmtId="4" fontId="3" fillId="0" borderId="9" xfId="0" applyNumberFormat="1" applyFont="1" applyBorder="1" applyAlignment="1">
      <alignment horizontal="right" vertical="center"/>
    </xf>
    <xf numFmtId="4" fontId="3" fillId="0" borderId="10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6" fillId="2" borderId="4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6" fillId="2" borderId="6" xfId="3" applyFont="1" applyFill="1" applyBorder="1" applyAlignment="1">
      <alignment horizontal="right" vertical="center"/>
    </xf>
    <xf numFmtId="0" fontId="6" fillId="2" borderId="0" xfId="3" applyFont="1" applyFill="1" applyAlignment="1">
      <alignment horizontal="left" vertical="center"/>
    </xf>
    <xf numFmtId="0" fontId="6" fillId="2" borderId="9" xfId="0" applyFont="1" applyFill="1" applyBorder="1" applyAlignment="1">
      <alignment horizontal="right" vertical="center" wrapText="1"/>
    </xf>
    <xf numFmtId="0" fontId="6" fillId="2" borderId="10" xfId="0" applyFont="1" applyFill="1" applyBorder="1" applyAlignment="1">
      <alignment horizontal="right" vertical="center" wrapText="1"/>
    </xf>
    <xf numFmtId="0" fontId="6" fillId="2" borderId="11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</cellXfs>
  <cellStyles count="6">
    <cellStyle name="Dziesiętny" xfId="5" builtinId="3"/>
    <cellStyle name="Excel Built-in Normal" xfId="4" xr:uid="{00000000-0005-0000-0000-000001000000}"/>
    <cellStyle name="Normalny" xfId="0" builtinId="0"/>
    <cellStyle name="Normalny_11" xfId="3" xr:uid="{00000000-0005-0000-0000-000003000000}"/>
    <cellStyle name="Procentowy" xfId="2" builtinId="5"/>
    <cellStyle name="Walutowy" xfId="1" builtinId="4"/>
  </cellStyles>
  <dxfs count="0"/>
  <tableStyles count="0" defaultTableStyle="TableStyleMedium2" defaultPivotStyle="PivotStyleLight16"/>
  <colors>
    <mruColors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2586038</xdr:colOff>
      <xdr:row>1</xdr:row>
      <xdr:rowOff>35719</xdr:rowOff>
    </xdr:from>
    <xdr:to>
      <xdr:col>1</xdr:col>
      <xdr:colOff>2586038</xdr:colOff>
      <xdr:row>1</xdr:row>
      <xdr:rowOff>35719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812257" y="452438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2209800</xdr:colOff>
      <xdr:row>0</xdr:row>
      <xdr:rowOff>190500</xdr:rowOff>
    </xdr:from>
    <xdr:to>
      <xdr:col>0</xdr:col>
      <xdr:colOff>2295525</xdr:colOff>
      <xdr:row>0</xdr:row>
      <xdr:rowOff>190500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524125" y="16668750"/>
          <a:ext cx="8572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2209800</xdr:colOff>
      <xdr:row>0</xdr:row>
      <xdr:rowOff>190500</xdr:rowOff>
    </xdr:from>
    <xdr:to>
      <xdr:col>0</xdr:col>
      <xdr:colOff>2295525</xdr:colOff>
      <xdr:row>0</xdr:row>
      <xdr:rowOff>190500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524125" y="16668750"/>
          <a:ext cx="8572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2209800</xdr:colOff>
      <xdr:row>0</xdr:row>
      <xdr:rowOff>190500</xdr:rowOff>
    </xdr:from>
    <xdr:to>
      <xdr:col>0</xdr:col>
      <xdr:colOff>2314575</xdr:colOff>
      <xdr:row>0</xdr:row>
      <xdr:rowOff>180975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524125" y="16668750"/>
          <a:ext cx="104775" cy="1809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2209800</xdr:colOff>
      <xdr:row>0</xdr:row>
      <xdr:rowOff>190500</xdr:rowOff>
    </xdr:from>
    <xdr:to>
      <xdr:col>0</xdr:col>
      <xdr:colOff>2314575</xdr:colOff>
      <xdr:row>0</xdr:row>
      <xdr:rowOff>180975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524125" y="16668750"/>
          <a:ext cx="104775" cy="1809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2209800</xdr:colOff>
      <xdr:row>0</xdr:row>
      <xdr:rowOff>190500</xdr:rowOff>
    </xdr:from>
    <xdr:to>
      <xdr:col>0</xdr:col>
      <xdr:colOff>2314575</xdr:colOff>
      <xdr:row>0</xdr:row>
      <xdr:rowOff>180975</xdr:rowOff>
    </xdr:to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524125" y="16668750"/>
          <a:ext cx="104775" cy="1809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2209800</xdr:colOff>
      <xdr:row>0</xdr:row>
      <xdr:rowOff>190500</xdr:rowOff>
    </xdr:from>
    <xdr:to>
      <xdr:col>0</xdr:col>
      <xdr:colOff>2314575</xdr:colOff>
      <xdr:row>0</xdr:row>
      <xdr:rowOff>180975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2524125" y="16668750"/>
          <a:ext cx="104775" cy="1809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2209800</xdr:colOff>
      <xdr:row>2</xdr:row>
      <xdr:rowOff>47625</xdr:rowOff>
    </xdr:from>
    <xdr:to>
      <xdr:col>1</xdr:col>
      <xdr:colOff>2314575</xdr:colOff>
      <xdr:row>2</xdr:row>
      <xdr:rowOff>247650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2524125" y="17506950"/>
          <a:ext cx="104775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2209800</xdr:colOff>
      <xdr:row>0</xdr:row>
      <xdr:rowOff>190500</xdr:rowOff>
    </xdr:from>
    <xdr:to>
      <xdr:col>0</xdr:col>
      <xdr:colOff>2314575</xdr:colOff>
      <xdr:row>0</xdr:row>
      <xdr:rowOff>180975</xdr:rowOff>
    </xdr:to>
    <xdr:sp macro="" textlink="">
      <xdr:nvSpPr>
        <xdr:cNvPr id="10" name="Text Box 3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2524125" y="16668750"/>
          <a:ext cx="104775" cy="1809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2209800</xdr:colOff>
      <xdr:row>5</xdr:row>
      <xdr:rowOff>47625</xdr:rowOff>
    </xdr:from>
    <xdr:to>
      <xdr:col>1</xdr:col>
      <xdr:colOff>2314575</xdr:colOff>
      <xdr:row>5</xdr:row>
      <xdr:rowOff>247650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2524125" y="20069175"/>
          <a:ext cx="104775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view="pageBreakPreview" topLeftCell="A16" zoomScaleNormal="100" zoomScaleSheetLayoutView="100" workbookViewId="0">
      <selection activeCell="L26" sqref="L26"/>
    </sheetView>
  </sheetViews>
  <sheetFormatPr defaultColWidth="9.109375" defaultRowHeight="11.4" x14ac:dyDescent="0.25"/>
  <cols>
    <col min="1" max="1" width="3.44140625" style="4" customWidth="1"/>
    <col min="2" max="2" width="81.88671875" style="4" customWidth="1"/>
    <col min="3" max="3" width="19.33203125" style="4" customWidth="1"/>
    <col min="4" max="4" width="7" style="4" customWidth="1"/>
    <col min="5" max="5" width="10.6640625" style="67" customWidth="1"/>
    <col min="6" max="6" width="14.44140625" style="4" customWidth="1"/>
    <col min="7" max="7" width="13.33203125" style="4" customWidth="1"/>
    <col min="8" max="8" width="8.5546875" style="4" customWidth="1"/>
    <col min="9" max="9" width="13.109375" style="4" customWidth="1"/>
    <col min="10" max="10" width="16.44140625" style="4" customWidth="1"/>
    <col min="11" max="11" width="14.109375" style="4" customWidth="1"/>
    <col min="12" max="12" width="15.6640625" style="4" customWidth="1"/>
    <col min="13" max="16384" width="9.109375" style="4"/>
  </cols>
  <sheetData>
    <row r="1" spans="1:12" s="30" customFormat="1" ht="33" customHeight="1" x14ac:dyDescent="0.25">
      <c r="A1" s="114" t="s">
        <v>33</v>
      </c>
      <c r="B1" s="114"/>
      <c r="C1" s="114"/>
      <c r="D1" s="114"/>
      <c r="E1" s="114"/>
      <c r="F1" s="114"/>
      <c r="G1" s="114"/>
      <c r="H1" s="114"/>
      <c r="I1" s="114"/>
      <c r="J1" s="114"/>
      <c r="K1" s="31"/>
      <c r="L1" s="98" t="s">
        <v>103</v>
      </c>
    </row>
    <row r="2" spans="1:12" ht="48" customHeight="1" x14ac:dyDescent="0.25">
      <c r="A2" s="6" t="s">
        <v>0</v>
      </c>
      <c r="B2" s="6" t="s">
        <v>1</v>
      </c>
      <c r="C2" s="6" t="s">
        <v>2</v>
      </c>
      <c r="D2" s="6" t="s">
        <v>3</v>
      </c>
      <c r="E2" s="65" t="s">
        <v>29</v>
      </c>
      <c r="F2" s="14" t="s">
        <v>9</v>
      </c>
      <c r="G2" s="6" t="s">
        <v>10</v>
      </c>
      <c r="H2" s="6" t="s">
        <v>7</v>
      </c>
      <c r="I2" s="6" t="s">
        <v>11</v>
      </c>
      <c r="J2" s="6" t="s">
        <v>100</v>
      </c>
      <c r="K2" s="6" t="s">
        <v>98</v>
      </c>
      <c r="L2" s="6" t="s">
        <v>99</v>
      </c>
    </row>
    <row r="3" spans="1:12" ht="93" customHeight="1" x14ac:dyDescent="0.25">
      <c r="A3" s="9">
        <v>1</v>
      </c>
      <c r="B3" s="33" t="s">
        <v>45</v>
      </c>
      <c r="C3" s="23"/>
      <c r="D3" s="13" t="s">
        <v>4</v>
      </c>
      <c r="E3" s="81">
        <v>30</v>
      </c>
      <c r="F3" s="90"/>
      <c r="G3" s="10">
        <f>E3*F3</f>
        <v>0</v>
      </c>
      <c r="H3" s="11">
        <v>0.08</v>
      </c>
      <c r="I3" s="10">
        <f>G3*1.08</f>
        <v>0</v>
      </c>
      <c r="J3" s="18"/>
      <c r="K3" s="24"/>
      <c r="L3" s="16"/>
    </row>
    <row r="4" spans="1:12" ht="102" customHeight="1" x14ac:dyDescent="0.25">
      <c r="A4" s="7">
        <v>2</v>
      </c>
      <c r="B4" s="34" t="s">
        <v>46</v>
      </c>
      <c r="C4" s="15"/>
      <c r="D4" s="13" t="s">
        <v>4</v>
      </c>
      <c r="E4" s="82">
        <v>145</v>
      </c>
      <c r="F4" s="91"/>
      <c r="G4" s="10">
        <f t="shared" ref="G4:G17" si="0">E4*F4</f>
        <v>0</v>
      </c>
      <c r="H4" s="11">
        <v>0.08</v>
      </c>
      <c r="I4" s="10">
        <f t="shared" ref="I4:I17" si="1">G4*1.08</f>
        <v>0</v>
      </c>
      <c r="J4" s="18"/>
      <c r="K4" s="25"/>
      <c r="L4" s="16"/>
    </row>
    <row r="5" spans="1:12" ht="102" customHeight="1" x14ac:dyDescent="0.25">
      <c r="A5" s="9">
        <v>3</v>
      </c>
      <c r="B5" s="34" t="s">
        <v>48</v>
      </c>
      <c r="C5" s="15"/>
      <c r="D5" s="13" t="s">
        <v>4</v>
      </c>
      <c r="E5" s="82">
        <v>145</v>
      </c>
      <c r="F5" s="91"/>
      <c r="G5" s="10">
        <f t="shared" si="0"/>
        <v>0</v>
      </c>
      <c r="H5" s="11">
        <v>0.08</v>
      </c>
      <c r="I5" s="10">
        <f t="shared" si="1"/>
        <v>0</v>
      </c>
      <c r="J5" s="18"/>
      <c r="K5" s="26"/>
      <c r="L5" s="16"/>
    </row>
    <row r="6" spans="1:12" ht="99" customHeight="1" x14ac:dyDescent="0.25">
      <c r="A6" s="7">
        <v>4</v>
      </c>
      <c r="B6" s="33" t="s">
        <v>47</v>
      </c>
      <c r="C6" s="23"/>
      <c r="D6" s="13" t="s">
        <v>8</v>
      </c>
      <c r="E6" s="82">
        <v>40</v>
      </c>
      <c r="F6" s="91"/>
      <c r="G6" s="10">
        <f t="shared" si="0"/>
        <v>0</v>
      </c>
      <c r="H6" s="11">
        <v>0.08</v>
      </c>
      <c r="I6" s="10">
        <f t="shared" si="1"/>
        <v>0</v>
      </c>
      <c r="J6" s="18"/>
      <c r="K6" s="26"/>
      <c r="L6" s="16"/>
    </row>
    <row r="7" spans="1:12" ht="52.5" customHeight="1" x14ac:dyDescent="0.25">
      <c r="A7" s="9">
        <v>5</v>
      </c>
      <c r="B7" s="33" t="s">
        <v>52</v>
      </c>
      <c r="C7" s="23"/>
      <c r="D7" s="13" t="s">
        <v>8</v>
      </c>
      <c r="E7" s="82">
        <v>130</v>
      </c>
      <c r="F7" s="91"/>
      <c r="G7" s="10">
        <f t="shared" si="0"/>
        <v>0</v>
      </c>
      <c r="H7" s="11">
        <v>0.08</v>
      </c>
      <c r="I7" s="10">
        <f t="shared" si="1"/>
        <v>0</v>
      </c>
      <c r="J7" s="18"/>
      <c r="K7" s="26"/>
      <c r="L7" s="16"/>
    </row>
    <row r="8" spans="1:12" ht="80.25" customHeight="1" x14ac:dyDescent="0.25">
      <c r="A8" s="7">
        <v>6</v>
      </c>
      <c r="B8" s="33" t="s">
        <v>53</v>
      </c>
      <c r="C8" s="23"/>
      <c r="D8" s="13" t="s">
        <v>8</v>
      </c>
      <c r="E8" s="82">
        <v>20</v>
      </c>
      <c r="F8" s="91"/>
      <c r="G8" s="10">
        <f t="shared" si="0"/>
        <v>0</v>
      </c>
      <c r="H8" s="11">
        <v>0.08</v>
      </c>
      <c r="I8" s="10">
        <f t="shared" si="1"/>
        <v>0</v>
      </c>
      <c r="J8" s="18"/>
      <c r="K8" s="26"/>
      <c r="L8" s="16"/>
    </row>
    <row r="9" spans="1:12" ht="85.5" customHeight="1" x14ac:dyDescent="0.25">
      <c r="A9" s="9">
        <v>7</v>
      </c>
      <c r="B9" s="33" t="s">
        <v>51</v>
      </c>
      <c r="C9" s="23"/>
      <c r="D9" s="13" t="s">
        <v>8</v>
      </c>
      <c r="E9" s="82">
        <v>4</v>
      </c>
      <c r="F9" s="91"/>
      <c r="G9" s="10">
        <f t="shared" si="0"/>
        <v>0</v>
      </c>
      <c r="H9" s="11">
        <v>0.08</v>
      </c>
      <c r="I9" s="10">
        <f t="shared" si="1"/>
        <v>0</v>
      </c>
      <c r="J9" s="18"/>
      <c r="K9" s="26"/>
      <c r="L9" s="16"/>
    </row>
    <row r="10" spans="1:12" ht="85.5" customHeight="1" x14ac:dyDescent="0.25">
      <c r="A10" s="7">
        <v>8</v>
      </c>
      <c r="B10" s="33" t="s">
        <v>91</v>
      </c>
      <c r="C10" s="23"/>
      <c r="D10" s="13" t="s">
        <v>8</v>
      </c>
      <c r="E10" s="82">
        <v>4</v>
      </c>
      <c r="F10" s="91"/>
      <c r="G10" s="10">
        <f t="shared" si="0"/>
        <v>0</v>
      </c>
      <c r="H10" s="11">
        <v>0.08</v>
      </c>
      <c r="I10" s="10">
        <f t="shared" si="1"/>
        <v>0</v>
      </c>
      <c r="J10" s="18"/>
      <c r="K10" s="26"/>
      <c r="L10" s="16"/>
    </row>
    <row r="11" spans="1:12" ht="55.5" customHeight="1" x14ac:dyDescent="0.25">
      <c r="A11" s="9">
        <v>9</v>
      </c>
      <c r="B11" s="34" t="s">
        <v>49</v>
      </c>
      <c r="C11" s="15"/>
      <c r="D11" s="13" t="s">
        <v>5</v>
      </c>
      <c r="E11" s="81">
        <v>100</v>
      </c>
      <c r="F11" s="91"/>
      <c r="G11" s="10">
        <f t="shared" si="0"/>
        <v>0</v>
      </c>
      <c r="H11" s="11">
        <v>0.08</v>
      </c>
      <c r="I11" s="10">
        <f t="shared" si="1"/>
        <v>0</v>
      </c>
      <c r="J11" s="18"/>
      <c r="K11" s="5"/>
      <c r="L11" s="16"/>
    </row>
    <row r="12" spans="1:12" ht="78.75" customHeight="1" x14ac:dyDescent="0.25">
      <c r="A12" s="7">
        <v>10</v>
      </c>
      <c r="B12" s="34" t="s">
        <v>50</v>
      </c>
      <c r="C12" s="15"/>
      <c r="D12" s="13" t="s">
        <v>5</v>
      </c>
      <c r="E12" s="81">
        <v>360</v>
      </c>
      <c r="F12" s="91"/>
      <c r="G12" s="10">
        <f t="shared" si="0"/>
        <v>0</v>
      </c>
      <c r="H12" s="11">
        <v>0.08</v>
      </c>
      <c r="I12" s="10">
        <f t="shared" si="1"/>
        <v>0</v>
      </c>
      <c r="J12" s="18"/>
      <c r="K12" s="5"/>
      <c r="L12" s="16"/>
    </row>
    <row r="13" spans="1:12" ht="43.5" customHeight="1" x14ac:dyDescent="0.25">
      <c r="A13" s="9">
        <v>11</v>
      </c>
      <c r="B13" s="34" t="s">
        <v>57</v>
      </c>
      <c r="C13" s="15"/>
      <c r="D13" s="13" t="s">
        <v>4</v>
      </c>
      <c r="E13" s="81">
        <v>20</v>
      </c>
      <c r="F13" s="91"/>
      <c r="G13" s="10">
        <f t="shared" si="0"/>
        <v>0</v>
      </c>
      <c r="H13" s="11">
        <v>0.08</v>
      </c>
      <c r="I13" s="10">
        <f t="shared" si="1"/>
        <v>0</v>
      </c>
      <c r="J13" s="18"/>
      <c r="K13" s="26"/>
      <c r="L13" s="16"/>
    </row>
    <row r="14" spans="1:12" ht="52.5" customHeight="1" x14ac:dyDescent="0.25">
      <c r="A14" s="7">
        <v>12</v>
      </c>
      <c r="B14" s="34" t="s">
        <v>54</v>
      </c>
      <c r="C14" s="15"/>
      <c r="D14" s="13" t="s">
        <v>4</v>
      </c>
      <c r="E14" s="81">
        <v>85</v>
      </c>
      <c r="F14" s="91"/>
      <c r="G14" s="10">
        <f t="shared" si="0"/>
        <v>0</v>
      </c>
      <c r="H14" s="11">
        <v>0.08</v>
      </c>
      <c r="I14" s="10">
        <f t="shared" si="1"/>
        <v>0</v>
      </c>
      <c r="J14" s="18"/>
      <c r="K14" s="26"/>
      <c r="L14" s="16"/>
    </row>
    <row r="15" spans="1:12" ht="50.25" customHeight="1" x14ac:dyDescent="0.25">
      <c r="A15" s="9">
        <v>13</v>
      </c>
      <c r="B15" s="34" t="s">
        <v>55</v>
      </c>
      <c r="C15" s="15"/>
      <c r="D15" s="13" t="s">
        <v>4</v>
      </c>
      <c r="E15" s="81">
        <v>15</v>
      </c>
      <c r="F15" s="91"/>
      <c r="G15" s="10">
        <f t="shared" si="0"/>
        <v>0</v>
      </c>
      <c r="H15" s="11">
        <v>0.08</v>
      </c>
      <c r="I15" s="10">
        <f t="shared" si="1"/>
        <v>0</v>
      </c>
      <c r="J15" s="18"/>
      <c r="K15" s="26"/>
      <c r="L15" s="16"/>
    </row>
    <row r="16" spans="1:12" ht="36.75" customHeight="1" x14ac:dyDescent="0.25">
      <c r="A16" s="7">
        <v>14</v>
      </c>
      <c r="B16" s="34" t="s">
        <v>56</v>
      </c>
      <c r="C16" s="15"/>
      <c r="D16" s="13" t="s">
        <v>4</v>
      </c>
      <c r="E16" s="81">
        <v>120</v>
      </c>
      <c r="F16" s="91"/>
      <c r="G16" s="10">
        <f t="shared" si="0"/>
        <v>0</v>
      </c>
      <c r="H16" s="11">
        <v>0.08</v>
      </c>
      <c r="I16" s="10">
        <f t="shared" si="1"/>
        <v>0</v>
      </c>
      <c r="J16" s="18"/>
      <c r="K16" s="26"/>
      <c r="L16" s="16"/>
    </row>
    <row r="17" spans="1:12" ht="48" customHeight="1" x14ac:dyDescent="0.25">
      <c r="A17" s="9">
        <v>15</v>
      </c>
      <c r="B17" s="34" t="s">
        <v>58</v>
      </c>
      <c r="C17" s="15"/>
      <c r="D17" s="13" t="s">
        <v>4</v>
      </c>
      <c r="E17" s="81">
        <v>20</v>
      </c>
      <c r="F17" s="91"/>
      <c r="G17" s="10">
        <f t="shared" si="0"/>
        <v>0</v>
      </c>
      <c r="H17" s="11">
        <v>0.08</v>
      </c>
      <c r="I17" s="10">
        <f t="shared" si="1"/>
        <v>0</v>
      </c>
      <c r="J17" s="18"/>
      <c r="K17" s="26"/>
      <c r="L17" s="16"/>
    </row>
    <row r="18" spans="1:12" ht="35.25" customHeight="1" x14ac:dyDescent="0.25">
      <c r="A18" s="115" t="s">
        <v>6</v>
      </c>
      <c r="B18" s="116"/>
      <c r="C18" s="116"/>
      <c r="D18" s="116"/>
      <c r="E18" s="116"/>
      <c r="F18" s="117"/>
      <c r="G18" s="35">
        <f>SUM(G3:G17)</f>
        <v>0</v>
      </c>
      <c r="H18" s="37"/>
      <c r="I18" s="35">
        <f>SUM(I3:I17)</f>
        <v>0</v>
      </c>
      <c r="J18" s="32"/>
    </row>
    <row r="19" spans="1:12" ht="22.5" customHeight="1" x14ac:dyDescent="0.25">
      <c r="I19" s="4" t="s">
        <v>116</v>
      </c>
    </row>
  </sheetData>
  <mergeCells count="2">
    <mergeCell ref="A1:J1"/>
    <mergeCell ref="A18:F18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6"/>
  <sheetViews>
    <sheetView view="pageBreakPreview" zoomScaleNormal="100" zoomScaleSheetLayoutView="100" workbookViewId="0">
      <selection activeCell="H14" sqref="H14"/>
    </sheetView>
  </sheetViews>
  <sheetFormatPr defaultColWidth="9.109375" defaultRowHeight="11.4" x14ac:dyDescent="0.25"/>
  <cols>
    <col min="1" max="1" width="5.109375" style="4" customWidth="1"/>
    <col min="2" max="2" width="27.88671875" style="4" customWidth="1"/>
    <col min="3" max="3" width="15.109375" style="4" customWidth="1"/>
    <col min="4" max="4" width="7" style="4" customWidth="1"/>
    <col min="5" max="5" width="10.6640625" style="67" customWidth="1"/>
    <col min="6" max="6" width="11" style="4" customWidth="1"/>
    <col min="7" max="7" width="12.33203125" style="4" customWidth="1"/>
    <col min="8" max="8" width="9.44140625" style="4" customWidth="1"/>
    <col min="9" max="10" width="14.44140625" style="4" customWidth="1"/>
    <col min="11" max="11" width="16.109375" style="4" customWidth="1"/>
    <col min="12" max="12" width="15.6640625" style="4" customWidth="1"/>
    <col min="13" max="16384" width="9.109375" style="4"/>
  </cols>
  <sheetData>
    <row r="1" spans="1:11" s="30" customFormat="1" ht="39" customHeight="1" x14ac:dyDescent="0.25">
      <c r="A1" s="129" t="s">
        <v>96</v>
      </c>
      <c r="B1" s="129"/>
      <c r="C1" s="129"/>
      <c r="D1" s="129"/>
      <c r="E1" s="129"/>
      <c r="F1" s="129"/>
      <c r="G1" s="129"/>
      <c r="H1" s="129"/>
      <c r="I1" s="129"/>
      <c r="J1" s="129"/>
      <c r="K1" s="103" t="s">
        <v>112</v>
      </c>
    </row>
    <row r="2" spans="1:11" ht="35.25" customHeight="1" x14ac:dyDescent="0.25">
      <c r="A2" s="6" t="s">
        <v>0</v>
      </c>
      <c r="B2" s="6" t="s">
        <v>1</v>
      </c>
      <c r="C2" s="6" t="s">
        <v>2</v>
      </c>
      <c r="D2" s="6" t="s">
        <v>3</v>
      </c>
      <c r="E2" s="65" t="s">
        <v>29</v>
      </c>
      <c r="F2" s="14" t="s">
        <v>9</v>
      </c>
      <c r="G2" s="6" t="s">
        <v>10</v>
      </c>
      <c r="H2" s="6" t="s">
        <v>7</v>
      </c>
      <c r="I2" s="6" t="s">
        <v>11</v>
      </c>
      <c r="J2" s="6" t="s">
        <v>23</v>
      </c>
      <c r="K2" s="6" t="s">
        <v>100</v>
      </c>
    </row>
    <row r="3" spans="1:11" ht="69.75" customHeight="1" x14ac:dyDescent="0.25">
      <c r="A3" s="9">
        <v>1</v>
      </c>
      <c r="B3" s="15" t="s">
        <v>27</v>
      </c>
      <c r="C3" s="9"/>
      <c r="D3" s="7" t="s">
        <v>8</v>
      </c>
      <c r="E3" s="66">
        <v>25</v>
      </c>
      <c r="F3" s="20"/>
      <c r="G3" s="21">
        <f>F3*E3</f>
        <v>0</v>
      </c>
      <c r="H3" s="11">
        <v>0.08</v>
      </c>
      <c r="I3" s="21">
        <f>G3*1.08</f>
        <v>0</v>
      </c>
      <c r="J3" s="21"/>
      <c r="K3" s="16"/>
    </row>
    <row r="4" spans="1:11" ht="63" customHeight="1" x14ac:dyDescent="0.25">
      <c r="A4" s="9">
        <v>2</v>
      </c>
      <c r="B4" s="15" t="s">
        <v>28</v>
      </c>
      <c r="C4" s="9"/>
      <c r="D4" s="7" t="s">
        <v>8</v>
      </c>
      <c r="E4" s="66">
        <v>30</v>
      </c>
      <c r="F4" s="20"/>
      <c r="G4" s="21">
        <f>F4*E4</f>
        <v>0</v>
      </c>
      <c r="H4" s="11">
        <v>0.08</v>
      </c>
      <c r="I4" s="21">
        <f>G4*1.08</f>
        <v>0</v>
      </c>
      <c r="J4" s="21"/>
      <c r="K4" s="16"/>
    </row>
    <row r="5" spans="1:11" ht="27.75" customHeight="1" x14ac:dyDescent="0.25">
      <c r="A5" s="119" t="s">
        <v>6</v>
      </c>
      <c r="B5" s="120"/>
      <c r="C5" s="120"/>
      <c r="D5" s="120"/>
      <c r="E5" s="120"/>
      <c r="F5" s="121"/>
      <c r="G5" s="107">
        <f>SUM(G3:G4)</f>
        <v>0</v>
      </c>
      <c r="H5" s="36"/>
      <c r="I5" s="107">
        <f>SUM(I3:I4)</f>
        <v>0</v>
      </c>
      <c r="J5" s="64"/>
    </row>
    <row r="6" spans="1:11" ht="21" customHeight="1" x14ac:dyDescent="0.25">
      <c r="I6" s="4" t="s">
        <v>116</v>
      </c>
    </row>
  </sheetData>
  <mergeCells count="2">
    <mergeCell ref="A5:F5"/>
    <mergeCell ref="A1:J1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3"/>
  <sheetViews>
    <sheetView view="pageBreakPreview" topLeftCell="A7" zoomScaleNormal="100" zoomScaleSheetLayoutView="100" workbookViewId="0">
      <selection activeCell="D19" sqref="D19"/>
    </sheetView>
  </sheetViews>
  <sheetFormatPr defaultRowHeight="13.2" x14ac:dyDescent="0.25"/>
  <cols>
    <col min="2" max="2" width="57.88671875" customWidth="1"/>
    <col min="7" max="7" width="13.5546875" customWidth="1"/>
    <col min="8" max="8" width="13" customWidth="1"/>
    <col min="9" max="9" width="13.88671875" customWidth="1"/>
    <col min="10" max="10" width="12.33203125" customWidth="1"/>
    <col min="11" max="11" width="13.88671875" customWidth="1"/>
    <col min="12" max="12" width="15.33203125" customWidth="1"/>
  </cols>
  <sheetData>
    <row r="1" spans="1:12" ht="30.75" customHeight="1" x14ac:dyDescent="0.25">
      <c r="A1" s="125" t="s">
        <v>97</v>
      </c>
      <c r="B1" s="125"/>
      <c r="C1" s="125"/>
      <c r="D1" s="125"/>
      <c r="E1" s="125"/>
      <c r="F1" s="125"/>
      <c r="G1" s="125"/>
      <c r="H1" s="125"/>
      <c r="I1" s="125"/>
      <c r="J1" s="125"/>
      <c r="L1" s="104" t="s">
        <v>113</v>
      </c>
    </row>
    <row r="2" spans="1:12" ht="45.6" x14ac:dyDescent="0.25">
      <c r="A2" s="60" t="s">
        <v>19</v>
      </c>
      <c r="B2" s="73" t="s">
        <v>20</v>
      </c>
      <c r="C2" s="9" t="s">
        <v>2</v>
      </c>
      <c r="D2" s="73" t="s">
        <v>21</v>
      </c>
      <c r="E2" s="74" t="s">
        <v>29</v>
      </c>
      <c r="F2" s="75" t="s">
        <v>31</v>
      </c>
      <c r="G2" s="73" t="s">
        <v>12</v>
      </c>
      <c r="H2" s="73" t="s">
        <v>22</v>
      </c>
      <c r="I2" s="73" t="s">
        <v>13</v>
      </c>
      <c r="J2" s="6" t="s">
        <v>100</v>
      </c>
      <c r="K2" s="6" t="s">
        <v>98</v>
      </c>
      <c r="L2" s="6" t="s">
        <v>99</v>
      </c>
    </row>
    <row r="3" spans="1:12" s="93" customFormat="1" ht="115.5" customHeight="1" x14ac:dyDescent="0.25">
      <c r="A3" s="46">
        <v>1</v>
      </c>
      <c r="B3" s="96" t="s">
        <v>81</v>
      </c>
      <c r="C3" s="97"/>
      <c r="D3" s="46" t="s">
        <v>8</v>
      </c>
      <c r="E3" s="70">
        <v>25</v>
      </c>
      <c r="F3" s="48"/>
      <c r="G3" s="49">
        <f>F3*E3</f>
        <v>0</v>
      </c>
      <c r="H3" s="50">
        <v>0.08</v>
      </c>
      <c r="I3" s="61">
        <f>G3*1.08</f>
        <v>0</v>
      </c>
      <c r="J3" s="92"/>
      <c r="K3" s="84"/>
      <c r="L3" s="105"/>
    </row>
    <row r="4" spans="1:12" s="93" customFormat="1" ht="107.25" customHeight="1" x14ac:dyDescent="0.25">
      <c r="A4" s="46">
        <v>2</v>
      </c>
      <c r="B4" s="96" t="s">
        <v>82</v>
      </c>
      <c r="C4" s="97"/>
      <c r="D4" s="46" t="s">
        <v>8</v>
      </c>
      <c r="E4" s="71">
        <v>10</v>
      </c>
      <c r="F4" s="52"/>
      <c r="G4" s="49">
        <f t="shared" ref="G4:G11" si="0">F4*E4</f>
        <v>0</v>
      </c>
      <c r="H4" s="50">
        <v>0.08</v>
      </c>
      <c r="I4" s="61">
        <f t="shared" ref="I4:I11" si="1">G4*1.08</f>
        <v>0</v>
      </c>
      <c r="J4" s="92"/>
      <c r="K4" s="84"/>
      <c r="L4" s="105"/>
    </row>
    <row r="5" spans="1:12" ht="107.25" customHeight="1" x14ac:dyDescent="0.25">
      <c r="A5" s="46">
        <v>3</v>
      </c>
      <c r="B5" s="22" t="s">
        <v>70</v>
      </c>
      <c r="C5" s="83"/>
      <c r="D5" s="46" t="s">
        <v>8</v>
      </c>
      <c r="E5" s="71">
        <v>10</v>
      </c>
      <c r="F5" s="52"/>
      <c r="G5" s="49">
        <f t="shared" si="0"/>
        <v>0</v>
      </c>
      <c r="H5" s="50">
        <v>0.08</v>
      </c>
      <c r="I5" s="61">
        <f t="shared" si="1"/>
        <v>0</v>
      </c>
      <c r="J5" s="77"/>
      <c r="K5" s="7"/>
      <c r="L5" s="101"/>
    </row>
    <row r="6" spans="1:12" s="93" customFormat="1" ht="103.5" customHeight="1" x14ac:dyDescent="0.25">
      <c r="A6" s="46">
        <v>4</v>
      </c>
      <c r="B6" s="96" t="s">
        <v>83</v>
      </c>
      <c r="C6" s="97"/>
      <c r="D6" s="46" t="s">
        <v>8</v>
      </c>
      <c r="E6" s="71">
        <v>5</v>
      </c>
      <c r="F6" s="52"/>
      <c r="G6" s="49">
        <f t="shared" si="0"/>
        <v>0</v>
      </c>
      <c r="H6" s="50">
        <v>0.08</v>
      </c>
      <c r="I6" s="61">
        <f t="shared" si="1"/>
        <v>0</v>
      </c>
      <c r="J6" s="92"/>
      <c r="K6" s="84"/>
      <c r="L6" s="105"/>
    </row>
    <row r="7" spans="1:12" ht="104.25" customHeight="1" x14ac:dyDescent="0.25">
      <c r="A7" s="46">
        <v>5</v>
      </c>
      <c r="B7" s="57" t="s">
        <v>68</v>
      </c>
      <c r="C7" s="47"/>
      <c r="D7" s="46" t="s">
        <v>8</v>
      </c>
      <c r="E7" s="71">
        <v>10</v>
      </c>
      <c r="F7" s="52"/>
      <c r="G7" s="49">
        <f t="shared" si="0"/>
        <v>0</v>
      </c>
      <c r="H7" s="50">
        <v>0.08</v>
      </c>
      <c r="I7" s="61">
        <f t="shared" si="1"/>
        <v>0</v>
      </c>
      <c r="J7" s="77"/>
      <c r="K7" s="7"/>
      <c r="L7" s="101"/>
    </row>
    <row r="8" spans="1:12" ht="104.25" customHeight="1" x14ac:dyDescent="0.25">
      <c r="A8" s="46">
        <v>6</v>
      </c>
      <c r="B8" s="22" t="s">
        <v>69</v>
      </c>
      <c r="C8" s="47"/>
      <c r="D8" s="46" t="s">
        <v>8</v>
      </c>
      <c r="E8" s="71">
        <v>10</v>
      </c>
      <c r="F8" s="52"/>
      <c r="G8" s="49">
        <f t="shared" si="0"/>
        <v>0</v>
      </c>
      <c r="H8" s="50">
        <v>0.08</v>
      </c>
      <c r="I8" s="61">
        <f t="shared" si="1"/>
        <v>0</v>
      </c>
      <c r="J8" s="77"/>
      <c r="K8" s="7"/>
      <c r="L8" s="101"/>
    </row>
    <row r="9" spans="1:12" ht="104.25" customHeight="1" x14ac:dyDescent="0.25">
      <c r="A9" s="46">
        <v>7</v>
      </c>
      <c r="B9" s="57" t="s">
        <v>84</v>
      </c>
      <c r="C9" s="58"/>
      <c r="D9" s="46" t="s">
        <v>8</v>
      </c>
      <c r="E9" s="71">
        <v>10</v>
      </c>
      <c r="F9" s="52"/>
      <c r="G9" s="49">
        <f t="shared" si="0"/>
        <v>0</v>
      </c>
      <c r="H9" s="50">
        <v>0.08</v>
      </c>
      <c r="I9" s="61">
        <f t="shared" si="1"/>
        <v>0</v>
      </c>
      <c r="J9" s="77"/>
      <c r="K9" s="7"/>
      <c r="L9" s="101"/>
    </row>
    <row r="10" spans="1:12" ht="104.25" customHeight="1" x14ac:dyDescent="0.25">
      <c r="A10" s="46">
        <v>8</v>
      </c>
      <c r="B10" s="57" t="s">
        <v>85</v>
      </c>
      <c r="C10" s="58"/>
      <c r="D10" s="46" t="s">
        <v>8</v>
      </c>
      <c r="E10" s="71">
        <v>15</v>
      </c>
      <c r="F10" s="52"/>
      <c r="G10" s="49">
        <f t="shared" si="0"/>
        <v>0</v>
      </c>
      <c r="H10" s="50">
        <v>0.08</v>
      </c>
      <c r="I10" s="61">
        <f t="shared" si="1"/>
        <v>0</v>
      </c>
      <c r="J10" s="77"/>
      <c r="K10" s="7"/>
      <c r="L10" s="101"/>
    </row>
    <row r="11" spans="1:12" ht="121.5" customHeight="1" x14ac:dyDescent="0.25">
      <c r="A11" s="46">
        <v>9</v>
      </c>
      <c r="B11" s="57" t="s">
        <v>86</v>
      </c>
      <c r="C11" s="58"/>
      <c r="D11" s="46" t="s">
        <v>8</v>
      </c>
      <c r="E11" s="71">
        <v>40</v>
      </c>
      <c r="F11" s="52"/>
      <c r="G11" s="49">
        <f t="shared" si="0"/>
        <v>0</v>
      </c>
      <c r="H11" s="50">
        <v>0.08</v>
      </c>
      <c r="I11" s="61">
        <f t="shared" si="1"/>
        <v>0</v>
      </c>
      <c r="J11" s="77"/>
      <c r="K11" s="7"/>
      <c r="L11" s="101"/>
    </row>
    <row r="12" spans="1:12" ht="30" customHeight="1" x14ac:dyDescent="0.25">
      <c r="A12" s="124" t="s">
        <v>6</v>
      </c>
      <c r="B12" s="124"/>
      <c r="C12" s="124"/>
      <c r="D12" s="124"/>
      <c r="E12" s="124"/>
      <c r="F12" s="124"/>
      <c r="G12" s="53">
        <f>SUM(G3:G11)</f>
        <v>0</v>
      </c>
      <c r="H12" s="54"/>
      <c r="I12" s="55">
        <f>SUM(I3:I11)</f>
        <v>0</v>
      </c>
      <c r="J12" s="78"/>
      <c r="K12" s="45"/>
    </row>
    <row r="13" spans="1:12" x14ac:dyDescent="0.25">
      <c r="I13" t="s">
        <v>116</v>
      </c>
    </row>
  </sheetData>
  <mergeCells count="2">
    <mergeCell ref="A1:J1"/>
    <mergeCell ref="A12:F12"/>
  </mergeCells>
  <pageMargins left="0.23622047244094499" right="0.23622047244094499" top="0.74803149606299202" bottom="0.74803149606299202" header="0.31496062992126" footer="0.31496062992126"/>
  <pageSetup paperSize="9" scale="59" fitToHeight="0" orientation="landscape" r:id="rId1"/>
  <headerFooter>
    <oddHeader>&amp;CZP/39/2024</oddHeader>
    <oddFooter>&amp;LNr sprawy ZP/31/2020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6"/>
  <sheetViews>
    <sheetView view="pageBreakPreview" zoomScale="110" zoomScaleNormal="100" zoomScaleSheetLayoutView="110" workbookViewId="0">
      <selection activeCell="K11" sqref="K11"/>
    </sheetView>
  </sheetViews>
  <sheetFormatPr defaultRowHeight="13.2" x14ac:dyDescent="0.25"/>
  <cols>
    <col min="1" max="1" width="10.5546875" customWidth="1"/>
    <col min="2" max="2" width="45.88671875" customWidth="1"/>
    <col min="3" max="3" width="21.88671875" customWidth="1"/>
    <col min="7" max="7" width="11" bestFit="1" customWidth="1"/>
    <col min="9" max="10" width="12.88671875" customWidth="1"/>
    <col min="11" max="11" width="14.6640625" customWidth="1"/>
    <col min="12" max="12" width="17.88671875" customWidth="1"/>
  </cols>
  <sheetData>
    <row r="1" spans="1:12" ht="24.75" customHeight="1" x14ac:dyDescent="0.25">
      <c r="A1" s="30" t="s">
        <v>115</v>
      </c>
      <c r="B1" s="110" t="s">
        <v>71</v>
      </c>
      <c r="C1" s="45"/>
      <c r="D1" s="45"/>
      <c r="E1" s="45"/>
      <c r="F1" s="45"/>
      <c r="G1" s="45"/>
      <c r="H1" s="45"/>
      <c r="I1" s="45"/>
      <c r="J1" s="45"/>
      <c r="K1" s="45"/>
      <c r="L1" s="98" t="s">
        <v>114</v>
      </c>
    </row>
    <row r="2" spans="1:12" ht="60" customHeight="1" x14ac:dyDescent="0.25">
      <c r="A2" s="6" t="s">
        <v>0</v>
      </c>
      <c r="B2" s="6" t="s">
        <v>1</v>
      </c>
      <c r="C2" s="6" t="s">
        <v>2</v>
      </c>
      <c r="D2" s="6" t="s">
        <v>3</v>
      </c>
      <c r="E2" s="65" t="s">
        <v>29</v>
      </c>
      <c r="F2" s="14" t="s">
        <v>9</v>
      </c>
      <c r="G2" s="6" t="s">
        <v>10</v>
      </c>
      <c r="H2" s="6" t="s">
        <v>7</v>
      </c>
      <c r="I2" s="6" t="s">
        <v>11</v>
      </c>
      <c r="J2" s="6" t="s">
        <v>100</v>
      </c>
      <c r="K2" s="6" t="s">
        <v>98</v>
      </c>
      <c r="L2" s="6" t="s">
        <v>99</v>
      </c>
    </row>
    <row r="3" spans="1:12" ht="129.75" customHeight="1" x14ac:dyDescent="0.25">
      <c r="A3" s="7">
        <v>1</v>
      </c>
      <c r="B3" s="40" t="s">
        <v>44</v>
      </c>
      <c r="C3" s="16"/>
      <c r="D3" s="7" t="s">
        <v>4</v>
      </c>
      <c r="E3" s="68">
        <v>10</v>
      </c>
      <c r="F3" s="87"/>
      <c r="G3" s="87">
        <f>ROUND((F3*E3),2)</f>
        <v>0</v>
      </c>
      <c r="H3" s="11">
        <v>0.08</v>
      </c>
      <c r="I3" s="87">
        <f>ROUND((G3*H3+G3),2)</f>
        <v>0</v>
      </c>
      <c r="J3" s="88"/>
      <c r="K3" s="89"/>
      <c r="L3" s="101"/>
    </row>
    <row r="4" spans="1:12" ht="117.75" customHeight="1" x14ac:dyDescent="0.25">
      <c r="A4" s="7">
        <v>2</v>
      </c>
      <c r="B4" s="40" t="s">
        <v>101</v>
      </c>
      <c r="C4" s="7"/>
      <c r="D4" s="7" t="s">
        <v>4</v>
      </c>
      <c r="E4" s="68">
        <v>10</v>
      </c>
      <c r="F4" s="87"/>
      <c r="G4" s="87">
        <f>ROUND((F4*E4),2)</f>
        <v>0</v>
      </c>
      <c r="H4" s="11">
        <v>0.08</v>
      </c>
      <c r="I4" s="87">
        <f t="shared" ref="I4" si="0">ROUND((G4*H4+G4),2)</f>
        <v>0</v>
      </c>
      <c r="J4" s="88"/>
      <c r="K4" s="9"/>
      <c r="L4" s="101"/>
    </row>
    <row r="5" spans="1:12" ht="22.5" customHeight="1" x14ac:dyDescent="0.25">
      <c r="A5" s="124" t="s">
        <v>6</v>
      </c>
      <c r="B5" s="124"/>
      <c r="C5" s="124"/>
      <c r="D5" s="124"/>
      <c r="E5" s="124"/>
      <c r="F5" s="124"/>
      <c r="G5" s="53">
        <f>SUM(G3:G4)</f>
        <v>0</v>
      </c>
      <c r="H5" s="54"/>
      <c r="I5" s="55">
        <f>SUM(I3:I4)</f>
        <v>0</v>
      </c>
      <c r="J5" s="78"/>
      <c r="K5" s="45"/>
    </row>
    <row r="6" spans="1:12" ht="23.25" customHeight="1" x14ac:dyDescent="0.25">
      <c r="I6" t="s">
        <v>116</v>
      </c>
    </row>
  </sheetData>
  <mergeCells count="1">
    <mergeCell ref="A5:F5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"/>
  <sheetViews>
    <sheetView view="pageBreakPreview" topLeftCell="B1" zoomScaleNormal="100" zoomScaleSheetLayoutView="100" workbookViewId="0">
      <selection activeCell="K25" sqref="K25"/>
    </sheetView>
  </sheetViews>
  <sheetFormatPr defaultColWidth="9.109375" defaultRowHeight="11.4" x14ac:dyDescent="0.25"/>
  <cols>
    <col min="1" max="1" width="5.109375" style="4" customWidth="1"/>
    <col min="2" max="2" width="46.44140625" style="4" customWidth="1"/>
    <col min="3" max="3" width="15.109375" style="4" customWidth="1"/>
    <col min="4" max="4" width="7" style="4" customWidth="1"/>
    <col min="5" max="5" width="10.6640625" style="67" customWidth="1"/>
    <col min="6" max="6" width="11" style="4" customWidth="1"/>
    <col min="7" max="7" width="12.33203125" style="4" customWidth="1"/>
    <col min="8" max="8" width="9.44140625" style="4" customWidth="1"/>
    <col min="9" max="10" width="14.44140625" style="4" customWidth="1"/>
    <col min="11" max="11" width="14.88671875" style="4" customWidth="1"/>
    <col min="12" max="12" width="15.6640625" style="4" customWidth="1"/>
    <col min="13" max="16384" width="9.109375" style="4"/>
  </cols>
  <sheetData>
    <row r="1" spans="1:12" s="30" customFormat="1" ht="39" customHeight="1" x14ac:dyDescent="0.25">
      <c r="A1" s="118" t="s">
        <v>14</v>
      </c>
      <c r="B1" s="118"/>
      <c r="C1" s="118"/>
      <c r="D1" s="118"/>
      <c r="E1" s="118"/>
      <c r="F1" s="118"/>
      <c r="G1" s="118"/>
      <c r="H1" s="118"/>
      <c r="I1" s="118"/>
      <c r="J1" s="118"/>
      <c r="K1" s="31"/>
      <c r="L1" s="98" t="s">
        <v>104</v>
      </c>
    </row>
    <row r="2" spans="1:12" ht="48" customHeight="1" x14ac:dyDescent="0.25">
      <c r="A2" s="6" t="s">
        <v>0</v>
      </c>
      <c r="B2" s="6" t="s">
        <v>1</v>
      </c>
      <c r="C2" s="6" t="s">
        <v>2</v>
      </c>
      <c r="D2" s="6" t="s">
        <v>3</v>
      </c>
      <c r="E2" s="65" t="s">
        <v>29</v>
      </c>
      <c r="F2" s="14" t="s">
        <v>9</v>
      </c>
      <c r="G2" s="6" t="s">
        <v>10</v>
      </c>
      <c r="H2" s="6" t="s">
        <v>7</v>
      </c>
      <c r="I2" s="6" t="s">
        <v>11</v>
      </c>
      <c r="J2" s="6" t="s">
        <v>100</v>
      </c>
      <c r="K2" s="6" t="s">
        <v>98</v>
      </c>
      <c r="L2" s="6" t="s">
        <v>99</v>
      </c>
    </row>
    <row r="3" spans="1:12" ht="97.5" customHeight="1" x14ac:dyDescent="0.25">
      <c r="A3" s="9">
        <v>1</v>
      </c>
      <c r="B3" s="15" t="s">
        <v>41</v>
      </c>
      <c r="C3" s="7"/>
      <c r="D3" s="7" t="s">
        <v>8</v>
      </c>
      <c r="E3" s="66">
        <v>200</v>
      </c>
      <c r="F3" s="20"/>
      <c r="G3" s="21">
        <f>F3*E3</f>
        <v>0</v>
      </c>
      <c r="H3" s="11">
        <v>0.08</v>
      </c>
      <c r="I3" s="21">
        <f>G3*1.08</f>
        <v>0</v>
      </c>
      <c r="J3" s="18"/>
      <c r="K3" s="16"/>
      <c r="L3" s="16"/>
    </row>
    <row r="4" spans="1:12" ht="90" customHeight="1" x14ac:dyDescent="0.25">
      <c r="A4" s="9">
        <v>2</v>
      </c>
      <c r="B4" s="15" t="s">
        <v>42</v>
      </c>
      <c r="C4" s="7"/>
      <c r="D4" s="7" t="s">
        <v>8</v>
      </c>
      <c r="E4" s="66">
        <v>80</v>
      </c>
      <c r="F4" s="20"/>
      <c r="G4" s="21">
        <f>F4*E4</f>
        <v>0</v>
      </c>
      <c r="H4" s="11">
        <v>0.08</v>
      </c>
      <c r="I4" s="21">
        <f>G4*1.08</f>
        <v>0</v>
      </c>
      <c r="J4" s="18"/>
      <c r="K4" s="16"/>
      <c r="L4" s="16"/>
    </row>
    <row r="5" spans="1:12" ht="27.75" customHeight="1" x14ac:dyDescent="0.25">
      <c r="A5" s="119" t="s">
        <v>6</v>
      </c>
      <c r="B5" s="120"/>
      <c r="C5" s="120"/>
      <c r="D5" s="120"/>
      <c r="E5" s="120"/>
      <c r="F5" s="121"/>
      <c r="G5" s="35">
        <f>SUM(G3:G4)</f>
        <v>0</v>
      </c>
      <c r="H5" s="36"/>
      <c r="I5" s="35">
        <f>SUM(I3:I4)</f>
        <v>0</v>
      </c>
      <c r="J5" s="64"/>
    </row>
    <row r="6" spans="1:12" ht="23.25" customHeight="1" x14ac:dyDescent="0.25">
      <c r="J6" s="4" t="s">
        <v>116</v>
      </c>
    </row>
  </sheetData>
  <mergeCells count="2">
    <mergeCell ref="A1:J1"/>
    <mergeCell ref="A5:F5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6"/>
  <sheetViews>
    <sheetView view="pageBreakPreview" zoomScaleNormal="80" zoomScaleSheetLayoutView="100" workbookViewId="0">
      <selection activeCell="K20" sqref="K20"/>
    </sheetView>
  </sheetViews>
  <sheetFormatPr defaultColWidth="9.109375" defaultRowHeight="11.4" x14ac:dyDescent="0.25"/>
  <cols>
    <col min="1" max="1" width="5.44140625" style="8" customWidth="1"/>
    <col min="2" max="2" width="57" style="19" customWidth="1"/>
    <col min="3" max="3" width="18" style="4" customWidth="1"/>
    <col min="4" max="4" width="7" style="8" customWidth="1"/>
    <col min="5" max="5" width="10.6640625" style="8" customWidth="1"/>
    <col min="6" max="6" width="12.6640625" style="8" customWidth="1"/>
    <col min="7" max="7" width="16.33203125" style="4" customWidth="1"/>
    <col min="8" max="8" width="8.109375" style="4" customWidth="1"/>
    <col min="9" max="10" width="16.44140625" style="4" customWidth="1"/>
    <col min="11" max="11" width="16.6640625" style="4" customWidth="1"/>
    <col min="12" max="12" width="15.6640625" style="4" customWidth="1"/>
    <col min="13" max="16384" width="9.109375" style="4"/>
  </cols>
  <sheetData>
    <row r="1" spans="1:12" s="1" customFormat="1" ht="39" customHeight="1" x14ac:dyDescent="0.25">
      <c r="A1" s="122" t="s">
        <v>15</v>
      </c>
      <c r="B1" s="122"/>
      <c r="C1" s="122"/>
      <c r="D1" s="122"/>
      <c r="E1" s="122"/>
      <c r="F1" s="122"/>
      <c r="G1" s="122"/>
      <c r="H1" s="122"/>
      <c r="I1" s="122"/>
      <c r="J1" s="122"/>
      <c r="K1" s="32"/>
      <c r="L1" s="99" t="s">
        <v>105</v>
      </c>
    </row>
    <row r="2" spans="1:12" s="3" customFormat="1" ht="45.75" customHeight="1" x14ac:dyDescent="0.25">
      <c r="A2" s="6" t="s">
        <v>0</v>
      </c>
      <c r="B2" s="6" t="s">
        <v>1</v>
      </c>
      <c r="C2" s="6" t="s">
        <v>2</v>
      </c>
      <c r="D2" s="79" t="s">
        <v>3</v>
      </c>
      <c r="E2" s="65" t="s">
        <v>32</v>
      </c>
      <c r="F2" s="14" t="s">
        <v>9</v>
      </c>
      <c r="G2" s="6" t="s">
        <v>10</v>
      </c>
      <c r="H2" s="6" t="s">
        <v>7</v>
      </c>
      <c r="I2" s="6" t="s">
        <v>11</v>
      </c>
      <c r="J2" s="6" t="s">
        <v>100</v>
      </c>
      <c r="K2" s="6" t="s">
        <v>98</v>
      </c>
      <c r="L2" s="6" t="s">
        <v>99</v>
      </c>
    </row>
    <row r="3" spans="1:12" s="3" customFormat="1" ht="121.5" customHeight="1" x14ac:dyDescent="0.25">
      <c r="A3" s="6">
        <v>1</v>
      </c>
      <c r="B3" s="15" t="s">
        <v>59</v>
      </c>
      <c r="C3" s="80"/>
      <c r="D3" s="79" t="s">
        <v>5</v>
      </c>
      <c r="E3" s="6">
        <v>100</v>
      </c>
      <c r="F3" s="43"/>
      <c r="G3" s="42">
        <f>F3*E3</f>
        <v>0</v>
      </c>
      <c r="H3" s="56">
        <v>0.08</v>
      </c>
      <c r="I3" s="41">
        <f>G3*1.08</f>
        <v>0</v>
      </c>
      <c r="J3" s="18"/>
      <c r="K3" s="6"/>
      <c r="L3" s="80"/>
    </row>
    <row r="4" spans="1:12" ht="120.75" customHeight="1" x14ac:dyDescent="0.25">
      <c r="A4" s="7">
        <v>2</v>
      </c>
      <c r="B4" s="15" t="s">
        <v>60</v>
      </c>
      <c r="C4" s="16"/>
      <c r="D4" s="66" t="s">
        <v>5</v>
      </c>
      <c r="E4" s="7">
        <v>180</v>
      </c>
      <c r="F4" s="44"/>
      <c r="G4" s="42">
        <f t="shared" ref="G4:G11" si="0">F4*E4</f>
        <v>0</v>
      </c>
      <c r="H4" s="56">
        <v>0.08</v>
      </c>
      <c r="I4" s="41">
        <f t="shared" ref="I4:I11" si="1">G4*1.08</f>
        <v>0</v>
      </c>
      <c r="J4" s="18"/>
      <c r="K4" s="7"/>
      <c r="L4" s="16"/>
    </row>
    <row r="5" spans="1:12" ht="113.25" customHeight="1" x14ac:dyDescent="0.25">
      <c r="A5" s="6">
        <v>3</v>
      </c>
      <c r="B5" s="15" t="s">
        <v>63</v>
      </c>
      <c r="C5" s="16"/>
      <c r="D5" s="66" t="s">
        <v>5</v>
      </c>
      <c r="E5" s="7">
        <v>200</v>
      </c>
      <c r="F5" s="44"/>
      <c r="G5" s="42">
        <f t="shared" si="0"/>
        <v>0</v>
      </c>
      <c r="H5" s="56">
        <v>0.08</v>
      </c>
      <c r="I5" s="41">
        <f t="shared" si="1"/>
        <v>0</v>
      </c>
      <c r="J5" s="18"/>
      <c r="K5" s="7"/>
      <c r="L5" s="16"/>
    </row>
    <row r="6" spans="1:12" ht="132.75" customHeight="1" x14ac:dyDescent="0.25">
      <c r="A6" s="7">
        <v>4</v>
      </c>
      <c r="B6" s="15" t="s">
        <v>62</v>
      </c>
      <c r="C6" s="16"/>
      <c r="D6" s="66" t="s">
        <v>5</v>
      </c>
      <c r="E6" s="7">
        <v>250</v>
      </c>
      <c r="F6" s="44"/>
      <c r="G6" s="42">
        <f t="shared" si="0"/>
        <v>0</v>
      </c>
      <c r="H6" s="56">
        <v>0.08</v>
      </c>
      <c r="I6" s="41">
        <f t="shared" si="1"/>
        <v>0</v>
      </c>
      <c r="J6" s="18"/>
      <c r="K6" s="7"/>
      <c r="L6" s="16"/>
    </row>
    <row r="7" spans="1:12" ht="116.25" customHeight="1" x14ac:dyDescent="0.25">
      <c r="A7" s="6">
        <v>5</v>
      </c>
      <c r="B7" s="15" t="s">
        <v>61</v>
      </c>
      <c r="C7" s="16"/>
      <c r="D7" s="66" t="s">
        <v>5</v>
      </c>
      <c r="E7" s="7">
        <v>220</v>
      </c>
      <c r="F7" s="44"/>
      <c r="G7" s="42">
        <f t="shared" si="0"/>
        <v>0</v>
      </c>
      <c r="H7" s="56">
        <v>0.08</v>
      </c>
      <c r="I7" s="41">
        <f t="shared" si="1"/>
        <v>0</v>
      </c>
      <c r="J7" s="18"/>
      <c r="K7" s="7"/>
      <c r="L7" s="16"/>
    </row>
    <row r="8" spans="1:12" ht="36.75" customHeight="1" x14ac:dyDescent="0.25">
      <c r="A8" s="7">
        <v>6</v>
      </c>
      <c r="B8" s="15" t="s">
        <v>64</v>
      </c>
      <c r="C8" s="16"/>
      <c r="D8" s="66" t="s">
        <v>5</v>
      </c>
      <c r="E8" s="7">
        <v>100</v>
      </c>
      <c r="F8" s="44"/>
      <c r="G8" s="42">
        <f t="shared" si="0"/>
        <v>0</v>
      </c>
      <c r="H8" s="56">
        <v>0.08</v>
      </c>
      <c r="I8" s="41">
        <f t="shared" si="1"/>
        <v>0</v>
      </c>
      <c r="J8" s="18"/>
      <c r="K8" s="7"/>
      <c r="L8" s="16"/>
    </row>
    <row r="9" spans="1:12" ht="46.5" customHeight="1" x14ac:dyDescent="0.25">
      <c r="A9" s="6">
        <v>7</v>
      </c>
      <c r="B9" s="15" t="s">
        <v>65</v>
      </c>
      <c r="C9" s="16"/>
      <c r="D9" s="66" t="s">
        <v>5</v>
      </c>
      <c r="E9" s="7">
        <v>2300</v>
      </c>
      <c r="F9" s="44"/>
      <c r="G9" s="42">
        <f t="shared" si="0"/>
        <v>0</v>
      </c>
      <c r="H9" s="56">
        <v>0.08</v>
      </c>
      <c r="I9" s="41">
        <f t="shared" si="1"/>
        <v>0</v>
      </c>
      <c r="J9" s="18"/>
      <c r="K9" s="7"/>
      <c r="L9" s="16"/>
    </row>
    <row r="10" spans="1:12" ht="36.75" customHeight="1" x14ac:dyDescent="0.25">
      <c r="A10" s="7">
        <v>8</v>
      </c>
      <c r="B10" s="15" t="s">
        <v>66</v>
      </c>
      <c r="C10" s="16"/>
      <c r="D10" s="66" t="s">
        <v>5</v>
      </c>
      <c r="E10" s="7">
        <v>50</v>
      </c>
      <c r="F10" s="44"/>
      <c r="G10" s="42">
        <f t="shared" si="0"/>
        <v>0</v>
      </c>
      <c r="H10" s="56">
        <v>0.08</v>
      </c>
      <c r="I10" s="41">
        <f t="shared" si="1"/>
        <v>0</v>
      </c>
      <c r="J10" s="18"/>
      <c r="K10" s="7"/>
      <c r="L10" s="16"/>
    </row>
    <row r="11" spans="1:12" ht="69" customHeight="1" x14ac:dyDescent="0.25">
      <c r="A11" s="6">
        <v>9</v>
      </c>
      <c r="B11" s="15" t="s">
        <v>67</v>
      </c>
      <c r="C11" s="16"/>
      <c r="D11" s="66" t="s">
        <v>5</v>
      </c>
      <c r="E11" s="7">
        <v>250</v>
      </c>
      <c r="F11" s="44"/>
      <c r="G11" s="42">
        <f t="shared" si="0"/>
        <v>0</v>
      </c>
      <c r="H11" s="56">
        <v>0.08</v>
      </c>
      <c r="I11" s="41">
        <f t="shared" si="1"/>
        <v>0</v>
      </c>
      <c r="J11" s="18"/>
      <c r="K11" s="7"/>
      <c r="L11" s="16"/>
    </row>
    <row r="12" spans="1:12" s="2" customFormat="1" ht="33" customHeight="1" x14ac:dyDescent="0.25">
      <c r="A12" s="123" t="s">
        <v>6</v>
      </c>
      <c r="B12" s="123"/>
      <c r="C12" s="123"/>
      <c r="D12" s="123"/>
      <c r="E12" s="123"/>
      <c r="F12" s="123"/>
      <c r="G12" s="27">
        <f>SUM(G3:G11)</f>
        <v>0</v>
      </c>
      <c r="H12" s="28"/>
      <c r="I12" s="29">
        <f>SUM(I3:I11)</f>
        <v>0</v>
      </c>
      <c r="J12" s="32"/>
      <c r="K12" s="12"/>
    </row>
    <row r="13" spans="1:12" ht="29.25" customHeight="1" x14ac:dyDescent="0.25">
      <c r="I13" s="4" t="s">
        <v>116</v>
      </c>
    </row>
    <row r="14" spans="1:12" ht="32.25" customHeight="1" x14ac:dyDescent="0.25"/>
    <row r="15" spans="1:12" ht="32.25" customHeight="1" x14ac:dyDescent="0.25"/>
    <row r="16" spans="1:12" ht="32.25" customHeight="1" x14ac:dyDescent="0.25"/>
    <row r="17" ht="18.75" customHeight="1" x14ac:dyDescent="0.25"/>
    <row r="18" ht="40.5" customHeight="1" x14ac:dyDescent="0.25"/>
    <row r="19" ht="32.25" customHeight="1" x14ac:dyDescent="0.25"/>
    <row r="20" ht="32.25" customHeight="1" x14ac:dyDescent="0.25"/>
    <row r="21" ht="32.25" customHeight="1" x14ac:dyDescent="0.25"/>
    <row r="22" ht="32.25" customHeight="1" x14ac:dyDescent="0.25"/>
    <row r="23" ht="32.25" customHeight="1" x14ac:dyDescent="0.25"/>
    <row r="30" ht="32.25" customHeight="1" x14ac:dyDescent="0.25"/>
    <row r="31" ht="32.25" customHeight="1" x14ac:dyDescent="0.25"/>
    <row r="35" ht="32.25" customHeight="1" x14ac:dyDescent="0.25"/>
    <row r="36" ht="32.25" customHeight="1" x14ac:dyDescent="0.25"/>
  </sheetData>
  <mergeCells count="2">
    <mergeCell ref="A1:J1"/>
    <mergeCell ref="A12:F12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7"/>
  <sheetViews>
    <sheetView view="pageBreakPreview" zoomScaleNormal="100" zoomScaleSheetLayoutView="100" workbookViewId="0">
      <selection activeCell="J15" sqref="J15"/>
    </sheetView>
  </sheetViews>
  <sheetFormatPr defaultColWidth="9.109375" defaultRowHeight="11.4" x14ac:dyDescent="0.25"/>
  <cols>
    <col min="1" max="1" width="5.44140625" style="8" customWidth="1"/>
    <col min="2" max="2" width="46.109375" style="19" customWidth="1"/>
    <col min="3" max="3" width="16.33203125" style="4" customWidth="1"/>
    <col min="4" max="4" width="7" style="8" customWidth="1"/>
    <col min="5" max="5" width="10.6640625" style="76" customWidth="1"/>
    <col min="6" max="6" width="12.6640625" style="8" customWidth="1"/>
    <col min="7" max="7" width="16.33203125" style="4" customWidth="1"/>
    <col min="8" max="8" width="8.109375" style="4" customWidth="1"/>
    <col min="9" max="10" width="16.44140625" style="4" customWidth="1"/>
    <col min="11" max="11" width="16.6640625" style="4" customWidth="1"/>
    <col min="12" max="12" width="15.6640625" style="4" customWidth="1"/>
    <col min="13" max="16384" width="9.109375" style="4"/>
  </cols>
  <sheetData>
    <row r="1" spans="1:12" s="1" customFormat="1" ht="39" customHeight="1" x14ac:dyDescent="0.25">
      <c r="A1" s="122" t="s">
        <v>16</v>
      </c>
      <c r="B1" s="122"/>
      <c r="C1" s="122"/>
      <c r="D1" s="122"/>
      <c r="E1" s="122"/>
      <c r="F1" s="122"/>
      <c r="G1" s="122"/>
      <c r="H1" s="122"/>
      <c r="I1" s="122"/>
      <c r="J1" s="122"/>
      <c r="K1" s="32"/>
      <c r="L1" s="99" t="s">
        <v>106</v>
      </c>
    </row>
    <row r="2" spans="1:12" s="3" customFormat="1" ht="52.5" customHeight="1" x14ac:dyDescent="0.25">
      <c r="A2" s="6" t="s">
        <v>0</v>
      </c>
      <c r="B2" s="6" t="s">
        <v>1</v>
      </c>
      <c r="C2" s="6" t="s">
        <v>2</v>
      </c>
      <c r="D2" s="6" t="s">
        <v>3</v>
      </c>
      <c r="E2" s="65" t="s">
        <v>32</v>
      </c>
      <c r="F2" s="14" t="s">
        <v>9</v>
      </c>
      <c r="G2" s="6" t="s">
        <v>10</v>
      </c>
      <c r="H2" s="6" t="s">
        <v>7</v>
      </c>
      <c r="I2" s="6" t="s">
        <v>11</v>
      </c>
      <c r="J2" s="6" t="s">
        <v>100</v>
      </c>
      <c r="K2" s="6" t="s">
        <v>98</v>
      </c>
      <c r="L2" s="6" t="s">
        <v>99</v>
      </c>
    </row>
    <row r="3" spans="1:12" ht="47.25" customHeight="1" x14ac:dyDescent="0.25">
      <c r="A3" s="7">
        <v>1</v>
      </c>
      <c r="B3" s="38" t="s">
        <v>34</v>
      </c>
      <c r="C3" s="68"/>
      <c r="D3" s="7" t="s">
        <v>5</v>
      </c>
      <c r="E3" s="68">
        <v>1000</v>
      </c>
      <c r="F3" s="18"/>
      <c r="G3" s="18">
        <f>F3*E3</f>
        <v>0</v>
      </c>
      <c r="H3" s="11">
        <v>0.08</v>
      </c>
      <c r="I3" s="18">
        <f>G3*1.08</f>
        <v>0</v>
      </c>
      <c r="J3" s="18"/>
      <c r="K3" s="7"/>
      <c r="L3" s="16"/>
    </row>
    <row r="4" spans="1:12" ht="41.25" customHeight="1" x14ac:dyDescent="0.25">
      <c r="A4" s="7">
        <v>2</v>
      </c>
      <c r="B4" s="38" t="s">
        <v>35</v>
      </c>
      <c r="C4" s="68"/>
      <c r="D4" s="7" t="s">
        <v>5</v>
      </c>
      <c r="E4" s="68">
        <v>100</v>
      </c>
      <c r="F4" s="18"/>
      <c r="G4" s="18">
        <f t="shared" ref="G4:G9" si="0">F4*E4</f>
        <v>0</v>
      </c>
      <c r="H4" s="11">
        <v>0.08</v>
      </c>
      <c r="I4" s="18">
        <f t="shared" ref="I4:I9" si="1">G4*1.08</f>
        <v>0</v>
      </c>
      <c r="J4" s="18"/>
      <c r="K4" s="7"/>
      <c r="L4" s="16"/>
    </row>
    <row r="5" spans="1:12" ht="65.25" customHeight="1" x14ac:dyDescent="0.25">
      <c r="A5" s="7">
        <v>3</v>
      </c>
      <c r="B5" s="38" t="s">
        <v>36</v>
      </c>
      <c r="C5" s="68"/>
      <c r="D5" s="7" t="s">
        <v>5</v>
      </c>
      <c r="E5" s="68">
        <v>2200</v>
      </c>
      <c r="F5" s="18"/>
      <c r="G5" s="18">
        <f t="shared" si="0"/>
        <v>0</v>
      </c>
      <c r="H5" s="11">
        <v>0.08</v>
      </c>
      <c r="I5" s="18">
        <f t="shared" si="1"/>
        <v>0</v>
      </c>
      <c r="J5" s="18"/>
      <c r="K5" s="7"/>
      <c r="L5" s="16"/>
    </row>
    <row r="6" spans="1:12" ht="55.5" customHeight="1" x14ac:dyDescent="0.25">
      <c r="A6" s="7">
        <v>4</v>
      </c>
      <c r="B6" s="38" t="s">
        <v>37</v>
      </c>
      <c r="C6" s="68"/>
      <c r="D6" s="7" t="s">
        <v>5</v>
      </c>
      <c r="E6" s="68">
        <v>50</v>
      </c>
      <c r="F6" s="18"/>
      <c r="G6" s="18">
        <f t="shared" si="0"/>
        <v>0</v>
      </c>
      <c r="H6" s="11">
        <v>0.08</v>
      </c>
      <c r="I6" s="18">
        <f t="shared" si="1"/>
        <v>0</v>
      </c>
      <c r="J6" s="18"/>
      <c r="K6" s="7"/>
      <c r="L6" s="16"/>
    </row>
    <row r="7" spans="1:12" s="86" customFormat="1" ht="45.75" customHeight="1" x14ac:dyDescent="0.25">
      <c r="A7" s="7">
        <v>5</v>
      </c>
      <c r="B7" s="94" t="s">
        <v>40</v>
      </c>
      <c r="C7" s="68"/>
      <c r="D7" s="7" t="s">
        <v>5</v>
      </c>
      <c r="E7" s="68">
        <v>50</v>
      </c>
      <c r="F7" s="18"/>
      <c r="G7" s="18">
        <f t="shared" si="0"/>
        <v>0</v>
      </c>
      <c r="H7" s="11">
        <v>0.08</v>
      </c>
      <c r="I7" s="18">
        <f t="shared" si="1"/>
        <v>0</v>
      </c>
      <c r="J7" s="85"/>
      <c r="K7" s="84"/>
      <c r="L7" s="100"/>
    </row>
    <row r="8" spans="1:12" ht="43.5" customHeight="1" x14ac:dyDescent="0.25">
      <c r="A8" s="7">
        <v>6</v>
      </c>
      <c r="B8" s="38" t="s">
        <v>38</v>
      </c>
      <c r="C8" s="68"/>
      <c r="D8" s="7" t="s">
        <v>5</v>
      </c>
      <c r="E8" s="68">
        <v>100</v>
      </c>
      <c r="F8" s="18"/>
      <c r="G8" s="18">
        <f t="shared" si="0"/>
        <v>0</v>
      </c>
      <c r="H8" s="11">
        <v>0.08</v>
      </c>
      <c r="I8" s="18">
        <f t="shared" si="1"/>
        <v>0</v>
      </c>
      <c r="J8" s="18"/>
      <c r="K8" s="7"/>
      <c r="L8" s="16"/>
    </row>
    <row r="9" spans="1:12" ht="36.75" customHeight="1" x14ac:dyDescent="0.25">
      <c r="A9" s="7">
        <v>7</v>
      </c>
      <c r="B9" s="38" t="s">
        <v>39</v>
      </c>
      <c r="C9" s="68"/>
      <c r="D9" s="7" t="s">
        <v>5</v>
      </c>
      <c r="E9" s="68">
        <v>100</v>
      </c>
      <c r="F9" s="18"/>
      <c r="G9" s="18">
        <f t="shared" si="0"/>
        <v>0</v>
      </c>
      <c r="H9" s="11">
        <v>0.08</v>
      </c>
      <c r="I9" s="18">
        <f t="shared" si="1"/>
        <v>0</v>
      </c>
      <c r="J9" s="18"/>
      <c r="K9" s="7"/>
      <c r="L9" s="16"/>
    </row>
    <row r="10" spans="1:12" s="2" customFormat="1" ht="33" customHeight="1" x14ac:dyDescent="0.25">
      <c r="A10" s="123" t="s">
        <v>6</v>
      </c>
      <c r="B10" s="123"/>
      <c r="C10" s="123"/>
      <c r="D10" s="123"/>
      <c r="E10" s="123"/>
      <c r="F10" s="123"/>
      <c r="G10" s="27">
        <f>SUM(G3:G9)</f>
        <v>0</v>
      </c>
      <c r="H10" s="28"/>
      <c r="I10" s="29">
        <f>SUM(I3:I9)</f>
        <v>0</v>
      </c>
      <c r="J10" s="32"/>
      <c r="K10" s="12"/>
    </row>
    <row r="11" spans="1:12" ht="32.25" customHeight="1" x14ac:dyDescent="0.25">
      <c r="I11" s="4" t="s">
        <v>116</v>
      </c>
    </row>
    <row r="12" spans="1:12" ht="32.25" customHeight="1" x14ac:dyDescent="0.25"/>
    <row r="13" spans="1:12" ht="35.25" customHeight="1" x14ac:dyDescent="0.25"/>
    <row r="14" spans="1:12" ht="29.25" customHeight="1" x14ac:dyDescent="0.25"/>
    <row r="15" spans="1:12" ht="32.25" customHeight="1" x14ac:dyDescent="0.25"/>
    <row r="16" spans="1:12" ht="32.25" customHeight="1" x14ac:dyDescent="0.25"/>
    <row r="17" ht="32.25" customHeight="1" x14ac:dyDescent="0.25"/>
    <row r="18" ht="18.75" customHeight="1" x14ac:dyDescent="0.25"/>
    <row r="19" ht="40.5" customHeight="1" x14ac:dyDescent="0.25"/>
    <row r="20" ht="32.25" customHeight="1" x14ac:dyDescent="0.25"/>
    <row r="21" ht="32.25" customHeight="1" x14ac:dyDescent="0.25"/>
    <row r="22" ht="32.25" customHeight="1" x14ac:dyDescent="0.25"/>
    <row r="23" ht="32.25" customHeight="1" x14ac:dyDescent="0.25"/>
    <row r="24" ht="32.25" customHeight="1" x14ac:dyDescent="0.25"/>
    <row r="31" ht="32.25" customHeight="1" x14ac:dyDescent="0.25"/>
    <row r="32" ht="32.25" customHeight="1" x14ac:dyDescent="0.25"/>
    <row r="36" ht="32.25" customHeight="1" x14ac:dyDescent="0.25"/>
    <row r="37" ht="32.25" customHeight="1" x14ac:dyDescent="0.25"/>
  </sheetData>
  <mergeCells count="2">
    <mergeCell ref="A1:J1"/>
    <mergeCell ref="A10:F10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1"/>
  <sheetViews>
    <sheetView view="pageBreakPreview" zoomScaleNormal="100" zoomScaleSheetLayoutView="100" workbookViewId="0">
      <selection activeCell="G8" sqref="G8"/>
    </sheetView>
  </sheetViews>
  <sheetFormatPr defaultColWidth="9.109375" defaultRowHeight="11.4" x14ac:dyDescent="0.25"/>
  <cols>
    <col min="1" max="1" width="5.44140625" style="8" customWidth="1"/>
    <col min="2" max="2" width="46.109375" style="19" customWidth="1"/>
    <col min="3" max="3" width="16.33203125" style="4" customWidth="1"/>
    <col min="4" max="4" width="7" style="8" customWidth="1"/>
    <col min="5" max="5" width="10.6640625" style="76" customWidth="1"/>
    <col min="6" max="6" width="12.6640625" style="8" customWidth="1"/>
    <col min="7" max="7" width="16.33203125" style="4" customWidth="1"/>
    <col min="8" max="8" width="8.109375" style="4" customWidth="1"/>
    <col min="9" max="10" width="16.44140625" style="4" customWidth="1"/>
    <col min="11" max="11" width="16.6640625" style="4" customWidth="1"/>
    <col min="12" max="12" width="15.6640625" style="4" customWidth="1"/>
    <col min="13" max="16384" width="9.109375" style="4"/>
  </cols>
  <sheetData>
    <row r="1" spans="1:12" s="1" customFormat="1" ht="39" customHeight="1" x14ac:dyDescent="0.25">
      <c r="A1" s="122" t="s">
        <v>17</v>
      </c>
      <c r="B1" s="122"/>
      <c r="C1" s="122"/>
      <c r="D1" s="122"/>
      <c r="E1" s="122"/>
      <c r="F1" s="122"/>
      <c r="G1" s="122"/>
      <c r="H1" s="122"/>
      <c r="I1" s="122"/>
      <c r="J1" s="122"/>
      <c r="K1" s="32"/>
      <c r="L1" s="99" t="s">
        <v>107</v>
      </c>
    </row>
    <row r="2" spans="1:12" s="3" customFormat="1" ht="45.75" customHeight="1" x14ac:dyDescent="0.25">
      <c r="A2" s="6" t="s">
        <v>0</v>
      </c>
      <c r="B2" s="6" t="s">
        <v>1</v>
      </c>
      <c r="C2" s="6" t="s">
        <v>2</v>
      </c>
      <c r="D2" s="6" t="s">
        <v>3</v>
      </c>
      <c r="E2" s="65" t="s">
        <v>29</v>
      </c>
      <c r="F2" s="14" t="s">
        <v>9</v>
      </c>
      <c r="G2" s="6" t="s">
        <v>10</v>
      </c>
      <c r="H2" s="6" t="s">
        <v>7</v>
      </c>
      <c r="I2" s="6" t="s">
        <v>11</v>
      </c>
      <c r="J2" s="6" t="s">
        <v>100</v>
      </c>
      <c r="K2" s="6" t="s">
        <v>98</v>
      </c>
      <c r="L2" s="6" t="s">
        <v>99</v>
      </c>
    </row>
    <row r="3" spans="1:12" ht="177" customHeight="1" x14ac:dyDescent="0.25">
      <c r="A3" s="7">
        <v>1</v>
      </c>
      <c r="B3" s="39" t="s">
        <v>43</v>
      </c>
      <c r="C3" s="16"/>
      <c r="D3" s="7" t="s">
        <v>8</v>
      </c>
      <c r="E3" s="68">
        <v>200</v>
      </c>
      <c r="F3" s="17"/>
      <c r="G3" s="18">
        <f>F3*E3</f>
        <v>0</v>
      </c>
      <c r="H3" s="11">
        <v>0.08</v>
      </c>
      <c r="I3" s="18">
        <f>G3*1.08</f>
        <v>0</v>
      </c>
      <c r="J3" s="18"/>
      <c r="K3" s="16"/>
      <c r="L3" s="16"/>
    </row>
    <row r="4" spans="1:12" s="2" customFormat="1" ht="33" customHeight="1" x14ac:dyDescent="0.25">
      <c r="A4" s="123" t="s">
        <v>6</v>
      </c>
      <c r="B4" s="123"/>
      <c r="C4" s="123"/>
      <c r="D4" s="123"/>
      <c r="E4" s="123"/>
      <c r="F4" s="123"/>
      <c r="G4" s="106">
        <f>SUM(G3)</f>
        <v>0</v>
      </c>
      <c r="H4" s="28"/>
      <c r="I4" s="106">
        <f>G4*1.08</f>
        <v>0</v>
      </c>
      <c r="J4" s="32"/>
      <c r="K4" s="12"/>
    </row>
    <row r="5" spans="1:12" ht="32.25" customHeight="1" x14ac:dyDescent="0.25">
      <c r="I5" s="4" t="s">
        <v>116</v>
      </c>
    </row>
    <row r="6" spans="1:12" ht="32.25" customHeight="1" x14ac:dyDescent="0.25"/>
    <row r="7" spans="1:12" ht="35.25" customHeight="1" x14ac:dyDescent="0.25"/>
    <row r="8" spans="1:12" ht="29.25" customHeight="1" x14ac:dyDescent="0.25"/>
    <row r="9" spans="1:12" ht="32.25" customHeight="1" x14ac:dyDescent="0.25"/>
    <row r="10" spans="1:12" ht="32.25" customHeight="1" x14ac:dyDescent="0.25"/>
    <row r="11" spans="1:12" ht="32.25" customHeight="1" x14ac:dyDescent="0.25"/>
    <row r="12" spans="1:12" ht="18.75" customHeight="1" x14ac:dyDescent="0.25"/>
    <row r="13" spans="1:12" ht="40.5" customHeight="1" x14ac:dyDescent="0.25"/>
    <row r="14" spans="1:12" ht="32.25" customHeight="1" x14ac:dyDescent="0.25"/>
    <row r="15" spans="1:12" ht="32.25" customHeight="1" x14ac:dyDescent="0.25"/>
    <row r="16" spans="1:12" ht="32.25" customHeight="1" x14ac:dyDescent="0.25"/>
    <row r="17" ht="32.25" customHeight="1" x14ac:dyDescent="0.25"/>
    <row r="18" ht="32.25" customHeight="1" x14ac:dyDescent="0.25"/>
    <row r="25" ht="32.25" customHeight="1" x14ac:dyDescent="0.25"/>
    <row r="26" ht="32.25" customHeight="1" x14ac:dyDescent="0.25"/>
    <row r="30" ht="32.25" customHeight="1" x14ac:dyDescent="0.25"/>
    <row r="31" ht="32.25" customHeight="1" x14ac:dyDescent="0.25"/>
  </sheetData>
  <mergeCells count="2">
    <mergeCell ref="A1:J1"/>
    <mergeCell ref="A4:F4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1"/>
  <sheetViews>
    <sheetView view="pageBreakPreview" zoomScaleNormal="100" zoomScaleSheetLayoutView="100" workbookViewId="0">
      <selection activeCell="H8" sqref="H8"/>
    </sheetView>
  </sheetViews>
  <sheetFormatPr defaultColWidth="9.109375" defaultRowHeight="11.4" x14ac:dyDescent="0.25"/>
  <cols>
    <col min="1" max="1" width="5.44140625" style="8" customWidth="1"/>
    <col min="2" max="2" width="38.109375" style="19" customWidth="1"/>
    <col min="3" max="3" width="16.33203125" style="4" customWidth="1"/>
    <col min="4" max="4" width="7" style="8" customWidth="1"/>
    <col min="5" max="5" width="10.6640625" style="76" customWidth="1"/>
    <col min="6" max="6" width="12.6640625" style="8" customWidth="1"/>
    <col min="7" max="7" width="16.33203125" style="4" customWidth="1"/>
    <col min="8" max="8" width="8.109375" style="4" customWidth="1"/>
    <col min="9" max="10" width="16.44140625" style="4" customWidth="1"/>
    <col min="11" max="11" width="16.6640625" style="4" customWidth="1"/>
    <col min="12" max="12" width="15.6640625" style="4" customWidth="1"/>
    <col min="13" max="16384" width="9.109375" style="4"/>
  </cols>
  <sheetData>
    <row r="1" spans="1:12" s="1" customFormat="1" ht="39" customHeight="1" x14ac:dyDescent="0.25">
      <c r="A1" s="122" t="s">
        <v>92</v>
      </c>
      <c r="B1" s="122"/>
      <c r="C1" s="122"/>
      <c r="D1" s="122"/>
      <c r="E1" s="122"/>
      <c r="F1" s="122"/>
      <c r="G1" s="122"/>
      <c r="H1" s="122"/>
      <c r="I1" s="122"/>
      <c r="J1" s="122"/>
      <c r="K1" s="32"/>
      <c r="L1" s="99" t="s">
        <v>108</v>
      </c>
    </row>
    <row r="2" spans="1:12" s="3" customFormat="1" ht="45" customHeight="1" x14ac:dyDescent="0.25">
      <c r="A2" s="6" t="s">
        <v>0</v>
      </c>
      <c r="B2" s="6" t="s">
        <v>1</v>
      </c>
      <c r="C2" s="6" t="s">
        <v>2</v>
      </c>
      <c r="D2" s="6" t="s">
        <v>3</v>
      </c>
      <c r="E2" s="65" t="s">
        <v>29</v>
      </c>
      <c r="F2" s="14" t="s">
        <v>9</v>
      </c>
      <c r="G2" s="6" t="s">
        <v>10</v>
      </c>
      <c r="H2" s="6" t="s">
        <v>7</v>
      </c>
      <c r="I2" s="6" t="s">
        <v>11</v>
      </c>
      <c r="J2" s="6" t="s">
        <v>100</v>
      </c>
      <c r="K2" s="6" t="s">
        <v>98</v>
      </c>
      <c r="L2" s="6" t="s">
        <v>99</v>
      </c>
    </row>
    <row r="3" spans="1:12" ht="73.5" customHeight="1" x14ac:dyDescent="0.25">
      <c r="A3" s="7">
        <v>1</v>
      </c>
      <c r="B3" s="40" t="s">
        <v>72</v>
      </c>
      <c r="C3" s="16"/>
      <c r="D3" s="7" t="s">
        <v>18</v>
      </c>
      <c r="E3" s="68">
        <v>20</v>
      </c>
      <c r="F3" s="17"/>
      <c r="G3" s="109">
        <f>SUM(E3*F3)</f>
        <v>0</v>
      </c>
      <c r="H3" s="11">
        <v>0.08</v>
      </c>
      <c r="I3" s="18">
        <f>G3*1.08</f>
        <v>0</v>
      </c>
      <c r="J3" s="18"/>
      <c r="K3" s="7"/>
      <c r="L3" s="16"/>
    </row>
    <row r="4" spans="1:12" ht="69" customHeight="1" x14ac:dyDescent="0.25">
      <c r="A4" s="7">
        <v>2</v>
      </c>
      <c r="B4" s="40" t="s">
        <v>73</v>
      </c>
      <c r="C4" s="16"/>
      <c r="D4" s="7" t="s">
        <v>18</v>
      </c>
      <c r="E4" s="68">
        <v>40</v>
      </c>
      <c r="F4" s="17"/>
      <c r="G4" s="109">
        <f>SUM(E4*F4)</f>
        <v>0</v>
      </c>
      <c r="H4" s="11">
        <v>0.08</v>
      </c>
      <c r="I4" s="18">
        <f>G4*1.08</f>
        <v>0</v>
      </c>
      <c r="J4" s="18"/>
      <c r="K4" s="7"/>
      <c r="L4" s="16"/>
    </row>
    <row r="5" spans="1:12" s="2" customFormat="1" ht="33" customHeight="1" x14ac:dyDescent="0.25">
      <c r="A5" s="123" t="s">
        <v>6</v>
      </c>
      <c r="B5" s="123"/>
      <c r="C5" s="123"/>
      <c r="D5" s="123"/>
      <c r="E5" s="123"/>
      <c r="F5" s="123"/>
      <c r="G5" s="27">
        <f>SUM(G3:G4)</f>
        <v>0</v>
      </c>
      <c r="H5" s="28"/>
      <c r="I5" s="29">
        <f>SUM(I3:I4)</f>
        <v>0</v>
      </c>
      <c r="J5" s="32"/>
      <c r="K5" s="12"/>
    </row>
    <row r="6" spans="1:12" ht="32.25" customHeight="1" x14ac:dyDescent="0.25">
      <c r="I6" s="4" t="s">
        <v>116</v>
      </c>
    </row>
    <row r="7" spans="1:12" ht="35.25" customHeight="1" x14ac:dyDescent="0.25"/>
    <row r="8" spans="1:12" ht="29.25" customHeight="1" x14ac:dyDescent="0.25"/>
    <row r="9" spans="1:12" ht="32.25" customHeight="1" x14ac:dyDescent="0.25"/>
    <row r="10" spans="1:12" ht="32.25" customHeight="1" x14ac:dyDescent="0.25"/>
    <row r="11" spans="1:12" ht="32.25" customHeight="1" x14ac:dyDescent="0.25"/>
    <row r="12" spans="1:12" ht="18.75" customHeight="1" x14ac:dyDescent="0.25"/>
    <row r="13" spans="1:12" ht="40.5" customHeight="1" x14ac:dyDescent="0.25"/>
    <row r="14" spans="1:12" ht="32.25" customHeight="1" x14ac:dyDescent="0.25"/>
    <row r="15" spans="1:12" ht="32.25" customHeight="1" x14ac:dyDescent="0.25"/>
    <row r="16" spans="1:12" ht="32.25" customHeight="1" x14ac:dyDescent="0.25"/>
    <row r="17" ht="32.25" customHeight="1" x14ac:dyDescent="0.25"/>
    <row r="18" ht="32.25" customHeight="1" x14ac:dyDescent="0.25"/>
    <row r="25" ht="32.25" customHeight="1" x14ac:dyDescent="0.25"/>
    <row r="26" ht="32.25" customHeight="1" x14ac:dyDescent="0.25"/>
    <row r="30" ht="32.25" customHeight="1" x14ac:dyDescent="0.25"/>
    <row r="31" ht="32.25" customHeight="1" x14ac:dyDescent="0.25"/>
  </sheetData>
  <mergeCells count="2">
    <mergeCell ref="A1:J1"/>
    <mergeCell ref="A5:F5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9"/>
  <sheetViews>
    <sheetView view="pageBreakPreview" zoomScaleNormal="100" zoomScaleSheetLayoutView="100" workbookViewId="0">
      <selection activeCell="F11" sqref="F11"/>
    </sheetView>
  </sheetViews>
  <sheetFormatPr defaultRowHeight="13.2" x14ac:dyDescent="0.25"/>
  <cols>
    <col min="1" max="1" width="3.6640625" customWidth="1"/>
    <col min="2" max="2" width="50.109375" customWidth="1"/>
    <col min="3" max="3" width="17" customWidth="1"/>
    <col min="5" max="5" width="11.33203125" style="69" customWidth="1"/>
    <col min="7" max="7" width="13.88671875" customWidth="1"/>
    <col min="9" max="9" width="13.44140625" customWidth="1"/>
    <col min="10" max="10" width="13.88671875" style="72" customWidth="1"/>
    <col min="11" max="11" width="17" customWidth="1"/>
    <col min="12" max="12" width="15" customWidth="1"/>
  </cols>
  <sheetData>
    <row r="1" spans="1:14" ht="40.5" customHeight="1" x14ac:dyDescent="0.25">
      <c r="A1" s="125" t="s">
        <v>93</v>
      </c>
      <c r="B1" s="125"/>
      <c r="C1" s="125"/>
      <c r="D1" s="125"/>
      <c r="E1" s="125"/>
      <c r="F1" s="125"/>
      <c r="G1" s="125"/>
      <c r="H1" s="125"/>
      <c r="I1" s="125"/>
      <c r="J1" s="125"/>
      <c r="L1" s="104" t="s">
        <v>109</v>
      </c>
      <c r="M1" s="45"/>
      <c r="N1" s="45"/>
    </row>
    <row r="2" spans="1:14" ht="57" customHeight="1" x14ac:dyDescent="0.25">
      <c r="A2" s="60" t="s">
        <v>19</v>
      </c>
      <c r="B2" s="73" t="s">
        <v>20</v>
      </c>
      <c r="C2" s="9" t="s">
        <v>2</v>
      </c>
      <c r="D2" s="73" t="s">
        <v>21</v>
      </c>
      <c r="E2" s="74" t="s">
        <v>29</v>
      </c>
      <c r="F2" s="75" t="s">
        <v>31</v>
      </c>
      <c r="G2" s="73" t="s">
        <v>12</v>
      </c>
      <c r="H2" s="73" t="s">
        <v>22</v>
      </c>
      <c r="I2" s="73" t="s">
        <v>13</v>
      </c>
      <c r="J2" s="6" t="s">
        <v>100</v>
      </c>
      <c r="K2" s="6" t="s">
        <v>98</v>
      </c>
      <c r="L2" s="6" t="s">
        <v>99</v>
      </c>
      <c r="M2" s="45"/>
      <c r="N2" s="45"/>
    </row>
    <row r="3" spans="1:14" ht="39" customHeight="1" x14ac:dyDescent="0.25">
      <c r="A3" s="46">
        <v>1</v>
      </c>
      <c r="B3" s="57" t="s">
        <v>74</v>
      </c>
      <c r="C3" s="47"/>
      <c r="D3" s="46" t="s">
        <v>8</v>
      </c>
      <c r="E3" s="70">
        <v>5</v>
      </c>
      <c r="F3" s="48"/>
      <c r="G3" s="49">
        <f>F3*E3</f>
        <v>0</v>
      </c>
      <c r="H3" s="50">
        <v>0.08</v>
      </c>
      <c r="I3" s="61">
        <f>G3*1.08</f>
        <v>0</v>
      </c>
      <c r="J3" s="77"/>
      <c r="K3" s="7"/>
      <c r="L3" s="108"/>
      <c r="M3" s="45"/>
      <c r="N3" s="45"/>
    </row>
    <row r="4" spans="1:14" ht="42.75" customHeight="1" x14ac:dyDescent="0.25">
      <c r="A4" s="51">
        <v>2</v>
      </c>
      <c r="B4" s="57" t="s">
        <v>75</v>
      </c>
      <c r="C4" s="47"/>
      <c r="D4" s="46" t="s">
        <v>8</v>
      </c>
      <c r="E4" s="71">
        <v>10</v>
      </c>
      <c r="F4" s="52"/>
      <c r="G4" s="49">
        <f t="shared" ref="G4:G7" si="0">F4*E4</f>
        <v>0</v>
      </c>
      <c r="H4" s="50">
        <v>0.08</v>
      </c>
      <c r="I4" s="61">
        <f t="shared" ref="I4:I7" si="1">G4*1.08</f>
        <v>0</v>
      </c>
      <c r="J4" s="77"/>
      <c r="K4" s="7"/>
      <c r="L4" s="108"/>
      <c r="M4" s="45"/>
      <c r="N4" s="45"/>
    </row>
    <row r="5" spans="1:14" ht="37.5" customHeight="1" x14ac:dyDescent="0.25">
      <c r="A5" s="46">
        <v>3</v>
      </c>
      <c r="B5" s="57" t="s">
        <v>102</v>
      </c>
      <c r="C5" s="58"/>
      <c r="D5" s="46" t="s">
        <v>8</v>
      </c>
      <c r="E5" s="71">
        <v>30</v>
      </c>
      <c r="F5" s="52"/>
      <c r="G5" s="49">
        <f t="shared" si="0"/>
        <v>0</v>
      </c>
      <c r="H5" s="50">
        <v>0.08</v>
      </c>
      <c r="I5" s="61">
        <f t="shared" si="1"/>
        <v>0</v>
      </c>
      <c r="J5" s="77"/>
      <c r="K5" s="7"/>
      <c r="L5" s="108"/>
      <c r="M5" s="45"/>
      <c r="N5" s="45"/>
    </row>
    <row r="6" spans="1:14" ht="59.25" customHeight="1" x14ac:dyDescent="0.25">
      <c r="A6" s="46">
        <v>4</v>
      </c>
      <c r="B6" s="57" t="s">
        <v>76</v>
      </c>
      <c r="C6" s="58"/>
      <c r="D6" s="46" t="s">
        <v>8</v>
      </c>
      <c r="E6" s="71">
        <v>30</v>
      </c>
      <c r="F6" s="52"/>
      <c r="G6" s="49">
        <f t="shared" si="0"/>
        <v>0</v>
      </c>
      <c r="H6" s="50">
        <v>0.08</v>
      </c>
      <c r="I6" s="61">
        <f t="shared" si="1"/>
        <v>0</v>
      </c>
      <c r="J6" s="77"/>
      <c r="K6" s="7"/>
      <c r="L6" s="108"/>
      <c r="M6" s="45"/>
      <c r="N6" s="45"/>
    </row>
    <row r="7" spans="1:14" ht="56.25" customHeight="1" x14ac:dyDescent="0.25">
      <c r="A7" s="46">
        <v>5</v>
      </c>
      <c r="B7" s="57" t="s">
        <v>77</v>
      </c>
      <c r="C7" s="58"/>
      <c r="D7" s="46" t="s">
        <v>8</v>
      </c>
      <c r="E7" s="71">
        <v>30</v>
      </c>
      <c r="F7" s="52"/>
      <c r="G7" s="49">
        <f t="shared" si="0"/>
        <v>0</v>
      </c>
      <c r="H7" s="50">
        <v>0.08</v>
      </c>
      <c r="I7" s="61">
        <f t="shared" si="1"/>
        <v>0</v>
      </c>
      <c r="J7" s="77"/>
      <c r="K7" s="7"/>
      <c r="L7" s="108"/>
      <c r="M7" s="45"/>
      <c r="N7" s="45"/>
    </row>
    <row r="8" spans="1:14" ht="21" customHeight="1" x14ac:dyDescent="0.25">
      <c r="A8" s="124" t="s">
        <v>6</v>
      </c>
      <c r="B8" s="124"/>
      <c r="C8" s="124"/>
      <c r="D8" s="124"/>
      <c r="E8" s="124"/>
      <c r="F8" s="124"/>
      <c r="G8" s="53">
        <f>SUM(G3:G7)</f>
        <v>0</v>
      </c>
      <c r="H8" s="54"/>
      <c r="I8" s="55">
        <f>SUM(I3:I7)</f>
        <v>0</v>
      </c>
      <c r="J8" s="78"/>
      <c r="K8" s="45"/>
      <c r="L8" s="45"/>
      <c r="M8" s="45"/>
      <c r="N8" s="45"/>
    </row>
    <row r="9" spans="1:14" ht="18" customHeight="1" x14ac:dyDescent="0.25">
      <c r="I9" t="s">
        <v>116</v>
      </c>
    </row>
  </sheetData>
  <mergeCells count="2">
    <mergeCell ref="A8:F8"/>
    <mergeCell ref="A1:J1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view="pageBreakPreview" zoomScaleNormal="100" zoomScaleSheetLayoutView="100" workbookViewId="0">
      <selection activeCell="I6" sqref="I6"/>
    </sheetView>
  </sheetViews>
  <sheetFormatPr defaultRowHeight="13.2" x14ac:dyDescent="0.25"/>
  <cols>
    <col min="1" max="1" width="7.109375" customWidth="1"/>
    <col min="2" max="2" width="35" customWidth="1"/>
    <col min="3" max="3" width="22.33203125" customWidth="1"/>
    <col min="4" max="4" width="7.5546875" customWidth="1"/>
    <col min="5" max="5" width="11.109375" style="69" customWidth="1"/>
    <col min="6" max="6" width="13" customWidth="1"/>
    <col min="7" max="7" width="12.5546875" customWidth="1"/>
    <col min="8" max="8" width="8.44140625" customWidth="1"/>
    <col min="9" max="9" width="12.33203125" customWidth="1"/>
    <col min="10" max="10" width="12" customWidth="1"/>
    <col min="11" max="11" width="15.6640625" customWidth="1"/>
    <col min="12" max="12" width="14.44140625" customWidth="1"/>
  </cols>
  <sheetData>
    <row r="1" spans="1:12" ht="30.75" customHeight="1" x14ac:dyDescent="0.25">
      <c r="A1" s="122" t="s">
        <v>94</v>
      </c>
      <c r="B1" s="122"/>
      <c r="C1" s="122"/>
      <c r="D1" s="122"/>
      <c r="E1" s="122"/>
      <c r="F1" s="122"/>
      <c r="G1" s="122"/>
      <c r="H1" s="122"/>
      <c r="I1" s="122"/>
      <c r="J1" s="122"/>
      <c r="K1" s="32"/>
      <c r="L1" s="102" t="s">
        <v>110</v>
      </c>
    </row>
    <row r="2" spans="1:12" ht="58.5" customHeight="1" x14ac:dyDescent="0.25">
      <c r="A2" s="6" t="s">
        <v>0</v>
      </c>
      <c r="B2" s="6" t="s">
        <v>1</v>
      </c>
      <c r="C2" s="6" t="s">
        <v>2</v>
      </c>
      <c r="D2" s="6" t="s">
        <v>3</v>
      </c>
      <c r="E2" s="65" t="s">
        <v>29</v>
      </c>
      <c r="F2" s="14" t="s">
        <v>30</v>
      </c>
      <c r="G2" s="6" t="s">
        <v>10</v>
      </c>
      <c r="H2" s="6" t="s">
        <v>7</v>
      </c>
      <c r="I2" s="6" t="s">
        <v>11</v>
      </c>
      <c r="J2" s="6" t="s">
        <v>100</v>
      </c>
      <c r="K2" s="6" t="s">
        <v>98</v>
      </c>
      <c r="L2" s="6" t="s">
        <v>99</v>
      </c>
    </row>
    <row r="3" spans="1:12" ht="41.25" customHeight="1" x14ac:dyDescent="0.25">
      <c r="A3" s="7">
        <v>1</v>
      </c>
      <c r="B3" s="38" t="s">
        <v>24</v>
      </c>
      <c r="C3" s="15"/>
      <c r="D3" s="7" t="s">
        <v>4</v>
      </c>
      <c r="E3" s="68">
        <v>6</v>
      </c>
      <c r="F3" s="18"/>
      <c r="G3" s="18">
        <f>F3*E3</f>
        <v>0</v>
      </c>
      <c r="H3" s="11">
        <v>0.08</v>
      </c>
      <c r="I3" s="18">
        <f>G3*1.08</f>
        <v>0</v>
      </c>
      <c r="J3" s="18"/>
      <c r="K3" s="7"/>
      <c r="L3" s="101"/>
    </row>
    <row r="4" spans="1:12" ht="79.5" customHeight="1" x14ac:dyDescent="0.25">
      <c r="A4" s="7">
        <v>2</v>
      </c>
      <c r="B4" s="38" t="s">
        <v>25</v>
      </c>
      <c r="C4" s="15"/>
      <c r="D4" s="7" t="s">
        <v>4</v>
      </c>
      <c r="E4" s="68">
        <v>10</v>
      </c>
      <c r="F4" s="18"/>
      <c r="G4" s="18">
        <f t="shared" ref="G4:G8" si="0">F4*E4</f>
        <v>0</v>
      </c>
      <c r="H4" s="11">
        <v>0.08</v>
      </c>
      <c r="I4" s="18">
        <f t="shared" ref="I4:I8" si="1">G4*1.08</f>
        <v>0</v>
      </c>
      <c r="J4" s="18"/>
      <c r="K4" s="7"/>
      <c r="L4" s="101"/>
    </row>
    <row r="5" spans="1:12" ht="86.25" customHeight="1" x14ac:dyDescent="0.25">
      <c r="A5" s="7">
        <v>3</v>
      </c>
      <c r="B5" s="38" t="s">
        <v>26</v>
      </c>
      <c r="C5" s="15"/>
      <c r="D5" s="7" t="s">
        <v>4</v>
      </c>
      <c r="E5" s="68">
        <v>25</v>
      </c>
      <c r="F5" s="18"/>
      <c r="G5" s="18">
        <f t="shared" si="0"/>
        <v>0</v>
      </c>
      <c r="H5" s="11">
        <v>0.08</v>
      </c>
      <c r="I5" s="18">
        <f t="shared" si="1"/>
        <v>0</v>
      </c>
      <c r="J5" s="18"/>
      <c r="K5" s="7"/>
      <c r="L5" s="101"/>
    </row>
    <row r="6" spans="1:12" ht="96.75" customHeight="1" x14ac:dyDescent="0.25">
      <c r="A6" s="7">
        <v>4</v>
      </c>
      <c r="B6" s="94" t="s">
        <v>78</v>
      </c>
      <c r="C6" s="15"/>
      <c r="D6" s="7" t="s">
        <v>4</v>
      </c>
      <c r="E6" s="68">
        <v>10</v>
      </c>
      <c r="F6" s="18"/>
      <c r="G6" s="18">
        <f t="shared" si="0"/>
        <v>0</v>
      </c>
      <c r="H6" s="11">
        <v>0.08</v>
      </c>
      <c r="I6" s="18">
        <f t="shared" si="1"/>
        <v>0</v>
      </c>
      <c r="J6" s="18"/>
      <c r="K6" s="7"/>
      <c r="L6" s="101"/>
    </row>
    <row r="7" spans="1:12" ht="89.25" customHeight="1" x14ac:dyDescent="0.25">
      <c r="A7" s="7">
        <v>5</v>
      </c>
      <c r="B7" s="94" t="s">
        <v>79</v>
      </c>
      <c r="C7" s="15"/>
      <c r="D7" s="7" t="s">
        <v>4</v>
      </c>
      <c r="E7" s="68">
        <v>20</v>
      </c>
      <c r="F7" s="18"/>
      <c r="G7" s="18">
        <f t="shared" si="0"/>
        <v>0</v>
      </c>
      <c r="H7" s="11">
        <v>0.08</v>
      </c>
      <c r="I7" s="18">
        <f t="shared" si="1"/>
        <v>0</v>
      </c>
      <c r="J7" s="18"/>
      <c r="K7" s="7"/>
      <c r="L7" s="101"/>
    </row>
    <row r="8" spans="1:12" ht="63.75" customHeight="1" x14ac:dyDescent="0.25">
      <c r="A8" s="7">
        <v>6</v>
      </c>
      <c r="B8" s="95" t="s">
        <v>80</v>
      </c>
      <c r="C8" s="15"/>
      <c r="D8" s="7" t="s">
        <v>4</v>
      </c>
      <c r="E8" s="68">
        <v>6</v>
      </c>
      <c r="F8" s="18"/>
      <c r="G8" s="18">
        <f t="shared" si="0"/>
        <v>0</v>
      </c>
      <c r="H8" s="11">
        <v>0.08</v>
      </c>
      <c r="I8" s="18">
        <f t="shared" si="1"/>
        <v>0</v>
      </c>
      <c r="J8" s="18"/>
      <c r="K8" s="7"/>
      <c r="L8" s="101"/>
    </row>
    <row r="9" spans="1:12" ht="28.5" customHeight="1" x14ac:dyDescent="0.25">
      <c r="A9" s="126" t="s">
        <v>6</v>
      </c>
      <c r="B9" s="127"/>
      <c r="C9" s="127"/>
      <c r="D9" s="127"/>
      <c r="E9" s="127"/>
      <c r="F9" s="128"/>
      <c r="G9" s="27">
        <f>SUM(G3:G8)</f>
        <v>0</v>
      </c>
      <c r="H9" s="59"/>
      <c r="I9" s="29">
        <f>SUM(I3:I8)</f>
        <v>0</v>
      </c>
      <c r="J9" s="32"/>
      <c r="K9" s="12"/>
    </row>
    <row r="10" spans="1:12" ht="21" customHeight="1" x14ac:dyDescent="0.25">
      <c r="I10" t="s">
        <v>116</v>
      </c>
    </row>
  </sheetData>
  <mergeCells count="2">
    <mergeCell ref="A1:J1"/>
    <mergeCell ref="A9:F9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</sheetPr>
  <dimension ref="A1:L8"/>
  <sheetViews>
    <sheetView tabSelected="1" view="pageBreakPreview" topLeftCell="A5" zoomScale="145" zoomScaleNormal="100" zoomScaleSheetLayoutView="145" workbookViewId="0">
      <selection activeCell="F6" sqref="F6"/>
    </sheetView>
  </sheetViews>
  <sheetFormatPr defaultRowHeight="13.2" x14ac:dyDescent="0.25"/>
  <cols>
    <col min="1" max="1" width="4.44140625" customWidth="1"/>
    <col min="2" max="2" width="44.6640625" customWidth="1"/>
    <col min="3" max="3" width="19.6640625" customWidth="1"/>
    <col min="4" max="4" width="9" customWidth="1"/>
    <col min="5" max="5" width="9.109375" style="69"/>
    <col min="6" max="6" width="10.88671875" customWidth="1"/>
    <col min="7" max="7" width="12.5546875" customWidth="1"/>
    <col min="9" max="9" width="12.44140625" customWidth="1"/>
    <col min="10" max="10" width="13.44140625" bestFit="1" customWidth="1"/>
    <col min="11" max="11" width="11.44140625" customWidth="1"/>
    <col min="12" max="12" width="13.44140625" customWidth="1"/>
  </cols>
  <sheetData>
    <row r="1" spans="1:12" ht="35.25" customHeight="1" x14ac:dyDescent="0.25">
      <c r="A1" s="122" t="s">
        <v>95</v>
      </c>
      <c r="B1" s="122"/>
      <c r="C1" s="122"/>
      <c r="D1" s="122"/>
      <c r="E1" s="122"/>
      <c r="F1" s="122"/>
      <c r="G1" s="122"/>
      <c r="H1" s="122"/>
      <c r="I1" s="122"/>
      <c r="J1" s="122"/>
      <c r="K1" s="32"/>
      <c r="L1" s="102" t="s">
        <v>111</v>
      </c>
    </row>
    <row r="2" spans="1:12" ht="51" customHeight="1" x14ac:dyDescent="0.25">
      <c r="A2" s="6" t="s">
        <v>0</v>
      </c>
      <c r="B2" s="6" t="s">
        <v>1</v>
      </c>
      <c r="C2" s="6" t="s">
        <v>2</v>
      </c>
      <c r="D2" s="6" t="s">
        <v>3</v>
      </c>
      <c r="E2" s="65" t="s">
        <v>29</v>
      </c>
      <c r="F2" s="14" t="s">
        <v>30</v>
      </c>
      <c r="G2" s="6" t="s">
        <v>10</v>
      </c>
      <c r="H2" s="6" t="s">
        <v>7</v>
      </c>
      <c r="I2" s="6" t="s">
        <v>11</v>
      </c>
      <c r="J2" s="6" t="s">
        <v>100</v>
      </c>
      <c r="K2" s="6" t="s">
        <v>98</v>
      </c>
      <c r="L2" s="6" t="s">
        <v>99</v>
      </c>
    </row>
    <row r="3" spans="1:12" ht="131.25" customHeight="1" x14ac:dyDescent="0.25">
      <c r="A3" s="6">
        <v>1</v>
      </c>
      <c r="B3" s="62" t="s">
        <v>87</v>
      </c>
      <c r="C3" s="6" t="s">
        <v>117</v>
      </c>
      <c r="D3" s="6" t="s">
        <v>4</v>
      </c>
      <c r="E3" s="79">
        <v>10</v>
      </c>
      <c r="F3" s="43">
        <v>625</v>
      </c>
      <c r="G3" s="42">
        <f>F3*E3</f>
        <v>6250</v>
      </c>
      <c r="H3" s="56">
        <v>0.08</v>
      </c>
      <c r="I3" s="41">
        <f>G3*1.08</f>
        <v>6750</v>
      </c>
      <c r="J3" s="111">
        <v>9215644</v>
      </c>
      <c r="K3" s="6" t="s">
        <v>119</v>
      </c>
      <c r="L3" s="113">
        <v>46752</v>
      </c>
    </row>
    <row r="4" spans="1:12" ht="128.25" customHeight="1" x14ac:dyDescent="0.25">
      <c r="A4" s="7">
        <v>2</v>
      </c>
      <c r="B4" s="62" t="s">
        <v>88</v>
      </c>
      <c r="C4" s="6" t="s">
        <v>117</v>
      </c>
      <c r="D4" s="7" t="s">
        <v>4</v>
      </c>
      <c r="E4" s="68">
        <v>12</v>
      </c>
      <c r="F4" s="44">
        <v>755</v>
      </c>
      <c r="G4" s="42">
        <f t="shared" ref="G4:G6" si="0">F4*E4</f>
        <v>9060</v>
      </c>
      <c r="H4" s="56">
        <v>0.08</v>
      </c>
      <c r="I4" s="41">
        <f t="shared" ref="I4:I6" si="1">G4*1.08</f>
        <v>9784.8000000000011</v>
      </c>
      <c r="J4" s="112">
        <v>9215654</v>
      </c>
      <c r="K4" s="7" t="s">
        <v>119</v>
      </c>
      <c r="L4" s="113">
        <v>46752</v>
      </c>
    </row>
    <row r="5" spans="1:12" ht="129.75" customHeight="1" x14ac:dyDescent="0.25">
      <c r="A5" s="7">
        <v>3</v>
      </c>
      <c r="B5" s="63" t="s">
        <v>89</v>
      </c>
      <c r="C5" s="6" t="s">
        <v>118</v>
      </c>
      <c r="D5" s="7" t="s">
        <v>4</v>
      </c>
      <c r="E5" s="68">
        <v>10</v>
      </c>
      <c r="F5" s="44">
        <v>970</v>
      </c>
      <c r="G5" s="42">
        <f t="shared" si="0"/>
        <v>9700</v>
      </c>
      <c r="H5" s="56">
        <v>0.08</v>
      </c>
      <c r="I5" s="41">
        <f t="shared" si="1"/>
        <v>10476</v>
      </c>
      <c r="J5" s="16">
        <v>9215674</v>
      </c>
      <c r="K5" s="7" t="s">
        <v>119</v>
      </c>
      <c r="L5" s="113">
        <v>46752</v>
      </c>
    </row>
    <row r="6" spans="1:12" ht="126.75" customHeight="1" x14ac:dyDescent="0.25">
      <c r="A6" s="7">
        <v>4</v>
      </c>
      <c r="B6" s="62" t="s">
        <v>90</v>
      </c>
      <c r="C6" s="6" t="s">
        <v>118</v>
      </c>
      <c r="D6" s="7" t="s">
        <v>4</v>
      </c>
      <c r="E6" s="68">
        <v>10</v>
      </c>
      <c r="F6" s="44">
        <v>1050</v>
      </c>
      <c r="G6" s="42">
        <f t="shared" si="0"/>
        <v>10500</v>
      </c>
      <c r="H6" s="56">
        <v>0.08</v>
      </c>
      <c r="I6" s="41">
        <f t="shared" si="1"/>
        <v>11340</v>
      </c>
      <c r="J6" s="16">
        <v>9215686</v>
      </c>
      <c r="K6" s="7" t="s">
        <v>119</v>
      </c>
      <c r="L6" s="113">
        <v>46752</v>
      </c>
    </row>
    <row r="7" spans="1:12" ht="21" customHeight="1" x14ac:dyDescent="0.25">
      <c r="A7" s="123" t="s">
        <v>6</v>
      </c>
      <c r="B7" s="123"/>
      <c r="C7" s="123"/>
      <c r="D7" s="123"/>
      <c r="E7" s="123"/>
      <c r="F7" s="123"/>
      <c r="G7" s="27">
        <f>SUM(G3:G6)</f>
        <v>35510</v>
      </c>
      <c r="H7" s="28"/>
      <c r="I7" s="29">
        <f>SUM(I3:I6)</f>
        <v>38350.800000000003</v>
      </c>
      <c r="J7" s="32"/>
      <c r="K7" s="12"/>
    </row>
    <row r="8" spans="1:12" ht="21.75" customHeight="1" x14ac:dyDescent="0.25">
      <c r="H8" t="s">
        <v>116</v>
      </c>
    </row>
  </sheetData>
  <mergeCells count="2">
    <mergeCell ref="A1:J1"/>
    <mergeCell ref="A7:F7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Nazwane zakresy</vt:lpstr>
      </vt:variant>
      <vt:variant>
        <vt:i4>10</vt:i4>
      </vt:variant>
    </vt:vector>
  </HeadingPairs>
  <TitlesOfParts>
    <vt:vector size="22" baseType="lpstr">
      <vt:lpstr>2</vt:lpstr>
      <vt:lpstr>3</vt:lpstr>
      <vt:lpstr>4</vt:lpstr>
      <vt:lpstr>5</vt:lpstr>
      <vt:lpstr>6</vt:lpstr>
      <vt:lpstr>7</vt:lpstr>
      <vt:lpstr>8</vt:lpstr>
      <vt:lpstr>9</vt:lpstr>
      <vt:lpstr>10 possiep </vt:lpstr>
      <vt:lpstr>11</vt:lpstr>
      <vt:lpstr>12</vt:lpstr>
      <vt:lpstr>13</vt:lpstr>
      <vt:lpstr>'10 possiep '!Obszar_wydruku</vt:lpstr>
      <vt:lpstr>'11'!Obszar_wydruku</vt:lpstr>
      <vt:lpstr>'2'!Obszar_wydruku</vt:lpstr>
      <vt:lpstr>'3'!Obszar_wydruku</vt:lpstr>
      <vt:lpstr>'4'!Obszar_wydruku</vt:lpstr>
      <vt:lpstr>'5'!Obszar_wydruku</vt:lpstr>
      <vt:lpstr>'6'!Obszar_wydruku</vt:lpstr>
      <vt:lpstr>'7'!Obszar_wydruku</vt:lpstr>
      <vt:lpstr>'8'!Obszar_wydruku</vt:lpstr>
      <vt:lpstr>'9'!Obszar_wydruku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Żuk</dc:creator>
  <cp:lastModifiedBy>Sylwia Budziszewska</cp:lastModifiedBy>
  <cp:lastPrinted>2024-12-24T08:10:24Z</cp:lastPrinted>
  <dcterms:created xsi:type="dcterms:W3CDTF">2012-05-16T08:56:03Z</dcterms:created>
  <dcterms:modified xsi:type="dcterms:W3CDTF">2025-01-03T13:30:54Z</dcterms:modified>
</cp:coreProperties>
</file>