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2. SWZ\"/>
    </mc:Choice>
  </mc:AlternateContent>
  <xr:revisionPtr revIDLastSave="0" documentId="13_ncr:1_{E7CCB5C2-88A2-4293-BC01-E2AEA3A957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.3" sheetId="1" r:id="rId1"/>
  </sheets>
  <definedNames>
    <definedName name="_xlnm.Print_Area" localSheetId="0">Zad.3!$A$1:$J$21</definedName>
  </definedNames>
  <calcPr calcId="191029" iterateDelta="1E-4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F21" i="1" s="1"/>
  <c r="H11" i="1" l="1"/>
  <c r="H21" i="1" l="1"/>
  <c r="I11" i="1"/>
</calcChain>
</file>

<file path=xl/sharedStrings.xml><?xml version="1.0" encoding="utf-8"?>
<sst xmlns="http://schemas.openxmlformats.org/spreadsheetml/2006/main" count="36" uniqueCount="27">
  <si>
    <t>Lp.</t>
  </si>
  <si>
    <t>Przedmiot  zamówienia</t>
  </si>
  <si>
    <t>Ilość</t>
  </si>
  <si>
    <t>Razem
Netto:</t>
  </si>
  <si>
    <t>Razem
Brutto:</t>
  </si>
  <si>
    <t>szt</t>
  </si>
  <si>
    <t xml:space="preserve"> Formularz cenowo- techniczny  zadania nr 3</t>
  </si>
  <si>
    <t>Stawka
VAT (%)</t>
  </si>
  <si>
    <t xml:space="preserve"> Załącznik nr 4 do SWZ NZ.262.1.2023</t>
  </si>
  <si>
    <t>Załącznik nr 1 do umowy nr NZ.262.1.3.2023</t>
  </si>
  <si>
    <t>Jm.</t>
  </si>
  <si>
    <t>Wartość 
brutto (zł) 
8=6+7</t>
  </si>
  <si>
    <t>Wartość 
netto 
6=4x5</t>
  </si>
  <si>
    <t>PRODUCENT, Nazwa własna lub inne określenie identyfikujące 
wyrób w sposób jednoznaczny, np. nr katalogowy</t>
  </si>
  <si>
    <t>Cena
jedn.
brutto
9=8/4</t>
  </si>
  <si>
    <t xml:space="preserve"> Cena
jedn.
netto (zł/j.m.)</t>
  </si>
  <si>
    <t xml:space="preserve">
Pęseta do kapsuloreksji – wykonana ze stali chirurgicznej z podwójną powłoką chromową, bardzo delikatna część chwytna z karbowaną powierzchnią, długość ramion od zagięcia 13 mm, długość całkowita 103 mm
</t>
  </si>
  <si>
    <t xml:space="preserve">
Pęseta tęczówkowa wykonana ze stali chirurgicznej z podwójną powłoką chromową, zabezpieczającą , antyodblaskową, zagięta, 1x2 ząbki zagięte pod kątem 90 stopni, długość całkowita 72 mm, rękojeść prążkowana
</t>
  </si>
  <si>
    <t xml:space="preserve">
Pęseta Kelman McPherson,wykonana ze stali chirurgicznej z podwójna powłoką chromową, zabezpieczającą, antyodblaskową, zagieta, szczęki smukłe o długości 7.5mm , rękojeść z trzema otworami zapewniającymi stabilne trzymanie, długość całkowita 100mm,
</t>
  </si>
  <si>
    <t xml:space="preserve">
Chopper okulistyczny, model Agarwal ,wykonana ze stali chirurgicznej z podwójna powłoką chromową, zabezpieczającą, antyodblaskową, część robocza o długości 0.9 mm, wewnętrzna krawędź tnąca tipa 0,6 mm, rękojeść karbowana, długość całkowita 104 mm
</t>
  </si>
  <si>
    <t xml:space="preserve">
Imadło okulistyczne , model Jacobi, wykonane ze stali chirurgicznej z podwójna powłoka chromową,bez zamka,  szczęki delikatne, proste o długości 5-7.0 mm, rozmiar tipa przy zamkniętych szczękach 1.0 mm x 0.5 mm, długość całkowita 115-120 mm,
 </t>
  </si>
  <si>
    <t xml:space="preserve">
Rozwórka model Cook, wykonana ze stali chirurgicznej z podwójną powłoką chromową, zabezpieczającą, antyodblaskową, regulacja przy pomocy śruby o radełkowatej powierzchni, części podpowiekowe zamknięte, pełne o długości 8 mm, dł. całkowita 35 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</si>
  <si>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</si>
  <si>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 xml:space="preserve">
Nożyczki okulistyczne, wykonane ze stali chirurgicznej z podwójną powłoką chromową, zabezpieczającą, antyodblaskową, ostrza proste ostro zakończone, długość ostrza 14mm, długość do swożnia 27mm, długość całkowita 90mm
</t>
  </si>
  <si>
    <r>
      <rPr>
        <b/>
        <sz val="10"/>
        <color rgb="FF000000"/>
        <rFont val="Tahoma"/>
        <family val="2"/>
        <charset val="238"/>
      </rPr>
      <t>1.</t>
    </r>
    <r>
      <rPr>
        <sz val="10"/>
        <color rgb="FF000000"/>
        <rFont val="Tahoma"/>
        <family val="2"/>
        <charset val="238"/>
      </rPr>
      <t xml:space="preserve"> Przedmiotem zamówienia jest dostawa </t>
    </r>
    <r>
      <rPr>
        <b/>
        <sz val="10"/>
        <color rgb="FF000000"/>
        <rFont val="Tahoma"/>
        <family val="2"/>
        <charset val="238"/>
      </rPr>
      <t>1 zestawu narzędzi okulistycznych III na blok operacyjny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>Wykonawca gwarantuje, że wszystkie wyroby objęte zamówieniem dotyczącym zadania nr 3 spełniać będą wszystkie - wskazane w niniejszym załączniku – wymagania eksploatacyjno - techniczne oraz jakościowe:
- Wszystkie narzędzia w pakiecie wykonane ze stali nierdzewnych i odpornych na ciepło,</t>
    </r>
    <r>
      <rPr>
        <sz val="10"/>
        <rFont val="Tahoma"/>
        <family val="2"/>
        <charset val="238"/>
      </rPr>
      <t xml:space="preserve"> zgodnie z normą ISO 13485:2016 lub równoważną- potwierdzone deklaracją producenta;</t>
    </r>
    <r>
      <rPr>
        <sz val="10"/>
        <color rgb="FF000000"/>
        <rFont val="Tahoma"/>
        <family val="2"/>
        <charset val="238"/>
      </rPr>
      <t xml:space="preserve">
- </t>
    </r>
    <r>
      <rPr>
        <sz val="10"/>
        <rFont val="Tahoma"/>
        <family val="2"/>
        <charset val="238"/>
      </rPr>
      <t>Twardość narzędzi w zakresie 44-60 HRC- potwierdzone deklaracją producenta;</t>
    </r>
    <r>
      <rPr>
        <sz val="10"/>
        <color rgb="FF000000"/>
        <rFont val="Tahoma"/>
        <family val="2"/>
        <charset val="238"/>
      </rPr>
      <t xml:space="preserve">
- </t>
    </r>
    <r>
      <rPr>
        <sz val="10"/>
        <rFont val="Tahoma"/>
        <family val="2"/>
        <charset val="238"/>
      </rPr>
      <t>Narzędzia muszą być wykonane w technologii umożliwiającej sterylizację parą- potwierdzone deklaracją producenta;</t>
    </r>
    <r>
      <rPr>
        <sz val="10"/>
        <color rgb="FF000000"/>
        <rFont val="Tahoma"/>
        <family val="2"/>
        <charset val="238"/>
      </rPr>
      <t xml:space="preserve">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>Uwaga: Okres ważności wyrobów powinien wynosić minimum 6 miesięcy od dnia dostawy do siedziby zamawiającego.</t>
    </r>
    <r>
      <rPr>
        <b/>
        <sz val="10"/>
        <color rgb="FF000000"/>
        <rFont val="Tahoma"/>
        <family val="2"/>
        <charset val="238"/>
      </rPr>
      <t xml:space="preserve">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</t>
    </r>
  </si>
  <si>
    <t xml:space="preserve">
Hak mięśniowy do operacji zeza, model Jameson, wykonany ze stali chirurgicznej z podwójna powłoką chromową, zabezpieczającą, antyodblaskową, haczyk o długości 10 mm , rękojeść płaska, długość całkowita 130-140 mm,
</t>
  </si>
  <si>
    <t xml:space="preserve">
Imadło okulistyczne, model Jacobi, wykonane ze stali chirurgicznej z podwójna powłoka chromową,bez zamka, szczęki delikatne, zagięte o długości 7,5 mm, rozmiar tipa przy zamkniętych szczękach 0,6mm x 0.3 mm, długość całkowita 105 mm,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</si>
</sst>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6" x14ac:knownFonts="1">
    <font>
      <sz val="11"/>
      <color indexed="8"/>
      <name val="Calibri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b/>
      <sz val="8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rgb="FFFFFFCC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6" fillId="0" borderId="3"/>
  </cellStyleXfs>
  <cellXfs count="4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2" fillId="0" borderId="0" xfId="0" applyNumberFormat="1" applyFont="1">
      <alignment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9" fontId="9" fillId="4" borderId="8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1" fillId="4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wrapText="1"/>
    </xf>
    <xf numFmtId="0" fontId="11" fillId="4" borderId="8" xfId="0" applyFont="1" applyFill="1" applyBorder="1" applyAlignment="1">
      <alignment horizontal="center" vertical="center" wrapText="1"/>
    </xf>
    <xf numFmtId="0" fontId="10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13" fillId="0" borderId="3" xfId="1" applyFont="1" applyAlignment="1">
      <alignment horizontal="right"/>
    </xf>
    <xf numFmtId="0" fontId="13" fillId="0" borderId="3" xfId="1" applyFont="1" applyAlignment="1">
      <alignment horizontal="center"/>
    </xf>
    <xf numFmtId="49" fontId="1" fillId="2" borderId="3" xfId="0" applyNumberFormat="1" applyFont="1" applyFill="1" applyBorder="1" applyAlignment="1">
      <alignment horizontal="left" vertical="top" wrapText="1"/>
    </xf>
  </cellXfs>
  <cellStyles count="2">
    <cellStyle name="Normalny" xfId="0" builtinId="0"/>
    <cellStyle name="Normalny 3" xfId="1" xr:uid="{E529CEDD-8FA9-4A63-AD85-2E3BA3495F2C}"/>
  </cellStyles>
  <dxfs count="10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rgb="FFFF0000"/>
      </font>
    </dxf>
    <dxf>
      <font>
        <strike val="0"/>
        <color theme="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0C0"/>
      <rgbColor rgb="FF800000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1"/>
  <sheetViews>
    <sheetView tabSelected="1" view="pageBreakPreview" topLeftCell="A15" zoomScale="85" zoomScaleNormal="100" zoomScaleSheetLayoutView="85" zoomScalePageLayoutView="40" workbookViewId="0">
      <selection activeCell="B16" sqref="B16"/>
    </sheetView>
  </sheetViews>
  <sheetFormatPr defaultColWidth="6.140625" defaultRowHeight="14.45" customHeight="1" x14ac:dyDescent="0.25"/>
  <cols>
    <col min="1" max="1" width="4" style="1" bestFit="1" customWidth="1"/>
    <col min="2" max="2" width="54.5703125" style="6" customWidth="1"/>
    <col min="3" max="3" width="4" style="1" bestFit="1" customWidth="1"/>
    <col min="4" max="4" width="5" style="1" bestFit="1" customWidth="1"/>
    <col min="5" max="5" width="9" style="1" bestFit="1" customWidth="1"/>
    <col min="6" max="6" width="12.5703125" style="1" bestFit="1" customWidth="1"/>
    <col min="7" max="7" width="8.42578125" style="1" bestFit="1" customWidth="1"/>
    <col min="8" max="8" width="13.5703125" style="1" customWidth="1"/>
    <col min="9" max="9" width="7.42578125" style="1" bestFit="1" customWidth="1"/>
    <col min="10" max="10" width="14.42578125" style="1" customWidth="1"/>
    <col min="11" max="12" width="6.140625" style="1" customWidth="1"/>
    <col min="13" max="13" width="27.42578125" style="1" customWidth="1"/>
    <col min="14" max="14" width="20" style="1" customWidth="1"/>
    <col min="15" max="254" width="6.140625" style="1" customWidth="1"/>
  </cols>
  <sheetData>
    <row r="1" spans="1:254" ht="15" x14ac:dyDescent="0.2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254" ht="15" x14ac:dyDescent="0.2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254" ht="15" x14ac:dyDescent="0.2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</row>
    <row r="4" spans="1:254" ht="230.85" customHeight="1" x14ac:dyDescent="0.25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2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2.7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5.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3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81.75" customHeight="1" x14ac:dyDescent="0.25">
      <c r="A9" s="39" t="s">
        <v>0</v>
      </c>
      <c r="B9" s="39" t="s">
        <v>1</v>
      </c>
      <c r="C9" s="40" t="s">
        <v>10</v>
      </c>
      <c r="D9" s="40" t="s">
        <v>2</v>
      </c>
      <c r="E9" s="40" t="s">
        <v>15</v>
      </c>
      <c r="F9" s="40" t="s">
        <v>12</v>
      </c>
      <c r="G9" s="40" t="s">
        <v>7</v>
      </c>
      <c r="H9" s="40" t="s">
        <v>11</v>
      </c>
      <c r="I9" s="40" t="s">
        <v>14</v>
      </c>
      <c r="J9" s="14" t="s">
        <v>13</v>
      </c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4.45" customHeight="1" x14ac:dyDescent="0.25">
      <c r="A10" s="9">
        <v>1</v>
      </c>
      <c r="B10" s="10">
        <v>2</v>
      </c>
      <c r="C10" s="11">
        <v>3</v>
      </c>
      <c r="D10" s="11">
        <v>4</v>
      </c>
      <c r="E10" s="12">
        <v>5</v>
      </c>
      <c r="F10" s="10">
        <v>6</v>
      </c>
      <c r="G10" s="12">
        <v>7</v>
      </c>
      <c r="H10" s="10">
        <v>8</v>
      </c>
      <c r="I10" s="10">
        <v>9</v>
      </c>
      <c r="J10" s="10">
        <v>10</v>
      </c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24" customFormat="1" ht="69.95" customHeight="1" x14ac:dyDescent="0.2">
      <c r="A11" s="15">
        <v>1</v>
      </c>
      <c r="B11" s="26" t="s">
        <v>16</v>
      </c>
      <c r="C11" s="15" t="s">
        <v>5</v>
      </c>
      <c r="D11" s="16">
        <v>1</v>
      </c>
      <c r="E11" s="17"/>
      <c r="F11" s="18">
        <f t="shared" ref="F11:F20" si="0">ROUND(E11*D11,2)</f>
        <v>0</v>
      </c>
      <c r="G11" s="19"/>
      <c r="H11" s="18">
        <f>ROUND((F11+(F11*G11)),2)</f>
        <v>0</v>
      </c>
      <c r="I11" s="18">
        <f>ROUND(H11/D11,2)</f>
        <v>0</v>
      </c>
      <c r="J11" s="20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3"/>
    </row>
    <row r="12" spans="1:254" s="24" customFormat="1" ht="69.95" customHeight="1" x14ac:dyDescent="0.2">
      <c r="A12" s="15">
        <f>A11+1</f>
        <v>2</v>
      </c>
      <c r="B12" s="26" t="s">
        <v>17</v>
      </c>
      <c r="C12" s="15" t="s">
        <v>5</v>
      </c>
      <c r="D12" s="16">
        <v>1</v>
      </c>
      <c r="E12" s="17"/>
      <c r="F12" s="18">
        <f t="shared" si="0"/>
        <v>0</v>
      </c>
      <c r="G12" s="19"/>
      <c r="H12" s="18">
        <f t="shared" ref="H12:H20" si="1">ROUND((F12+(F12*G12)),2)</f>
        <v>0</v>
      </c>
      <c r="I12" s="18">
        <f t="shared" ref="I12:I20" si="2">ROUND(H12/D12,2)</f>
        <v>0</v>
      </c>
      <c r="J12" s="2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3"/>
    </row>
    <row r="13" spans="1:254" s="24" customFormat="1" ht="69.95" customHeight="1" x14ac:dyDescent="0.2">
      <c r="A13" s="15">
        <f t="shared" ref="A13:A20" si="3">A12+1</f>
        <v>3</v>
      </c>
      <c r="B13" s="26" t="s">
        <v>18</v>
      </c>
      <c r="C13" s="15" t="s">
        <v>5</v>
      </c>
      <c r="D13" s="16">
        <v>1</v>
      </c>
      <c r="E13" s="17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  <c r="J13" s="2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3"/>
    </row>
    <row r="14" spans="1:254" s="24" customFormat="1" ht="69.95" customHeight="1" x14ac:dyDescent="0.2">
      <c r="A14" s="15">
        <f t="shared" si="3"/>
        <v>4</v>
      </c>
      <c r="B14" s="26" t="s">
        <v>19</v>
      </c>
      <c r="C14" s="15" t="s">
        <v>5</v>
      </c>
      <c r="D14" s="16">
        <v>1</v>
      </c>
      <c r="E14" s="17"/>
      <c r="F14" s="18">
        <f t="shared" si="0"/>
        <v>0</v>
      </c>
      <c r="G14" s="19"/>
      <c r="H14" s="18">
        <f t="shared" si="1"/>
        <v>0</v>
      </c>
      <c r="I14" s="18">
        <f t="shared" si="2"/>
        <v>0</v>
      </c>
      <c r="J14" s="2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3"/>
    </row>
    <row r="15" spans="1:254" s="24" customFormat="1" ht="69.95" customHeight="1" x14ac:dyDescent="0.2">
      <c r="A15" s="15">
        <f t="shared" si="3"/>
        <v>5</v>
      </c>
      <c r="B15" s="28" t="s">
        <v>26</v>
      </c>
      <c r="C15" s="29" t="s">
        <v>5</v>
      </c>
      <c r="D15" s="41">
        <v>1</v>
      </c>
      <c r="E15" s="30"/>
      <c r="F15" s="18">
        <f t="shared" si="0"/>
        <v>0</v>
      </c>
      <c r="G15" s="19"/>
      <c r="H15" s="18">
        <f t="shared" si="1"/>
        <v>0</v>
      </c>
      <c r="I15" s="18">
        <f t="shared" si="2"/>
        <v>0</v>
      </c>
      <c r="J15" s="2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3"/>
    </row>
    <row r="16" spans="1:254" s="24" customFormat="1" ht="69.95" customHeight="1" x14ac:dyDescent="0.2">
      <c r="A16" s="15">
        <f t="shared" si="3"/>
        <v>6</v>
      </c>
      <c r="B16" s="28" t="s">
        <v>25</v>
      </c>
      <c r="C16" s="15" t="s">
        <v>5</v>
      </c>
      <c r="D16" s="42">
        <v>2</v>
      </c>
      <c r="E16" s="31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J16" s="27"/>
      <c r="K16" s="21"/>
      <c r="L16" s="21"/>
      <c r="M16" s="3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3"/>
    </row>
    <row r="17" spans="1:254" s="24" customFormat="1" ht="69.95" customHeight="1" x14ac:dyDescent="0.2">
      <c r="A17" s="15">
        <f t="shared" si="3"/>
        <v>7</v>
      </c>
      <c r="B17" s="28" t="s">
        <v>20</v>
      </c>
      <c r="C17" s="15" t="s">
        <v>5</v>
      </c>
      <c r="D17" s="41">
        <v>1</v>
      </c>
      <c r="E17" s="30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  <c r="J17" s="27"/>
      <c r="K17" s="21"/>
      <c r="L17" s="21"/>
      <c r="M17" s="32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3"/>
    </row>
    <row r="18" spans="1:254" s="24" customFormat="1" ht="69.95" customHeight="1" x14ac:dyDescent="0.2">
      <c r="A18" s="15">
        <f t="shared" si="3"/>
        <v>8</v>
      </c>
      <c r="B18" s="43" t="s">
        <v>21</v>
      </c>
      <c r="C18" s="15" t="s">
        <v>5</v>
      </c>
      <c r="D18" s="42">
        <v>1</v>
      </c>
      <c r="E18" s="17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  <c r="J18" s="33"/>
      <c r="K18" s="21"/>
      <c r="L18" s="21"/>
      <c r="M18" s="3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3"/>
    </row>
    <row r="19" spans="1:254" s="24" customFormat="1" ht="69.95" customHeight="1" x14ac:dyDescent="0.2">
      <c r="A19" s="15">
        <f t="shared" si="3"/>
        <v>9</v>
      </c>
      <c r="B19" s="28" t="s">
        <v>23</v>
      </c>
      <c r="C19" s="15" t="s">
        <v>5</v>
      </c>
      <c r="D19" s="42">
        <v>1</v>
      </c>
      <c r="E19" s="31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J19" s="33"/>
      <c r="K19" s="21"/>
      <c r="L19" s="21"/>
      <c r="M19" s="32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3"/>
    </row>
    <row r="20" spans="1:254" s="24" customFormat="1" ht="165.75" x14ac:dyDescent="0.25">
      <c r="A20" s="15">
        <f t="shared" si="3"/>
        <v>10</v>
      </c>
      <c r="B20" s="28" t="s">
        <v>22</v>
      </c>
      <c r="C20" s="29" t="s">
        <v>5</v>
      </c>
      <c r="D20" s="42">
        <v>1</v>
      </c>
      <c r="E20" s="31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  <c r="J20" s="2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s="24" customFormat="1" ht="31.5" customHeight="1" x14ac:dyDescent="0.2">
      <c r="A21" s="35"/>
      <c r="E21" s="36" t="s">
        <v>3</v>
      </c>
      <c r="F21" s="37">
        <f>SUM(F11:F20)</f>
        <v>0</v>
      </c>
      <c r="G21" s="36" t="s">
        <v>4</v>
      </c>
      <c r="H21" s="13">
        <f>SUM(H11:H20)</f>
        <v>0</v>
      </c>
      <c r="J21" s="3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</sheetData>
  <mergeCells count="4">
    <mergeCell ref="A1:J1"/>
    <mergeCell ref="A2:J2"/>
    <mergeCell ref="A3:J3"/>
    <mergeCell ref="A4:J8"/>
  </mergeCells>
  <conditionalFormatting sqref="F11:F20 M16:M19">
    <cfRule type="cellIs" dxfId="6" priority="4" stopIfTrue="1" operator="lessThan">
      <formula>0</formula>
    </cfRule>
  </conditionalFormatting>
  <conditionalFormatting sqref="F11:F21">
    <cfRule type="cellIs" dxfId="5" priority="3" operator="equal">
      <formula>0</formula>
    </cfRule>
  </conditionalFormatting>
  <conditionalFormatting sqref="H11:I20">
    <cfRule type="cellIs" dxfId="4" priority="2" operator="equal">
      <formula>0</formula>
    </cfRule>
  </conditionalFormatting>
  <conditionalFormatting sqref="H21">
    <cfRule type="cellIs" dxfId="0" priority="1" operator="equal">
      <formula>0</formula>
    </cfRule>
  </conditionalFormatting>
  <printOptions horizontalCentered="1"/>
  <pageMargins left="0.23622047244094491" right="0.23622047244094491" top="0.94488188976377963" bottom="0.35433070866141736" header="0.31496062992125984" footer="0.31496062992125984"/>
  <pageSetup fitToHeight="0" orientation="landscape" r:id="rId1"/>
  <headerFooter>
    <oddHeader>&amp;C&amp;G</oddHeader>
    <oddFooter>&amp;C&amp;"Helvetica Neue,Regular"&amp;12&amp;K000000&amp;P</oddFooter>
  </headerFooter>
  <rowBreaks count="1" manualBreakCount="1">
    <brk id="8" max="1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Zad.3</vt:lpstr>
      <vt:lpstr>Zad.3!Obszar_wydruku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Gospodarczy</dc:creator>
  <cp:lastModifiedBy>Anna Massier</cp:lastModifiedBy>
  <cp:lastPrinted>2023-06-20T08:25:53Z</cp:lastPrinted>
  <dcterms:created xsi:type="dcterms:W3CDTF">2023-03-16T08:56:40Z</dcterms:created>
  <dcterms:modified xsi:type="dcterms:W3CDTF">2023-06-20T08:25:56Z</dcterms:modified>
</cp:coreProperties>
</file>