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72\2024\Witnica - Wisław\"/>
    </mc:Choice>
  </mc:AlternateContent>
  <xr:revisionPtr revIDLastSave="0" documentId="13_ncr:1_{0D07BC6F-2764-4295-9C6F-CF150384C8BD}" xr6:coauthVersionLast="36" xr6:coauthVersionMax="36" xr10:uidLastSave="{00000000-0000-0000-0000-000000000000}"/>
  <bookViews>
    <workbookView xWindow="0" yWindow="2910" windowWidth="5895" windowHeight="5775" xr2:uid="{00000000-000D-0000-FFFF-FFFF00000000}"/>
  </bookViews>
  <sheets>
    <sheet name="Arkusz1" sheetId="1" r:id="rId1"/>
    <sheet name="Arkusz2" sheetId="2" r:id="rId2"/>
  </sheets>
  <definedNames>
    <definedName name="_xlnm.Print_Area" localSheetId="0">Arkusz1!$B$2:$H$42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8" i="1"/>
  <c r="H37" i="1"/>
  <c r="H13" i="1"/>
  <c r="H16" i="1"/>
  <c r="H34" i="1" l="1"/>
  <c r="H29" i="1" l="1"/>
  <c r="H25" i="1" l="1"/>
  <c r="H39" i="1"/>
  <c r="H14" i="1"/>
  <c r="H36" i="1"/>
  <c r="H30" i="1"/>
  <c r="H26" i="1"/>
  <c r="H18" i="1" l="1"/>
  <c r="H19" i="1"/>
  <c r="H33" i="1"/>
  <c r="H32" i="1"/>
  <c r="H12" i="1"/>
  <c r="H15" i="1"/>
  <c r="H17" i="1"/>
  <c r="H22" i="1" l="1"/>
  <c r="H28" i="1"/>
  <c r="H23" i="1" l="1"/>
  <c r="H21" i="1" l="1"/>
  <c r="H41" i="1" l="1"/>
  <c r="H42" i="1" s="1"/>
</calcChain>
</file>

<file path=xl/sharedStrings.xml><?xml version="1.0" encoding="utf-8"?>
<sst xmlns="http://schemas.openxmlformats.org/spreadsheetml/2006/main" count="122" uniqueCount="98">
  <si>
    <t>L.p.</t>
  </si>
  <si>
    <t>Wyszczególnienie elementów rozliczeniowych</t>
  </si>
  <si>
    <t>J.m.</t>
  </si>
  <si>
    <t>Ilość</t>
  </si>
  <si>
    <t>Cena jedn. PLN</t>
  </si>
  <si>
    <t>Wartość netto PLN</t>
  </si>
  <si>
    <t>Roboty przygotowawcze i rozbiórkowe</t>
  </si>
  <si>
    <t>Roboty ziemne</t>
  </si>
  <si>
    <t>Roboty ziemne - wykop pod projektowane warstwy konstrukcyjne związane z wykonaniem koryta z transportem urobku na odkład Wykonawcy.</t>
  </si>
  <si>
    <t>Mechaniczne profilowanie i zagęszczanie podłoża pod warstwy konstrukcyjne nawierzchni.</t>
  </si>
  <si>
    <t>Podbudowy</t>
  </si>
  <si>
    <t>Nawierzchnie</t>
  </si>
  <si>
    <t>mb</t>
  </si>
  <si>
    <t>Organizacja ruchu</t>
  </si>
  <si>
    <t>szt.</t>
  </si>
  <si>
    <t>Roboty wykończeniowe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</si>
  <si>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</si>
  <si>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I.II.</t>
  </si>
  <si>
    <t>I.III.</t>
  </si>
  <si>
    <t>I.IV.</t>
  </si>
  <si>
    <t>I.V.</t>
  </si>
  <si>
    <t>I.VI.</t>
  </si>
  <si>
    <t>Inwestor:</t>
  </si>
  <si>
    <t>Data wykonania:</t>
  </si>
  <si>
    <t>Klasyfikacja robót:</t>
  </si>
  <si>
    <t>Zadanie:</t>
  </si>
  <si>
    <t>1</t>
  </si>
  <si>
    <t>Razem [netto]:</t>
  </si>
  <si>
    <t>3</t>
  </si>
  <si>
    <t>5</t>
  </si>
  <si>
    <t>12</t>
  </si>
  <si>
    <t>13</t>
  </si>
  <si>
    <t>14</t>
  </si>
  <si>
    <t>15</t>
  </si>
  <si>
    <t>17</t>
  </si>
  <si>
    <t>18</t>
  </si>
  <si>
    <t>Roboty ziemne - formowanie i zagęszczanie nasypów o wysokości do 3,0m wraz z dowozem materiału.</t>
  </si>
  <si>
    <r>
      <t>m</t>
    </r>
    <r>
      <rPr>
        <vertAlign val="superscript"/>
        <sz val="10"/>
        <rFont val="Arial Narrow"/>
        <family val="2"/>
        <charset val="238"/>
      </rPr>
      <t>3</t>
    </r>
  </si>
  <si>
    <t>SST</t>
  </si>
  <si>
    <t>D-01.02.02A</t>
  </si>
  <si>
    <t>D-01.02.04</t>
  </si>
  <si>
    <t>D-02.01.01</t>
  </si>
  <si>
    <t>D-02.03.01</t>
  </si>
  <si>
    <t>D-04.01.01</t>
  </si>
  <si>
    <t>D-04.05.00</t>
  </si>
  <si>
    <t>2</t>
  </si>
  <si>
    <t>4</t>
  </si>
  <si>
    <t>10</t>
  </si>
  <si>
    <t>11</t>
  </si>
  <si>
    <t>19</t>
  </si>
  <si>
    <t>20</t>
  </si>
  <si>
    <t>D-07.02.01</t>
  </si>
  <si>
    <t>D-04.04.02
D-04.04.00</t>
  </si>
  <si>
    <t>Powiat Gryfiński
ul. Sprzymierzonych 4,
74-100 Gryfino</t>
  </si>
  <si>
    <t>7</t>
  </si>
  <si>
    <t>8</t>
  </si>
  <si>
    <t>9</t>
  </si>
  <si>
    <t>16</t>
  </si>
  <si>
    <t>D-05.03.05A
D-04.03.01</t>
  </si>
  <si>
    <t>D-05.03.05B
D-04.03.01</t>
  </si>
  <si>
    <t>Razem [brutto]:</t>
  </si>
  <si>
    <t>Vat :</t>
  </si>
  <si>
    <t>Nawierzchnia jezdni z mieszanki mineralno-asflatowej z AC11S, KR3-4, po zagęszczeniu gr. 4 cm wraz z wcześniejszym oczyszczeniem i skropieniem dolnej warstwy konstrukcji.</t>
  </si>
  <si>
    <t>Warstwa wiążaca z mieszanki mineralno-asflatowej z AC16W, KR3-4, po zagęszczeniu gr. 4 cm wraz z wcześniejszym oczyszczeniem i skropieniem dolnej warstwy konstrukcji.</t>
  </si>
  <si>
    <t xml:space="preserve">Rozebranie poboczy gruntowych o gr. średnio 15 cm wraz w wywozem odpadu na odkłąd Wykonawcy i utylizacją. </t>
  </si>
  <si>
    <t>D-06.04.01</t>
  </si>
  <si>
    <t>D-06.03.01
D-10.10.01m</t>
  </si>
  <si>
    <t>Profilowanie i zagęszczenie skarp wykopu/nasypu wraz humusowaniem i obsianiem mieszanką traw o grubości 10 cm.</t>
  </si>
  <si>
    <t>D-01.02.01</t>
  </si>
  <si>
    <t>Karczowanie średniej gęstości krzaków, podszycia, żywopłotów wraz z wywozem na odkład Wykonawcy i utylizacją.</t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</si>
  <si>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</si>
  <si>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t xml:space="preserve">Słupki do znaków drogowych z rur stalowych śr. 60 mm. </t>
  </si>
  <si>
    <t>6</t>
  </si>
  <si>
    <t>kpl.</t>
  </si>
  <si>
    <t>t</t>
  </si>
  <si>
    <t>I.I.</t>
  </si>
  <si>
    <t>45000000-7 Roboty budowlane
45233120-6 Roboty w zakresie budowy dróg
­45233290-8 Instalowanie znaków drogowych</t>
  </si>
  <si>
    <t>TABELA ELEMENTÓW ROZLICZENIOWYCH</t>
  </si>
  <si>
    <t>maj 2024 r.</t>
  </si>
  <si>
    <t>"Remont nawierzchni drogi powiatowej nr 1412Z Witnica - Wisław”</t>
  </si>
  <si>
    <t>Rozbiórka nawierzchni z mieszanek mineralno - bitumcznych o grubości średnio 3 cm poprzez frezowanie - nawierzchnia jezdni. Frez stanowi własność Inwestora.</t>
  </si>
  <si>
    <t xml:space="preserve">Rozebranie podbudowyz tłucznia kamienngo o gr. średnio 20 cm wraz w wywozem odpadu na odkłąd Wykonawcy i utylizacją. </t>
  </si>
  <si>
    <t>Podbudowa z mieszanki kruszyw niezwiązanych, stabilizowanych mechanicznie #0/31,5, C90/3 o grubości po zagęszczeniu 20 cm. Warstwa konstrukcyjna drogi, zjazdów.</t>
  </si>
  <si>
    <t>Podbudowa z mieszanki kruszyw związanych spoiwen hydraulicznym C3/4 o grubości po zagęszczeniu 20 cm. Warstwa konstrukcyjna drogi.</t>
  </si>
  <si>
    <t>Warstwa wyrównawcza z mieszanki mineralno-asflatowej z AC16W, KR3-4, warstwa wyrównawcza w ilości 100kg/m2 wraz z oczyszczeniem i skropieniem dolnej warstwy.</t>
  </si>
  <si>
    <t>Wykonanie i profilowanie rowów drogowych i skarp. Głębokość rowów min. 0,5 m. Szerokość dna rowu min. 0,4 m. Pochylenie skarp rowu/ nasypu 1:1,5.</t>
  </si>
  <si>
    <t>Podcinka drzew do skrajni drogowej wraz z wywozem na odkład Wykonawcy i utylizacją.</t>
  </si>
  <si>
    <t>21</t>
  </si>
  <si>
    <t>D-06.03.01</t>
  </si>
  <si>
    <t>22</t>
  </si>
  <si>
    <t>Zakup i montaż tablicy informacyjnej o dofinansowaniu</t>
  </si>
  <si>
    <t>23</t>
  </si>
  <si>
    <t>Rozebranie słupków stalowych wraz z wywozem w miejsce wskazane przez Zamawiającego do 15 km. Materiał stanowi własnośc Inwestora.</t>
  </si>
  <si>
    <t>Rozebranie tablic znaków drogowych zakazu, nakazu, ostrzegawczych, informacyjnych o powierzchni do 0,3m2 wraz z wywozem w miejsce wskazane przez Zamawiającego do 15 km. Materiał stanowi własnośc Inwestora.</t>
  </si>
  <si>
    <t>Usunięcie warstwy ziemi urodzajnej (humusu) o grubości do 5 cm za pomocą spycharek.</t>
  </si>
  <si>
    <r>
      <t>Przymocowanie tablic znaków drogowych zakazu, nakazu, ostrzegawczych, informacyjnych o powierzchni do 0,3m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.</t>
    </r>
  </si>
  <si>
    <t>Sporządzenie projektu czasowej organizacji ruchu i jej wprowadzenie.</t>
  </si>
  <si>
    <t xml:space="preserve">Wykonanie poboczy utwardzonych z kruszywa o szerokości 0,75 m i grubości 10 cm.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</si>
</sst>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i/>
      <sz val="1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0"/>
      <name val="Arial"/>
      <family val="2"/>
      <charset val="238"/>
    </font>
    <font>
      <i/>
      <sz val="11"/>
      <color rgb="FF00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1"/>
      <name val="Arial Narrow"/>
      <family val="2"/>
      <charset val="238"/>
    </font>
    <font>
      <sz val="2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FFCC"/>
      </patternFill>
    </fill>
    <fill>
      <patternFill patternType="solid">
        <fgColor rgb="FFFFC000"/>
        <bgColor rgb="FFFFFF00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3" fillId="0" borderId="0" applyNumberFormat="0" applyFont="0" applyFill="0" applyBorder="0" applyProtection="0">
      <alignment vertical="top" wrapText="1"/>
    </xf>
    <xf numFmtId="0" fontId="24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44" fontId="14" fillId="3" borderId="1" xfId="0" applyNumberFormat="1" applyFont="1" applyFill="1" applyBorder="1" applyAlignment="1">
      <alignment horizontal="left" vertical="center" wrapText="1"/>
    </xf>
    <xf numFmtId="44" fontId="9" fillId="3" borderId="3" xfId="0" applyNumberFormat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/>
    </xf>
    <xf numFmtId="44" fontId="12" fillId="3" borderId="3" xfId="0" applyNumberFormat="1" applyFont="1" applyFill="1" applyBorder="1" applyAlignment="1">
      <alignment horizontal="left" vertical="center" wrapText="1"/>
    </xf>
    <xf numFmtId="49" fontId="0" fillId="0" borderId="0" xfId="0" applyNumberFormat="1"/>
    <xf numFmtId="49" fontId="9" fillId="0" borderId="10" xfId="0" applyNumberFormat="1" applyFont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164" fontId="7" fillId="2" borderId="16" xfId="1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4" fontId="0" fillId="0" borderId="0" xfId="0" applyNumberFormat="1"/>
    <xf numFmtId="2" fontId="0" fillId="0" borderId="0" xfId="0" applyNumberFormat="1"/>
    <xf numFmtId="44" fontId="0" fillId="0" borderId="0" xfId="0" applyNumberForma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7" fillId="0" borderId="16" xfId="1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18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2" fontId="2" fillId="6" borderId="13" xfId="0" applyNumberFormat="1" applyFont="1" applyFill="1" applyBorder="1" applyAlignment="1">
      <alignment horizontal="center" vertical="center" wrapText="1"/>
    </xf>
    <xf numFmtId="44" fontId="2" fillId="6" borderId="13" xfId="0" applyNumberFormat="1" applyFont="1" applyFill="1" applyBorder="1" applyAlignment="1">
      <alignment horizontal="center" vertical="center" wrapText="1"/>
    </xf>
    <xf numFmtId="44" fontId="2" fillId="6" borderId="14" xfId="0" applyNumberFormat="1" applyFont="1" applyFill="1" applyBorder="1" applyAlignment="1">
      <alignment horizontal="center" vertical="center" wrapText="1"/>
    </xf>
    <xf numFmtId="44" fontId="8" fillId="7" borderId="22" xfId="1" applyFont="1" applyFill="1" applyBorder="1" applyAlignment="1">
      <alignment horizontal="center" vertical="center"/>
    </xf>
    <xf numFmtId="44" fontId="9" fillId="3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/>
    <xf numFmtId="0" fontId="19" fillId="8" borderId="0" xfId="0" applyNumberFormat="1" applyFont="1" applyFill="1" applyBorder="1" applyAlignment="1">
      <alignment horizontal="center" vertical="center" wrapText="1"/>
    </xf>
    <xf numFmtId="0" fontId="19" fillId="8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/>
    <xf numFmtId="0" fontId="13" fillId="0" borderId="0" xfId="0" applyNumberFormat="1" applyFont="1" applyFill="1" applyBorder="1" applyAlignment="1">
      <alignment horizontal="left" vertical="center" wrapText="1"/>
    </xf>
    <xf numFmtId="0" fontId="19" fillId="8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64" fontId="3" fillId="2" borderId="23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44" fontId="8" fillId="7" borderId="19" xfId="0" applyNumberFormat="1" applyFont="1" applyFill="1" applyBorder="1" applyAlignment="1">
      <alignment horizontal="right" vertical="center" wrapText="1"/>
    </xf>
    <xf numFmtId="44" fontId="8" fillId="7" borderId="20" xfId="0" applyNumberFormat="1" applyFont="1" applyFill="1" applyBorder="1" applyAlignment="1">
      <alignment horizontal="right" vertical="center" wrapText="1"/>
    </xf>
    <xf numFmtId="44" fontId="8" fillId="7" borderId="2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5" fillId="0" borderId="1" xfId="5" applyFont="1" applyBorder="1" applyAlignment="1">
      <alignment horizontal="left" vertical="center" wrapText="1"/>
    </xf>
    <xf numFmtId="0" fontId="25" fillId="0" borderId="1" xfId="5" applyFont="1" applyBorder="1" applyAlignment="1">
      <alignment horizontal="center" vertical="center" wrapText="1"/>
    </xf>
    <xf numFmtId="2" fontId="4" fillId="0" borderId="25" xfId="5" applyNumberFormat="1" applyFont="1" applyBorder="1" applyAlignment="1">
      <alignment horizontal="center" vertical="center" wrapText="1"/>
    </xf>
  </cellXfs>
  <cellStyles count="6">
    <cellStyle name="Excel Built-in Normal" xfId="3" xr:uid="{00000000-0005-0000-0000-000000000000}"/>
    <cellStyle name="Normalny" xfId="0" builtinId="0"/>
    <cellStyle name="Normalny 2" xfId="5" xr:uid="{DBFCBC3D-016C-4D4B-92D0-AA8F128CEEB0}"/>
    <cellStyle name="Normalny 6" xfId="4" xr:uid="{00000000-0005-0000-0000-000002000000}"/>
    <cellStyle name="Walutowy 4" xfId="1" xr:uid="{00000000-0005-0000-0000-000003000000}"/>
    <cellStyle name="Walutowy 6" xfId="2" xr:uid="{00000000-0005-0000-0000-000004000000}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57D3FF"/>
      <color rgb="FFA365D1"/>
      <color rgb="FF46D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view="pageBreakPreview" topLeftCell="A25" zoomScale="97" zoomScaleNormal="60" zoomScaleSheetLayoutView="97" workbookViewId="0">
      <selection activeCell="B39" sqref="B39"/>
    </sheetView>
  </sheetViews>
  <sheetFormatPr defaultRowHeight="15" x14ac:dyDescent="0.25"/>
  <cols>
    <col min="1" max="1" width="1.28515625" customWidth="1"/>
    <col min="2" max="2" width="10.7109375" style="10" customWidth="1"/>
    <col min="3" max="3" width="12" style="10" customWidth="1"/>
    <col min="4" max="4" width="66.28515625" customWidth="1"/>
    <col min="5" max="5" width="7.7109375" customWidth="1"/>
    <col min="6" max="6" width="10.42578125" customWidth="1"/>
    <col min="7" max="8" width="15.28515625" style="1" customWidth="1"/>
    <col min="9" max="9" width="10.28515625" customWidth="1"/>
    <col min="10" max="10" width="21.42578125" customWidth="1"/>
    <col min="11" max="11" width="13" bestFit="1" customWidth="1"/>
    <col min="14" max="14" width="14.42578125" bestFit="1" customWidth="1"/>
  </cols>
  <sheetData>
    <row r="1" spans="2:8" ht="7.15" customHeight="1" thickBot="1" x14ac:dyDescent="0.3"/>
    <row r="2" spans="2:8" ht="42.6" customHeight="1" thickBot="1" x14ac:dyDescent="0.3">
      <c r="B2" s="77" t="s">
        <v>77</v>
      </c>
      <c r="C2" s="78"/>
      <c r="D2" s="78"/>
      <c r="E2" s="78"/>
      <c r="F2" s="78"/>
      <c r="G2" s="78"/>
      <c r="H2" s="79"/>
    </row>
    <row r="3" spans="2:8" ht="16.5" x14ac:dyDescent="0.25">
      <c r="B3" s="80" t="s">
        <v>22</v>
      </c>
      <c r="C3" s="23"/>
      <c r="D3" s="82" t="s">
        <v>53</v>
      </c>
      <c r="E3" s="82"/>
      <c r="F3" s="82"/>
      <c r="G3" s="82"/>
      <c r="H3" s="83"/>
    </row>
    <row r="4" spans="2:8" ht="16.5" x14ac:dyDescent="0.25">
      <c r="B4" s="81"/>
      <c r="C4" s="24"/>
      <c r="D4" s="75"/>
      <c r="E4" s="75"/>
      <c r="F4" s="75"/>
      <c r="G4" s="75"/>
      <c r="H4" s="76"/>
    </row>
    <row r="5" spans="2:8" ht="22.9" customHeight="1" x14ac:dyDescent="0.25">
      <c r="B5" s="81"/>
      <c r="C5" s="24"/>
      <c r="D5" s="75"/>
      <c r="E5" s="75"/>
      <c r="F5" s="75"/>
      <c r="G5" s="75"/>
      <c r="H5" s="76"/>
    </row>
    <row r="6" spans="2:8" ht="16.5" x14ac:dyDescent="0.25">
      <c r="B6" s="84"/>
      <c r="C6" s="85"/>
      <c r="D6" s="85"/>
      <c r="E6" s="85"/>
      <c r="F6" s="85"/>
      <c r="G6" s="85"/>
      <c r="H6" s="86"/>
    </row>
    <row r="7" spans="2:8" ht="33" x14ac:dyDescent="0.25">
      <c r="B7" s="11" t="s">
        <v>23</v>
      </c>
      <c r="C7" s="25"/>
      <c r="D7" s="87" t="s">
        <v>78</v>
      </c>
      <c r="E7" s="87"/>
      <c r="F7" s="87"/>
      <c r="G7" s="87"/>
      <c r="H7" s="88"/>
    </row>
    <row r="8" spans="2:8" ht="58.9" customHeight="1" x14ac:dyDescent="0.25">
      <c r="B8" s="11" t="s">
        <v>24</v>
      </c>
      <c r="C8" s="25"/>
      <c r="D8" s="89" t="s">
        <v>76</v>
      </c>
      <c r="E8" s="89"/>
      <c r="F8" s="89"/>
      <c r="G8" s="89"/>
      <c r="H8" s="90"/>
    </row>
    <row r="9" spans="2:8" ht="41.45" customHeight="1" thickBot="1" x14ac:dyDescent="0.3">
      <c r="B9" s="14" t="s">
        <v>25</v>
      </c>
      <c r="C9" s="24"/>
      <c r="D9" s="75" t="s">
        <v>79</v>
      </c>
      <c r="E9" s="75"/>
      <c r="F9" s="75"/>
      <c r="G9" s="75"/>
      <c r="H9" s="76"/>
    </row>
    <row r="10" spans="2:8" ht="32.25" customHeight="1" x14ac:dyDescent="0.25">
      <c r="B10" s="46" t="s">
        <v>0</v>
      </c>
      <c r="C10" s="47" t="s">
        <v>38</v>
      </c>
      <c r="D10" s="48" t="s">
        <v>1</v>
      </c>
      <c r="E10" s="48" t="s">
        <v>2</v>
      </c>
      <c r="F10" s="49" t="s">
        <v>3</v>
      </c>
      <c r="G10" s="50" t="s">
        <v>4</v>
      </c>
      <c r="H10" s="51" t="s">
        <v>5</v>
      </c>
    </row>
    <row r="11" spans="2:8" ht="16.5" x14ac:dyDescent="0.25">
      <c r="B11" s="12" t="s">
        <v>75</v>
      </c>
      <c r="C11" s="26"/>
      <c r="D11" s="2" t="s">
        <v>6</v>
      </c>
      <c r="E11" s="3"/>
      <c r="F11" s="5"/>
      <c r="G11" s="53"/>
      <c r="H11" s="7"/>
    </row>
    <row r="12" spans="2:8" ht="19.899999999999999" customHeight="1" x14ac:dyDescent="0.25">
      <c r="B12" s="28" t="s">
        <v>26</v>
      </c>
      <c r="C12" s="44" t="s">
        <v>39</v>
      </c>
      <c r="D12" s="34" t="s">
        <v>94</v>
      </c>
      <c r="E12" s="30" t="s">
        <v>16</v>
      </c>
      <c r="F12" s="35">
        <v>4200</v>
      </c>
      <c r="G12" s="13"/>
      <c r="H12" s="8">
        <f t="shared" ref="H12:H19" si="0">F12*G12</f>
        <v>0</v>
      </c>
    </row>
    <row r="13" spans="2:8" ht="19.899999999999999" customHeight="1" x14ac:dyDescent="0.25">
      <c r="B13" s="28" t="s">
        <v>45</v>
      </c>
      <c r="C13" s="63" t="s">
        <v>68</v>
      </c>
      <c r="D13" s="68" t="s">
        <v>86</v>
      </c>
      <c r="E13" s="37" t="s">
        <v>14</v>
      </c>
      <c r="F13" s="35">
        <v>35</v>
      </c>
      <c r="G13" s="13"/>
      <c r="H13" s="8">
        <f t="shared" si="0"/>
        <v>0</v>
      </c>
    </row>
    <row r="14" spans="2:8" ht="33" customHeight="1" x14ac:dyDescent="0.25">
      <c r="B14" s="28" t="s">
        <v>28</v>
      </c>
      <c r="C14" s="63" t="s">
        <v>68</v>
      </c>
      <c r="D14" s="68" t="s">
        <v>69</v>
      </c>
      <c r="E14" s="30" t="s">
        <v>16</v>
      </c>
      <c r="F14" s="35">
        <v>2500</v>
      </c>
      <c r="G14" s="13"/>
      <c r="H14" s="8">
        <f t="shared" si="0"/>
        <v>0</v>
      </c>
    </row>
    <row r="15" spans="2:8" ht="29.25" customHeight="1" x14ac:dyDescent="0.25">
      <c r="B15" s="28" t="s">
        <v>46</v>
      </c>
      <c r="C15" s="43" t="s">
        <v>40</v>
      </c>
      <c r="D15" s="64" t="s">
        <v>80</v>
      </c>
      <c r="E15" s="37" t="s">
        <v>16</v>
      </c>
      <c r="F15" s="35">
        <v>400</v>
      </c>
      <c r="G15" s="13"/>
      <c r="H15" s="8">
        <f t="shared" si="0"/>
        <v>0</v>
      </c>
    </row>
    <row r="16" spans="2:8" ht="29.25" customHeight="1" x14ac:dyDescent="0.25">
      <c r="B16" s="28" t="s">
        <v>29</v>
      </c>
      <c r="C16" s="43" t="s">
        <v>40</v>
      </c>
      <c r="D16" s="36" t="s">
        <v>64</v>
      </c>
      <c r="E16" s="37" t="s">
        <v>16</v>
      </c>
      <c r="F16" s="35">
        <v>2100</v>
      </c>
      <c r="G16" s="13"/>
      <c r="H16" s="8">
        <f t="shared" si="0"/>
        <v>0</v>
      </c>
    </row>
    <row r="17" spans="2:13" ht="25.5" x14ac:dyDescent="0.25">
      <c r="B17" s="28" t="s">
        <v>72</v>
      </c>
      <c r="C17" s="43" t="s">
        <v>40</v>
      </c>
      <c r="D17" s="36" t="s">
        <v>81</v>
      </c>
      <c r="E17" s="37" t="s">
        <v>16</v>
      </c>
      <c r="F17" s="35">
        <v>346</v>
      </c>
      <c r="G17" s="13"/>
      <c r="H17" s="8">
        <f t="shared" si="0"/>
        <v>0</v>
      </c>
    </row>
    <row r="18" spans="2:13" ht="30.75" customHeight="1" x14ac:dyDescent="0.25">
      <c r="B18" s="28" t="s">
        <v>54</v>
      </c>
      <c r="C18" s="43" t="s">
        <v>40</v>
      </c>
      <c r="D18" s="36" t="s">
        <v>92</v>
      </c>
      <c r="E18" s="37" t="s">
        <v>14</v>
      </c>
      <c r="F18" s="35">
        <v>8</v>
      </c>
      <c r="G18" s="45"/>
      <c r="H18" s="8">
        <f t="shared" si="0"/>
        <v>0</v>
      </c>
    </row>
    <row r="19" spans="2:13" ht="38.25" x14ac:dyDescent="0.25">
      <c r="B19" s="28" t="s">
        <v>55</v>
      </c>
      <c r="C19" s="43" t="s">
        <v>40</v>
      </c>
      <c r="D19" s="36" t="s">
        <v>93</v>
      </c>
      <c r="E19" s="37" t="s">
        <v>14</v>
      </c>
      <c r="F19" s="35">
        <v>8</v>
      </c>
      <c r="G19" s="45"/>
      <c r="H19" s="8">
        <f t="shared" si="0"/>
        <v>0</v>
      </c>
    </row>
    <row r="20" spans="2:13" ht="16.5" x14ac:dyDescent="0.25">
      <c r="B20" s="19" t="s">
        <v>17</v>
      </c>
      <c r="C20" s="27"/>
      <c r="D20" s="20" t="s">
        <v>7</v>
      </c>
      <c r="E20" s="18"/>
      <c r="F20" s="4"/>
      <c r="G20" s="6"/>
      <c r="H20" s="9"/>
    </row>
    <row r="21" spans="2:13" ht="30.6" customHeight="1" x14ac:dyDescent="0.55000000000000004">
      <c r="B21" s="40" t="s">
        <v>56</v>
      </c>
      <c r="C21" s="43" t="s">
        <v>41</v>
      </c>
      <c r="D21" s="29" t="s">
        <v>8</v>
      </c>
      <c r="E21" s="30" t="s">
        <v>37</v>
      </c>
      <c r="F21" s="35">
        <v>110.8</v>
      </c>
      <c r="G21" s="13"/>
      <c r="H21" s="8">
        <f t="shared" ref="H21:H22" si="1">F21*G21</f>
        <v>0</v>
      </c>
      <c r="J21" s="42"/>
      <c r="K21" s="42"/>
      <c r="M21" s="16"/>
    </row>
    <row r="22" spans="2:13" ht="30.6" customHeight="1" x14ac:dyDescent="0.55000000000000004">
      <c r="B22" s="40" t="s">
        <v>47</v>
      </c>
      <c r="C22" s="43" t="s">
        <v>42</v>
      </c>
      <c r="D22" s="29" t="s">
        <v>36</v>
      </c>
      <c r="E22" s="30" t="s">
        <v>37</v>
      </c>
      <c r="F22" s="35">
        <v>54</v>
      </c>
      <c r="G22" s="13"/>
      <c r="H22" s="8">
        <f t="shared" si="1"/>
        <v>0</v>
      </c>
      <c r="J22" s="42"/>
      <c r="K22" s="42"/>
      <c r="M22" s="16"/>
    </row>
    <row r="23" spans="2:13" ht="28.15" customHeight="1" x14ac:dyDescent="0.55000000000000004">
      <c r="B23" s="40" t="s">
        <v>48</v>
      </c>
      <c r="C23" s="43" t="s">
        <v>43</v>
      </c>
      <c r="D23" s="29" t="s">
        <v>9</v>
      </c>
      <c r="E23" s="30" t="s">
        <v>16</v>
      </c>
      <c r="F23" s="31">
        <v>346</v>
      </c>
      <c r="G23" s="13"/>
      <c r="H23" s="8">
        <f>F23*G23</f>
        <v>0</v>
      </c>
      <c r="J23" s="42"/>
    </row>
    <row r="24" spans="2:13" ht="16.5" x14ac:dyDescent="0.25">
      <c r="B24" s="19" t="s">
        <v>18</v>
      </c>
      <c r="C24" s="27"/>
      <c r="D24" s="20" t="s">
        <v>10</v>
      </c>
      <c r="E24" s="18"/>
      <c r="F24" s="21"/>
      <c r="G24" s="6"/>
      <c r="H24" s="9"/>
    </row>
    <row r="25" spans="2:13" ht="34.5" customHeight="1" x14ac:dyDescent="0.25">
      <c r="B25" s="28" t="s">
        <v>30</v>
      </c>
      <c r="C25" s="43" t="s">
        <v>52</v>
      </c>
      <c r="D25" s="29" t="s">
        <v>82</v>
      </c>
      <c r="E25" s="37" t="s">
        <v>16</v>
      </c>
      <c r="F25" s="31">
        <v>346</v>
      </c>
      <c r="G25" s="13"/>
      <c r="H25" s="8">
        <f t="shared" ref="H25:H26" si="2">F25*G25</f>
        <v>0</v>
      </c>
    </row>
    <row r="26" spans="2:13" ht="33" customHeight="1" x14ac:dyDescent="0.25">
      <c r="B26" s="28" t="s">
        <v>31</v>
      </c>
      <c r="C26" s="43" t="s">
        <v>44</v>
      </c>
      <c r="D26" s="29" t="s">
        <v>83</v>
      </c>
      <c r="E26" s="37" t="s">
        <v>16</v>
      </c>
      <c r="F26" s="31">
        <v>346</v>
      </c>
      <c r="G26" s="13"/>
      <c r="H26" s="8">
        <f t="shared" si="2"/>
        <v>0</v>
      </c>
    </row>
    <row r="27" spans="2:13" ht="16.5" x14ac:dyDescent="0.25">
      <c r="B27" s="19" t="s">
        <v>19</v>
      </c>
      <c r="C27" s="27"/>
      <c r="D27" s="20" t="s">
        <v>11</v>
      </c>
      <c r="E27" s="18"/>
      <c r="F27" s="4"/>
      <c r="G27" s="6"/>
      <c r="H27" s="9"/>
    </row>
    <row r="28" spans="2:13" ht="34.5" customHeight="1" x14ac:dyDescent="0.25">
      <c r="B28" s="28" t="s">
        <v>32</v>
      </c>
      <c r="C28" s="43" t="s">
        <v>58</v>
      </c>
      <c r="D28" s="38" t="s">
        <v>62</v>
      </c>
      <c r="E28" s="37" t="s">
        <v>16</v>
      </c>
      <c r="F28" s="31">
        <v>8364</v>
      </c>
      <c r="G28" s="13"/>
      <c r="H28" s="8">
        <f t="shared" ref="H28:H30" si="3">G28*F28</f>
        <v>0</v>
      </c>
      <c r="L28" s="39"/>
    </row>
    <row r="29" spans="2:13" ht="34.5" customHeight="1" x14ac:dyDescent="0.25">
      <c r="B29" s="28" t="s">
        <v>33</v>
      </c>
      <c r="C29" s="43" t="s">
        <v>59</v>
      </c>
      <c r="D29" s="38" t="s">
        <v>84</v>
      </c>
      <c r="E29" s="37" t="s">
        <v>74</v>
      </c>
      <c r="F29" s="31">
        <v>50</v>
      </c>
      <c r="G29" s="13"/>
      <c r="H29" s="8">
        <f t="shared" ref="H29" si="4">G29*F29</f>
        <v>0</v>
      </c>
      <c r="L29" s="39"/>
    </row>
    <row r="30" spans="2:13" ht="36" customHeight="1" x14ac:dyDescent="0.25">
      <c r="B30" s="28" t="s">
        <v>57</v>
      </c>
      <c r="C30" s="43" t="s">
        <v>59</v>
      </c>
      <c r="D30" s="38" t="s">
        <v>63</v>
      </c>
      <c r="E30" s="37" t="s">
        <v>16</v>
      </c>
      <c r="F30" s="31">
        <v>8610</v>
      </c>
      <c r="G30" s="13"/>
      <c r="H30" s="8">
        <f t="shared" si="3"/>
        <v>0</v>
      </c>
      <c r="L30" s="39"/>
    </row>
    <row r="31" spans="2:13" ht="16.5" x14ac:dyDescent="0.25">
      <c r="B31" s="19" t="s">
        <v>20</v>
      </c>
      <c r="C31" s="27"/>
      <c r="D31" s="20" t="s">
        <v>13</v>
      </c>
      <c r="E31" s="22"/>
      <c r="F31" s="21"/>
      <c r="G31" s="6"/>
      <c r="H31" s="9"/>
    </row>
    <row r="32" spans="2:13" ht="18.75" customHeight="1" x14ac:dyDescent="0.25">
      <c r="B32" s="28" t="s">
        <v>34</v>
      </c>
      <c r="C32" s="43" t="s">
        <v>51</v>
      </c>
      <c r="D32" s="29" t="s">
        <v>71</v>
      </c>
      <c r="E32" s="30" t="s">
        <v>14</v>
      </c>
      <c r="F32" s="31">
        <v>8</v>
      </c>
      <c r="G32" s="32"/>
      <c r="H32" s="8">
        <f t="shared" ref="H32:H33" si="5">F32*G32</f>
        <v>0</v>
      </c>
    </row>
    <row r="33" spans="1:11" ht="31.5" customHeight="1" x14ac:dyDescent="0.25">
      <c r="B33" s="28" t="s">
        <v>35</v>
      </c>
      <c r="C33" s="43" t="s">
        <v>51</v>
      </c>
      <c r="D33" s="29" t="s">
        <v>95</v>
      </c>
      <c r="E33" s="30" t="s">
        <v>14</v>
      </c>
      <c r="F33" s="31">
        <v>8</v>
      </c>
      <c r="G33" s="32"/>
      <c r="H33" s="8">
        <f t="shared" si="5"/>
        <v>0</v>
      </c>
    </row>
    <row r="34" spans="1:11" ht="30.75" customHeight="1" x14ac:dyDescent="0.25">
      <c r="B34" s="28" t="s">
        <v>49</v>
      </c>
      <c r="C34" s="43" t="s">
        <v>51</v>
      </c>
      <c r="D34" s="41" t="s">
        <v>96</v>
      </c>
      <c r="E34" s="33" t="s">
        <v>73</v>
      </c>
      <c r="F34" s="35">
        <v>1</v>
      </c>
      <c r="G34" s="69"/>
      <c r="H34" s="8">
        <f>F34*G34</f>
        <v>0</v>
      </c>
    </row>
    <row r="35" spans="1:11" ht="16.5" x14ac:dyDescent="0.25">
      <c r="B35" s="19" t="s">
        <v>21</v>
      </c>
      <c r="C35" s="27"/>
      <c r="D35" s="20" t="s">
        <v>15</v>
      </c>
      <c r="E35" s="22"/>
      <c r="F35" s="21"/>
      <c r="G35" s="6"/>
      <c r="H35" s="9"/>
    </row>
    <row r="36" spans="1:11" ht="30" customHeight="1" x14ac:dyDescent="0.25">
      <c r="B36" s="40" t="s">
        <v>50</v>
      </c>
      <c r="C36" s="61" t="s">
        <v>65</v>
      </c>
      <c r="D36" s="62" t="s">
        <v>85</v>
      </c>
      <c r="E36" s="61" t="s">
        <v>12</v>
      </c>
      <c r="F36" s="35">
        <v>175</v>
      </c>
      <c r="G36" s="45"/>
      <c r="H36" s="8">
        <f t="shared" ref="H36:H39" si="6">G36*F36</f>
        <v>0</v>
      </c>
    </row>
    <row r="37" spans="1:11" ht="30" customHeight="1" x14ac:dyDescent="0.25">
      <c r="B37" s="40" t="s">
        <v>87</v>
      </c>
      <c r="C37" s="71" t="s">
        <v>88</v>
      </c>
      <c r="D37" s="70" t="s">
        <v>97</v>
      </c>
      <c r="E37" s="61" t="s">
        <v>70</v>
      </c>
      <c r="F37" s="35">
        <v>2100</v>
      </c>
      <c r="G37" s="45"/>
      <c r="H37" s="8">
        <f t="shared" si="6"/>
        <v>0</v>
      </c>
    </row>
    <row r="38" spans="1:11" ht="30" customHeight="1" x14ac:dyDescent="0.25">
      <c r="B38" s="40" t="s">
        <v>89</v>
      </c>
      <c r="C38" s="65" t="s">
        <v>66</v>
      </c>
      <c r="D38" s="60" t="s">
        <v>67</v>
      </c>
      <c r="E38" s="61" t="s">
        <v>70</v>
      </c>
      <c r="F38" s="35">
        <v>600</v>
      </c>
      <c r="G38" s="45"/>
      <c r="H38" s="8">
        <f t="shared" si="6"/>
        <v>0</v>
      </c>
    </row>
    <row r="39" spans="1:11" ht="30" customHeight="1" x14ac:dyDescent="0.25">
      <c r="B39" s="40" t="s">
        <v>91</v>
      </c>
      <c r="C39" s="65"/>
      <c r="D39" s="91" t="s">
        <v>90</v>
      </c>
      <c r="E39" s="92" t="s">
        <v>73</v>
      </c>
      <c r="F39" s="93">
        <v>2</v>
      </c>
      <c r="G39" s="45"/>
      <c r="H39" s="8">
        <f t="shared" si="6"/>
        <v>0</v>
      </c>
    </row>
    <row r="40" spans="1:11" ht="21.6" customHeight="1" thickBot="1" x14ac:dyDescent="0.3">
      <c r="B40" s="72" t="s">
        <v>27</v>
      </c>
      <c r="C40" s="73"/>
      <c r="D40" s="73"/>
      <c r="E40" s="73"/>
      <c r="F40" s="73"/>
      <c r="G40" s="74"/>
      <c r="H40" s="52">
        <f>H12+H13+H14+H15+H16+H17+H18+H19+H21+H22+H23+H25+H26+H28+H29+H30+H32+H33+H34+H36+H37+H38+H39</f>
        <v>0</v>
      </c>
      <c r="K40" s="15"/>
    </row>
    <row r="41" spans="1:11" ht="21.6" customHeight="1" thickBot="1" x14ac:dyDescent="0.3">
      <c r="B41" s="72" t="s">
        <v>61</v>
      </c>
      <c r="C41" s="73"/>
      <c r="D41" s="73"/>
      <c r="E41" s="73"/>
      <c r="F41" s="73"/>
      <c r="G41" s="74"/>
      <c r="H41" s="52">
        <f>H40*0.23</f>
        <v>0</v>
      </c>
      <c r="K41" s="15"/>
    </row>
    <row r="42" spans="1:11" ht="21.6" customHeight="1" thickBot="1" x14ac:dyDescent="0.3">
      <c r="B42" s="72" t="s">
        <v>60</v>
      </c>
      <c r="C42" s="73"/>
      <c r="D42" s="73"/>
      <c r="E42" s="73"/>
      <c r="F42" s="73"/>
      <c r="G42" s="74"/>
      <c r="H42" s="52">
        <f>H40+H41</f>
        <v>0</v>
      </c>
      <c r="K42" s="15"/>
    </row>
    <row r="43" spans="1:11" ht="52.15" customHeight="1" x14ac:dyDescent="0.25">
      <c r="G43" s="17"/>
    </row>
    <row r="44" spans="1:11" s="54" customFormat="1" ht="26.25" customHeight="1" x14ac:dyDescent="0.2">
      <c r="A44" s="59"/>
      <c r="B44" s="55"/>
      <c r="C44" s="56"/>
      <c r="D44" s="66"/>
      <c r="E44" s="67"/>
      <c r="F44" s="57"/>
      <c r="G44" s="57"/>
    </row>
    <row r="45" spans="1:11" s="54" customFormat="1" ht="33.75" customHeight="1" x14ac:dyDescent="0.2">
      <c r="A45" s="59"/>
      <c r="B45" s="56"/>
      <c r="C45" s="56"/>
      <c r="D45" s="66"/>
      <c r="E45" s="67"/>
      <c r="F45" s="57"/>
      <c r="G45" s="57"/>
    </row>
    <row r="46" spans="1:11" ht="52.15" customHeight="1" x14ac:dyDescent="0.25">
      <c r="C46" s="56"/>
      <c r="D46" s="66"/>
      <c r="E46" s="67"/>
    </row>
    <row r="47" spans="1:11" ht="52.15" customHeight="1" x14ac:dyDescent="0.25">
      <c r="C47" s="56"/>
      <c r="D47" s="66"/>
      <c r="E47" s="67"/>
    </row>
    <row r="48" spans="1:11" x14ac:dyDescent="0.25">
      <c r="C48" s="55"/>
      <c r="D48" s="58"/>
      <c r="E48" s="67"/>
    </row>
  </sheetData>
  <mergeCells count="10">
    <mergeCell ref="B41:G41"/>
    <mergeCell ref="B42:G42"/>
    <mergeCell ref="B40:G40"/>
    <mergeCell ref="D9:H9"/>
    <mergeCell ref="B2:H2"/>
    <mergeCell ref="B3:B5"/>
    <mergeCell ref="D3:H5"/>
    <mergeCell ref="B6:H6"/>
    <mergeCell ref="D7:H7"/>
    <mergeCell ref="D8:H8"/>
  </mergeCells>
  <phoneticPr fontId="16" type="noConversion"/>
  <conditionalFormatting sqref="D32:E33 D21:E23 D15:E15 D17:E19 D16 E12:E14">
    <cfRule type="cellIs" dxfId="1" priority="142" operator="equal">
      <formula>0</formula>
    </cfRule>
  </conditionalFormatting>
  <conditionalFormatting sqref="E16">
    <cfRule type="cellIs" dxfId="0" priority="1" operator="equal">
      <formula>0</formula>
    </cfRule>
  </conditionalFormatting>
  <pageMargins left="0.25" right="0.25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Zdun</dc:creator>
  <cp:lastModifiedBy>Adam Świątek</cp:lastModifiedBy>
  <cp:lastPrinted>2024-01-08T07:30:02Z</cp:lastPrinted>
  <dcterms:created xsi:type="dcterms:W3CDTF">2022-01-29T18:44:56Z</dcterms:created>
  <dcterms:modified xsi:type="dcterms:W3CDTF">2024-05-29T11:24:02Z</dcterms:modified>
</cp:coreProperties>
</file>