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asiewiczgov.sharepoint.com/sites/DokumentyZakupowe/Shared Documents/Dokumenty/1. Wnioski/2025/PZP/SPZP.271.44.2025 ram APruss/5 publikacja/"/>
    </mc:Choice>
  </mc:AlternateContent>
  <xr:revisionPtr revIDLastSave="31" documentId="13_ncr:1_{9244812D-B94B-4360-BFD5-110D28272521}" xr6:coauthVersionLast="47" xr6:coauthVersionMax="47" xr10:uidLastSave="{0CAC86DD-9EAD-491D-944B-B413AA0E5000}"/>
  <bookViews>
    <workbookView xWindow="-28920" yWindow="-210" windowWidth="29040" windowHeight="15720" firstSheet="1" activeTab="1" xr2:uid="{B87A0D83-4CC1-4DF7-A624-A7B383718F88}"/>
  </bookViews>
  <sheets>
    <sheet name="Template" sheetId="12" state="hidden" r:id="rId1"/>
    <sheet name="PODSUMOWANIE" sheetId="10" r:id="rId2"/>
    <sheet name="Pakiet 1" sheetId="13" r:id="rId3"/>
    <sheet name="Pakiet 2" sheetId="14" r:id="rId4"/>
    <sheet name="Pakiet 3" sheetId="15" r:id="rId5"/>
    <sheet name="Pakiet 4" sheetId="16" r:id="rId6"/>
    <sheet name="Pakiet 5" sheetId="17" r:id="rId7"/>
    <sheet name="Pakiet 6" sheetId="1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8" l="1"/>
  <c r="L6" i="18" s="1"/>
  <c r="M6" i="18" s="1"/>
  <c r="J5" i="18"/>
  <c r="L5" i="18" s="1"/>
  <c r="M5" i="18" s="1"/>
  <c r="J4" i="18"/>
  <c r="J3" i="18"/>
  <c r="L3" i="18" s="1"/>
  <c r="A3" i="18" a="1"/>
  <c r="A3" i="18" s="1"/>
  <c r="I7" i="18" s="1"/>
  <c r="J8" i="17"/>
  <c r="L8" i="17" s="1"/>
  <c r="M8" i="17" s="1"/>
  <c r="J7" i="17"/>
  <c r="L7" i="17" s="1"/>
  <c r="M7" i="17" s="1"/>
  <c r="J6" i="17"/>
  <c r="L6" i="17" s="1"/>
  <c r="M6" i="17" s="1"/>
  <c r="J5" i="17"/>
  <c r="J4" i="17"/>
  <c r="L4" i="17" s="1"/>
  <c r="M4" i="17" s="1"/>
  <c r="J3" i="17"/>
  <c r="L3" i="17" s="1"/>
  <c r="A3" i="17" a="1"/>
  <c r="A3" i="17" s="1"/>
  <c r="I9" i="17" s="1"/>
  <c r="J7" i="16"/>
  <c r="L7" i="16" s="1"/>
  <c r="M7" i="16" s="1"/>
  <c r="J6" i="16"/>
  <c r="L6" i="16" s="1"/>
  <c r="M6" i="16" s="1"/>
  <c r="J5" i="16"/>
  <c r="J4" i="16"/>
  <c r="L4" i="16" s="1"/>
  <c r="M4" i="16" s="1"/>
  <c r="J3" i="16"/>
  <c r="L3" i="16" s="1"/>
  <c r="A3" i="16" a="1"/>
  <c r="A3" i="16" s="1"/>
  <c r="I8" i="16" s="1"/>
  <c r="J6" i="15"/>
  <c r="L6" i="15" s="1"/>
  <c r="M6" i="15" s="1"/>
  <c r="J5" i="15"/>
  <c r="L5" i="15" s="1"/>
  <c r="M5" i="15" s="1"/>
  <c r="J4" i="15"/>
  <c r="J7" i="15" s="1"/>
  <c r="J3" i="15"/>
  <c r="L3" i="15" s="1"/>
  <c r="A3" i="15" a="1"/>
  <c r="A3" i="15" s="1"/>
  <c r="I7" i="15" s="1"/>
  <c r="J8" i="14"/>
  <c r="L8" i="14" s="1"/>
  <c r="M8" i="14" s="1"/>
  <c r="J7" i="14"/>
  <c r="L7" i="14" s="1"/>
  <c r="M7" i="14" s="1"/>
  <c r="J6" i="14"/>
  <c r="L6" i="14" s="1"/>
  <c r="M6" i="14" s="1"/>
  <c r="J5" i="14"/>
  <c r="J9" i="14" s="1"/>
  <c r="J4" i="14"/>
  <c r="L4" i="14" s="1"/>
  <c r="M4" i="14" s="1"/>
  <c r="J3" i="14"/>
  <c r="L3" i="14" s="1"/>
  <c r="A3" i="14" a="1"/>
  <c r="A3" i="14" s="1"/>
  <c r="I9" i="14" s="1"/>
  <c r="J4" i="13"/>
  <c r="A3" i="13" a="1"/>
  <c r="A3" i="13" s="1"/>
  <c r="I4" i="13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A3" i="10" a="1"/>
  <c r="C4" i="10"/>
  <c r="C6" i="10"/>
  <c r="C3" i="10"/>
  <c r="C5" i="10"/>
  <c r="C8" i="10"/>
  <c r="C7" i="10"/>
  <c r="J7" i="18" l="1"/>
  <c r="J9" i="17"/>
  <c r="J8" i="16"/>
  <c r="M3" i="18"/>
  <c r="L4" i="18"/>
  <c r="M4" i="18" s="1"/>
  <c r="M3" i="17"/>
  <c r="L5" i="17"/>
  <c r="M5" i="17" s="1"/>
  <c r="M3" i="16"/>
  <c r="L5" i="16"/>
  <c r="M5" i="16" s="1"/>
  <c r="M3" i="15"/>
  <c r="L4" i="15"/>
  <c r="M4" i="15" s="1"/>
  <c r="M3" i="14"/>
  <c r="L5" i="14"/>
  <c r="M5" i="14" s="1"/>
  <c r="L3" i="13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A3" i="10"/>
  <c r="M3" i="12"/>
  <c r="M5" i="12"/>
  <c r="M8" i="16" l="1"/>
  <c r="M7" i="18"/>
  <c r="M9" i="17"/>
  <c r="M7" i="15"/>
  <c r="M9" i="14"/>
  <c r="M3" i="13"/>
  <c r="M4" i="13" s="1"/>
  <c r="M3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tc={237168EA-A565-476C-A533-ED767BCDDC07}</author>
  </authors>
  <commentList>
    <comment ref="D5" authorId="0" shapeId="0" xr:uid="{237168EA-A565-476C-A533-ED767BCDDC07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Czy te wymiary muszą być takie specyficzne? Z czego to wynika?
Odpowiedź:
    Takich już uzywamy, to by wystarczyło?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<sst xmlns="http://schemas.openxmlformats.org/spreadsheetml/2006/main" count="308" uniqueCount="102">
  <si>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</si>
  <si>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</si>
  <si>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</si>
  <si>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</si>
  <si>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</si>
  <si>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</si>
  <si>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</si>
  <si>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</si>
  <si>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</si>
  <si>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</si>
  <si>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</si>
  <si>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</si>
  <si>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</si>
  <si>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</si>
  <si>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</si>
  <si>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</si>
  <si>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</si>
  <si>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</si>
  <si>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</si>
  <si>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</si>
  <si>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</si>
  <si>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</si>
  <si>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</si>
  <si>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</si>
  <si>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</si>
  <si>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</si>
  <si>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</si>
  <si>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</si>
  <si>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</si>
  <si>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</si>
  <si>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Pakiet 1</t>
  </si>
  <si>
    <t>Pakiet 2</t>
  </si>
  <si>
    <t>Pakiet 3</t>
  </si>
  <si>
    <t>Pakiet 4</t>
  </si>
  <si>
    <t>Pakiet 5</t>
  </si>
  <si>
    <t>Pakiet 6</t>
  </si>
  <si>
    <t>Butelki 5mL do barwiarki na odczynniki zdefiniowane przez użytkownika</t>
  </si>
  <si>
    <r>
      <rPr>
        <b/>
        <sz val="8"/>
        <color theme="1"/>
        <rFont val="Verdana"/>
        <family val="2"/>
        <charset val="238"/>
      </rPr>
      <t>Numer katalogowy:SK20005-2 (Dako) lub równoważny</t>
    </r>
    <r>
      <rPr>
        <sz val="8"/>
        <color theme="1"/>
        <rFont val="Verdana"/>
        <family val="2"/>
        <charset val="238"/>
      </rPr>
      <t xml:space="preserve">.Butelki umożliwiające użycie na urządzeniach Dako Autostainer Link 48 odczynnika zaprojektowanego przez użytkownika. Muszą umożliwiać wykorzystanie niestandardowego - zaprojektowanego i przygotowanego przez użytkownika - odczynnika na urządzeniach Dako Autostainer Link 48. Butelki muszą mieć pojemność 5mL. Muszą być jednorazowe. Muszą być oznaczone technologią pozytywnej identyfikacji. Muszą posiadać etykietę zawierającą algorytm szyfrowania, który umożliwia urządzeniom z rodziny Autostainer Link identyfikację zawartości, objętości oraz instrukcji dotyczących użycia niestandardowego odczynnika na podstawie wprowadzonych przez użytkownika danych. </t>
    </r>
  </si>
  <si>
    <t>op.25szt.</t>
  </si>
  <si>
    <t>Stempel do dociskania małych tkanek w parafinie</t>
  </si>
  <si>
    <r>
      <rPr>
        <b/>
        <sz val="8"/>
        <color theme="1"/>
        <rFont val="Verdana"/>
        <family val="2"/>
        <charset val="238"/>
      </rPr>
      <t>Numer katalogowy:46-0912-00 (MEDITE) lub równoważny</t>
    </r>
    <r>
      <rPr>
        <sz val="8"/>
        <color theme="1"/>
        <rFont val="Verdana"/>
        <family val="2"/>
        <charset val="238"/>
      </rPr>
      <t xml:space="preserve"> Stempel umożliwiający optymalne pozycjonowanie i delikatne dociskanie próbek tkanek podczas zatapiania tkanek w parafinie. Musi mieć wymiary 7 x 7 mm. Musi posiadać żaroodporną rączkę. Musi mieć podstawę wykonaną z przewodzącego ciepło aluminium. </t>
    </r>
  </si>
  <si>
    <t>Stempel do dociskania średniej wielkości tkanek w parafinie</t>
  </si>
  <si>
    <r>
      <t>N</t>
    </r>
    <r>
      <rPr>
        <b/>
        <sz val="8"/>
        <color theme="1"/>
        <rFont val="Verdana"/>
        <family val="2"/>
        <charset val="238"/>
      </rPr>
      <t>umer katalogowy:46-0911-00 (MEDITE) lub równoważny</t>
    </r>
    <r>
      <rPr>
        <sz val="8"/>
        <color theme="1"/>
        <rFont val="Verdana"/>
        <family val="2"/>
        <charset val="238"/>
      </rPr>
      <t xml:space="preserve"> Stempel umożliwiający optymalne pozycjonowanie i delikatne dociskanie próbek tkanek podczas zatapiania tkanek w parafinie. Musi mieć wymiary 13 x 13 mm. Musi posiadać żaroodporną rączkę. Musi mieć podstawę wykonaną z przewodzącego ciepło aluminium. </t>
    </r>
  </si>
  <si>
    <t>Stempel do dociskania dużych tkanek w parafinie</t>
  </si>
  <si>
    <r>
      <rPr>
        <b/>
        <sz val="8"/>
        <color theme="1"/>
        <rFont val="Verdana"/>
        <family val="2"/>
        <charset val="238"/>
      </rPr>
      <t>Numer katalogowy:46-0910-00 (MEDITE) lub równoważny</t>
    </r>
    <r>
      <rPr>
        <sz val="8"/>
        <color theme="1"/>
        <rFont val="Verdana"/>
        <family val="2"/>
        <charset val="238"/>
      </rPr>
      <t xml:space="preserve"> Stempel umożliwiający optymalne pozycjonowanie i delikatne dociskanie próbek tkanek podczas zatapiania tkanek w parafinie. Musi mieć wymiary 19 x 19 mm. Musi posiadać żaroodporną rączkę. Musi mieć podstawę wykonaną z przewodzącego ciepło aluminium. </t>
    </r>
  </si>
  <si>
    <t>Głębokie formy do zatapiania tkanek w parafinie</t>
  </si>
  <si>
    <t>Standardowe duże formy do zatapiania tkanek w parafinie</t>
  </si>
  <si>
    <t>Standardowe średnie formy do zatapiania tkanek w parafinie</t>
  </si>
  <si>
    <t>1 szt.</t>
  </si>
  <si>
    <t>op. 6 szt</t>
  </si>
  <si>
    <t>op. 10 szt.</t>
  </si>
  <si>
    <t>Zestaw odczynników do barwienia RNA in situ w tkance</t>
  </si>
  <si>
    <t>Sonda detekcji PPIB in situ w tkance - kontrola pozytywna</t>
  </si>
  <si>
    <t>Sonda detekcji DapB in situ w tkance - kontrola negatywna</t>
  </si>
  <si>
    <t>Sonda detekcji 16S-RNA in situ w tkance  </t>
  </si>
  <si>
    <t>op. 20 reakcji</t>
  </si>
  <si>
    <t>Statyw na 78 szkiełek mikroskopowych</t>
  </si>
  <si>
    <t>Markery odporne na ksylen</t>
  </si>
  <si>
    <t>Taca do barwienia preparatów</t>
  </si>
  <si>
    <t>Statyw na 40 szkiełek mikroskopowych</t>
  </si>
  <si>
    <t>Szklane pojemniki do barwienia preparatów</t>
  </si>
  <si>
    <t>op. 12 szt.</t>
  </si>
  <si>
    <t xml:space="preserve">Szkiełka adhezyjne </t>
  </si>
  <si>
    <r>
      <rPr>
        <b/>
        <sz val="8"/>
        <color theme="1"/>
        <rFont val="Verdana"/>
        <family val="2"/>
        <charset val="238"/>
      </rPr>
      <t>Numer katalogowy:nr kat. 3800080E (Leica) lub równoważny</t>
    </r>
    <r>
      <rPr>
        <sz val="8"/>
        <color theme="1"/>
        <rFont val="Verdana"/>
        <family val="2"/>
        <charset val="238"/>
      </rPr>
      <t xml:space="preserve"> Szkiełka adhezyjne, powierzchnia hydrofilowa. Muszą mieć wymiary 26 x 76 x 1.0mm. Muszą być wykonane z białego szkła  sodowo-wapniowego. Nie mogą mieć autofluorescencji. Muszą być pakowane po 72 szt. Muszą być odpowiednie dla procedur takich jak barwienie immunohistochemiczne czy odmaskowanie antygenów przy pomocy ciepła. </t>
    </r>
  </si>
  <si>
    <t xml:space="preserve">Szkiełka nakrywkowe </t>
  </si>
  <si>
    <r>
      <rPr>
        <b/>
        <sz val="8"/>
        <color theme="1"/>
        <rFont val="Verdana"/>
        <family val="2"/>
        <charset val="238"/>
      </rPr>
      <t>Numer katalogowy:3800145G (Leica) lub równoważny</t>
    </r>
    <r>
      <rPr>
        <sz val="8"/>
        <color theme="1"/>
        <rFont val="Verdana"/>
        <family val="2"/>
        <charset val="238"/>
      </rPr>
      <t xml:space="preserve"> Szkiełka nakrywkowe muszą być wykonane z czystego szkła boro-krzemowego. Muszą być pakowane w specjalne pudełka chroniące przed uszkodzeniem i zaparowaniem szkiełek. Muszą być pakowane w pudełka plastikowe wypełnione bezwłóknowym, absorbującym wstrząsy wyścieleniem.  Muszą mieć grubość 0,13-0,17mm. Muszą mieć wymiary 24 x 50 mm. Muszą być pakowane po 1000szt.</t>
    </r>
  </si>
  <si>
    <t>Kontenery i statywy do barwenia preparatów</t>
  </si>
  <si>
    <t>Średnie foremki do zatapiania bloczków parafinowych</t>
  </si>
  <si>
    <t>Duże foremki do zatapiania bloczków parafinowych</t>
  </si>
  <si>
    <t>Pudełko na szkiełka mikroskopowe</t>
  </si>
  <si>
    <r>
      <rPr>
        <b/>
        <sz val="8"/>
        <color theme="1"/>
        <rFont val="Verdana"/>
        <family val="2"/>
        <charset val="238"/>
      </rPr>
      <t>Numer katalogowy:nr kat. 3802524 (Leica) lub równoważny</t>
    </r>
    <r>
      <rPr>
        <sz val="8"/>
        <color theme="1"/>
        <rFont val="Verdana"/>
        <family val="2"/>
        <charset val="238"/>
      </rPr>
      <t xml:space="preserve"> Pudełko na szkiełka mikrokopowe musi mieścić 100 szkiełek. Musi być  wykonane z odpornego na uderzenia polistyrenu z niklowanym zamknięciem oraz zawiasami. Dół pudełka musi być wyścielony warstwą korkową. Miejsca na szkiełka muszą być ponumerowane. Na wewnętrznej częsci pokrywki musi znajdować się miejsce na indeks szkiełek. </t>
    </r>
  </si>
  <si>
    <t>karton 20 x 72szt.</t>
  </si>
  <si>
    <t>1000szt.</t>
  </si>
  <si>
    <t>op. 6 szt.</t>
  </si>
  <si>
    <t>op. 10 szt</t>
  </si>
  <si>
    <t>Medium do nakrywania preparatów mikrokopowych</t>
  </si>
  <si>
    <r>
      <rPr>
        <b/>
        <sz val="8"/>
        <color theme="1"/>
        <rFont val="Verdana"/>
        <family val="2"/>
        <charset val="238"/>
      </rPr>
      <t xml:space="preserve">Numer katalogowy: nr kat. 3801730 (Leica) lub równoważny </t>
    </r>
    <r>
      <rPr>
        <sz val="8"/>
        <color theme="1"/>
        <rFont val="Verdana"/>
        <family val="2"/>
        <charset val="238"/>
      </rPr>
      <t>Medium umożliwiajace zaklejanie/nakrywanie preparatów przy pomocy szkiełek nakrywkowych. Musi umożliwiać natychmiastowe oglądanie nakrywanych preparatów. Musi być oparte na ksylenie. Musi charakteryzować się niską gęstością zapewniajacą dobry przepływ medium i chroniącą przed uwięzieniem bąbelków powietrza. Musi zawietać antyoksydant zapobiegający blaknięciu barwników i powstawaniu rocznych słojów. Musi być rozpuszczalny w ksylenie, toluenie i większości substytutów ksylenu. Musi mieć skład: &lt;35% – toluen, &lt;20% – ksylen, &lt;10% – dibenzoesan glikolu dipropylenowego, &lt;5% – etylobenzen, Żywice akrylowe &lt;40%, Plastyfikatory &lt;10%, Dodatek antyoksydantu. Musi mieć gęstość względną:  0,930 i indeks refrakcji 1,4992</t>
    </r>
  </si>
  <si>
    <t>Alkohol reakcyjny</t>
  </si>
  <si>
    <t>Ksylen reakcyjny</t>
  </si>
  <si>
    <t>Parafina</t>
  </si>
  <si>
    <r>
      <rPr>
        <b/>
        <sz val="8"/>
        <color theme="1"/>
        <rFont val="Verdana"/>
        <family val="2"/>
        <charset val="238"/>
      </rPr>
      <t>Numer katalogowy: nr kat. 39601006 (Leica) lub równoważny</t>
    </r>
    <r>
      <rPr>
        <sz val="8"/>
        <color theme="1"/>
        <rFont val="Verdana"/>
        <family val="2"/>
        <charset val="238"/>
      </rPr>
      <t xml:space="preserve"> Uniwersalna parafina do zatapiania tkanek. Temperatura topnienia 56°C. Forma granulek. Musi się składać z mieszanki wysoko oczyszczonej parafiny zawierającej tworzywa sztuczne o kontrolowanej masie cząsteczkowej. Musi zapewniać to lepszą infiltrację tkanek i uzyskanie jakościowych przekrojów przy minimalnym ściskaniu. Musi nadawać kruchej, trudnej do rozkroju tkanki właściwą elastyczność, sprzyjając uzyskaniu przekrojów bez zmarszczek. </t>
    </r>
  </si>
  <si>
    <t>4 x op. 473 mL</t>
  </si>
  <si>
    <t>4x3,8L</t>
  </si>
  <si>
    <t>5L</t>
  </si>
  <si>
    <t>4x 5 kg</t>
  </si>
  <si>
    <r>
      <rPr>
        <b/>
        <sz val="9"/>
        <color rgb="FF000000"/>
        <rFont val="Calibri"/>
        <family val="2"/>
        <charset val="238"/>
        <scheme val="minor"/>
      </rPr>
      <t>Numer katalogowy:nr kat. 322300 (Bio-Techne) lub równoważny.</t>
    </r>
    <r>
      <rPr>
        <sz val="9"/>
        <color rgb="FF000000"/>
        <rFont val="Calibri"/>
        <family val="2"/>
        <charset val="238"/>
        <scheme val="minor"/>
      </rPr>
      <t xml:space="preserve"> Zestaw odczynników umożliwiający wykonanie barwienia RNA na sekcjach tkanek utrwalonych w formalinie i zabezpieczonych w parafinie. Zestaw musi być kompatybilny z technologią RNA Scope. Musi być możliwy do zastosowania z dostępnym w laboratorium sprzętem - piec HyBEZ II Oven. Zestaw musi barwić docelowe RNA na kolor brązowy z wykorzystaniem diaminobenzydyny. Zestaw musi być odpowiedni do detekcji RNA w ludzkich tkankach. Musi być odpowiedni do barwienia manulanego. Barwienie musi być widoczne w świetle widzialnym. Musi wystarczać na barwienie 20 sekcji o powierzchni barwienia 20 x 20 mm. Zestaw musi zawierać: odczynniki do detekcji, nadtlenek wodoru, proteazę, odczynnik do odmaskowania RNA i stężony bufor do płukania. </t>
    </r>
  </si>
  <si>
    <r>
      <rPr>
        <b/>
        <sz val="9"/>
        <color rgb="FF000000"/>
        <rFont val="Calibri"/>
        <family val="2"/>
        <charset val="238"/>
        <scheme val="minor"/>
      </rPr>
      <t>Numer katalogowy:313901 (bio-techne) lub równoważny.</t>
    </r>
    <r>
      <rPr>
        <sz val="9"/>
        <color rgb="FF000000"/>
        <rFont val="Calibri"/>
        <family val="2"/>
        <charset val="238"/>
        <scheme val="minor"/>
      </rPr>
      <t xml:space="preserve"> Sonda musi umożliwiać detekcję PPIB w ludzkich tkankach tkanek FFPE. Musi to być sonda kontrolna - pozytywna. Sonda musi być kompatybilna z technologią RNA Scope. Musi wykrywać PPIB, RNA obecne we wszystkich tkankach ludzkich. Musi wystarczać na barwienie 20 sekcji o powierzchni barwienia 20 x 20 mm. Musi być odpowiednia do barwienia manulanego. </t>
    </r>
  </si>
  <si>
    <r>
      <rPr>
        <b/>
        <sz val="9"/>
        <color rgb="FF000000"/>
        <rFont val="Calibri"/>
        <family val="2"/>
        <charset val="238"/>
        <scheme val="minor"/>
      </rPr>
      <t>Numer katalogowy:310043 (bio-techne) lub równoważny</t>
    </r>
    <r>
      <rPr>
        <sz val="9"/>
        <color rgb="FF000000"/>
        <rFont val="Calibri"/>
        <family val="2"/>
        <charset val="238"/>
        <scheme val="minor"/>
      </rPr>
      <t xml:space="preserve">. Sonda musi umożliwiać detekcję większości DapB w sekcji tkanki. Musi to być sonda kontrolna - negatywna. Sonda musi być kompatybilna z technologią RNA Scope. Musi wykrywać DapB. Musi wystarczać na barwienie 20 sekcji o powierzchni barwienia 20 x 20 mm. Musi być odpowiednia do barwienia manulanego. </t>
    </r>
  </si>
  <si>
    <r>
      <rPr>
        <b/>
        <sz val="8"/>
        <color theme="1"/>
        <rFont val="Verdana"/>
        <family val="2"/>
        <charset val="238"/>
      </rPr>
      <t>Numer katalogowy:48-6324-00 (MEDITE) lub równoważny</t>
    </r>
    <r>
      <rPr>
        <sz val="8"/>
        <color theme="1"/>
        <rFont val="Verdana"/>
        <family val="2"/>
        <charset val="238"/>
      </rPr>
      <t xml:space="preserve"> Foremki muszą być odpowiednie do zatapiania tkanek w parafinie. Muszą być wielokrotnego użytku. Muszą być wykonane ze stali nierdzewnej. Musząnie posiadać ostrych krawedzi. Muszą być kompatybilne ze wszystkimi kasetkami histopatologicznymi w standardowych rozmiarach(Wymiary zewnętrzne: 40 x 27 x 7mm
Wymiary wewnętrzne: 34 x 26 x 5mm). Muszą mieć wymiary 	
30 x 24 x 7 mm. </t>
    </r>
  </si>
  <si>
    <r>
      <rPr>
        <b/>
        <sz val="8"/>
        <color theme="1"/>
        <rFont val="Verdana"/>
        <family val="2"/>
        <charset val="238"/>
      </rPr>
      <t>Numer katalogowy:nr kat. 14071240153 (Leica) lub równoważny</t>
    </r>
    <r>
      <rPr>
        <sz val="8"/>
        <color theme="1"/>
        <rFont val="Verdana"/>
        <family val="2"/>
        <charset val="238"/>
      </rPr>
      <t xml:space="preserve"> Kontenery i koszyki do barwienia preparatów histologicznych. Kontenery muszą mieć wymiary </t>
    </r>
    <r>
      <rPr>
        <sz val="8"/>
        <color rgb="FFFF0000"/>
        <rFont val="Verdana"/>
        <family val="2"/>
        <charset val="238"/>
      </rPr>
      <t xml:space="preserve">64 x 76 x 92 mm/+-3mm.. Koszyki muszą mieć wymiary 60 x 64 x 97 mm/+-3mm.. </t>
    </r>
    <r>
      <rPr>
        <sz val="8"/>
        <color theme="1"/>
        <rFont val="Verdana"/>
        <family val="2"/>
        <charset val="238"/>
      </rPr>
      <t xml:space="preserve">Muszą mieścić 12 szkiełek. Muszą być odpowiednie do ręcznego barwienia. Muszą być odporne na działanie stężonych kwasów, alkoholi, zasad i ksylenu. Muszą mieć możliwość połączenia w linie przy pomocy klipsów. </t>
    </r>
  </si>
  <si>
    <r>
      <rPr>
        <b/>
        <sz val="8"/>
        <rFont val="Verdana"/>
        <family val="2"/>
        <charset val="238"/>
      </rPr>
      <t>Numer katalogowy:47-2010-00 (MEDITE) lub równoważny</t>
    </r>
    <r>
      <rPr>
        <sz val="8"/>
        <rFont val="Verdana"/>
        <family val="2"/>
        <charset val="238"/>
      </rPr>
      <t xml:space="preserve"> Foremki muszą być odpowiednie do zatapiania tkanek w parafinie. Muszą być wielokrotnego użytku. Muszą być wykonane ze stali nierdzewnej. NIe mogą posiadać ostrych krawedzi. Muszą być kompatybilne ze wszystkimi kasetkami histopatologicznymi w standardowych rozmiarach(Wymiary zewnętrzne: 40 x 27 x 7mm,
Wymiary wewnętrzne: 34 x 26 x 5mm). Muszą mieć wymiary  3 x 24 x 12 mm. </t>
    </r>
  </si>
  <si>
    <r>
      <rPr>
        <b/>
        <sz val="8"/>
        <rFont val="Verdana"/>
        <family val="2"/>
        <charset val="238"/>
      </rPr>
      <t>Numer katalogowy:48-6323-00 (MEDITE lub równoważny</t>
    </r>
    <r>
      <rPr>
        <sz val="8"/>
        <rFont val="Verdana"/>
        <family val="2"/>
        <charset val="238"/>
      </rPr>
      <t xml:space="preserve"> Foremki muszą być odpowiednie do zatapiania tkanek w parafinie. Muszą być wielokrotnego użytku. Muszą być wykonane ze stali nierdzewnej. Musząnie posiadać ostrych krawedzi. Muszą być kompatybilne ze wszystkimi kasetkami histopatologicznymi w standardowych rozmiarach(Wymiary zewnętrzne: 40 x 27 x 7mm
Wymiary wewnętrzne: 34 x 26 x 5mm). Muszą mieć wymiary 37 x 24 x 7 mm. </t>
    </r>
  </si>
  <si>
    <r>
      <rPr>
        <b/>
        <sz val="9"/>
        <color rgb="FF000000"/>
        <rFont val="Calibri"/>
        <family val="2"/>
        <charset val="238"/>
        <scheme val="minor"/>
      </rPr>
      <t>Numer katalogowy:nr kat. 464461 (Bio-Techne) lub równoważny.</t>
    </r>
    <r>
      <rPr>
        <sz val="9"/>
        <color rgb="FF000000"/>
        <rFont val="Calibri"/>
        <family val="2"/>
        <charset val="238"/>
        <scheme val="minor"/>
      </rPr>
      <t xml:space="preserve"> Sonda musi umożliwiać detekcję większości bakterii w sekcji tkanki. Sonda musi być kompatybilna z technologią RNA Scope. Musi wykrywać podjednostkę rybosomalną 16S. Musi wykrywać konserwatywne regiony w Eubacteria 16SrRNA. Musi wystarczać na barwienie 20 sekcji o powierzchni barwienia 20 x 20 mm. Musi być odpowiednia do barwienia manulanego.</t>
    </r>
  </si>
  <si>
    <r>
      <rPr>
        <b/>
        <sz val="8"/>
        <rFont val="Verdana"/>
        <family val="2"/>
        <charset val="238"/>
      </rPr>
      <t>Numer katalogowy:nr kat R-0143 (Bionovo) lub równoważny</t>
    </r>
    <r>
      <rPr>
        <sz val="8"/>
        <rFont val="Verdana"/>
        <family val="2"/>
        <charset val="238"/>
      </rPr>
      <t xml:space="preserve"> Statyw na szkiełka mikroskopowe. Musi być wykonany z polietylenu. Musi umożliwiać ustawienie 78 szkiełek mikroskopowych o standardowych wymiarach: 25mm x 75mm. Musi umożliwiać suszenie szkiełek pod kątem około 45 stopni. Musi mieć wymiary 178 x 299 x 21 mm.</t>
    </r>
  </si>
  <si>
    <r>
      <rPr>
        <b/>
        <sz val="8"/>
        <rFont val="Verdana"/>
        <family val="2"/>
        <charset val="238"/>
      </rPr>
      <t xml:space="preserve">Numer katalogowy:nr kat. 22313 (Bionovo) lub równoważny </t>
    </r>
    <r>
      <rPr>
        <sz val="8"/>
        <rFont val="Verdana"/>
        <family val="2"/>
        <charset val="238"/>
      </rPr>
      <t>Markery wodoodporne odporne na działanie środków chemicznych takich jak formalina, alkohole, ksylen, . Muszą mieć cienką końcówkę umożliwiającą precyzyjne nanoszenie oznaczeń. Muszą szybko schnąć, zapobegając rozmazywaniu.</t>
    </r>
  </si>
  <si>
    <r>
      <rPr>
        <b/>
        <sz val="8"/>
        <rFont val="Verdana"/>
        <family val="2"/>
        <charset val="238"/>
      </rPr>
      <t>Numer katalogowy  631-1923 (Bionovo) lub równoważny</t>
    </r>
    <r>
      <rPr>
        <sz val="8"/>
        <rFont val="Verdana"/>
        <family val="2"/>
        <charset val="238"/>
      </rPr>
      <t>: Taca do barwienia preparatów mikroskopowych z nieprzezroczystą pokrywą. Oba elementy muszą być wykonane z ciemnego tworzywa polimerowego ABS (akrylonitrylo-butadieno-styrenu). Muszą być odporne na działanie odczynników chemicznych, w tym również barwników oraz odporne na działanie niskiej i wysokiej temperatury (w zakresie: od -20 do +80°C). Taca musi posiadać 4 szyny pokryte polimerowym paskiem, utrzymującym szkiełka mikroskopowe w miejscu, nawet w przypadku trzymania tacy pod kątem. Musi posiadać zakręcany korkiem wylot spustowy umieszczony na dnie tacy, cztery gumowe nóżki stabilizujące podstawę tacy. Taca wraz z pokrywą muszą być wyprofilowane w sposób umożliwiający sztaplowanie. Taca musi posiadać wymiar: 380×240×45 mm/ +- 3mm. Musi mieścić do 20 szkiełek mikroskopowych.</t>
    </r>
  </si>
  <si>
    <r>
      <rPr>
        <b/>
        <sz val="8"/>
        <rFont val="Verdana"/>
        <family val="2"/>
        <charset val="238"/>
      </rPr>
      <t>Numer katalogowy:nr kat R-0142 (Bionovo) lub równoważny</t>
    </r>
    <r>
      <rPr>
        <sz val="8"/>
        <rFont val="Verdana"/>
        <family val="2"/>
        <charset val="238"/>
      </rPr>
      <t xml:space="preserve"> Statyw na szkiełka mikroskopowe. Musi być wykonany z polietylenu. Musi umożliwiać ustawienie 40 szkiełek mikroskopowych o standardowych wymiarach: 25mm x 75mm. Musi umożliwiać suszenie szkiełek pod kątem około 45 stopni. Musi mieć wymiary 105 x 298 x 24 mm/ +- 3mm</t>
    </r>
  </si>
  <si>
    <r>
      <rPr>
        <b/>
        <sz val="8"/>
        <rFont val="Verdana"/>
        <family val="2"/>
        <charset val="238"/>
      </rPr>
      <t>Numer katalogowy:nr kat. B-0484(BIONOVO) lub równoważny</t>
    </r>
    <r>
      <rPr>
        <sz val="8"/>
        <rFont val="Verdana"/>
        <family val="2"/>
        <charset val="238"/>
      </rPr>
      <t xml:space="preserve"> Szklane pojemniki do barwienia ręcznego preparatów histologicznych. Muszą być wykonane ze szkła. Muszą być odporne na działanie stężonych kwasów, alkoholi, zasad i ksylenu. Muszą posiadać pokrywę. Muszą mieć okrągłą podstawę umożliwiającą stabilność pojemnika. Muszą mieć wymiary 66 x 108 mm/ +- 3mm. Muszą mieścic 10 szkiełek mikroskopowych o wymiarach 76 x 26 mm.</t>
    </r>
  </si>
  <si>
    <r>
      <rPr>
        <b/>
        <sz val="8"/>
        <rFont val="Verdana"/>
        <family val="2"/>
        <charset val="238"/>
      </rPr>
      <t>Numer katalogowy:39LC-700-4 (Leica) lub równoważny</t>
    </r>
    <r>
      <rPr>
        <sz val="8"/>
        <rFont val="Verdana"/>
        <family val="2"/>
        <charset val="238"/>
      </rPr>
      <t xml:space="preserve"> Foremki muszą być odpowiednie do zatapiania tkanek w parafinie. Muszą być wielokrotnego użytku. Muszą być wykonane ze stali nierdzewnej. Muszą być kompatybilne ze wszystkimi kasetkami histopatologicznymi w standardowych rozmiarach((Wymiary zewnętrzne: 40 x 27 x 7mm,Wymiary wewnętrzne: 34 x 26 x 5mm). Muszą redukować nadmiar parafiny nagramadzanej wokół bloczku parafinowego. Muszą mieć wymiary wewnętrzne 30 x 25 x 6 mm/+-3mm.</t>
    </r>
  </si>
  <si>
    <r>
      <rPr>
        <b/>
        <sz val="8"/>
        <rFont val="Verdana"/>
        <family val="2"/>
        <charset val="238"/>
      </rPr>
      <t>Numer katalogowy:nr kat. 3800080E (Leica)39LC-700-5 (Leica) lub równoważny</t>
    </r>
    <r>
      <rPr>
        <sz val="8"/>
        <rFont val="Verdana"/>
        <family val="2"/>
        <charset val="238"/>
      </rPr>
      <t xml:space="preserve"> Foremki muszą być odpowiednie do zatapiania tkanek w parafinie. Muszą być wielokrotnego użytku. Muszą być wykonane ze stali nierdzewnej. Muszą być kompatybilne ze wszystkimi kasetkami histopatologicznymi w standardowych rozmiarach.  Muszą redukować nadmiar parafiny nagramadzanej wokół bloczku parafinowego.Muszą mieć wymiary wewnętrzne 37 x 25 x 6mm/+-3mm.</t>
    </r>
  </si>
  <si>
    <r>
      <rPr>
        <b/>
        <sz val="8"/>
        <rFont val="Verdana"/>
        <family val="2"/>
        <charset val="238"/>
      </rPr>
      <t>Numer katalogowy:nr kat. 3803686 (Leica) lub równoważny</t>
    </r>
    <r>
      <rPr>
        <sz val="8"/>
        <rFont val="Verdana"/>
        <family val="2"/>
        <charset val="238"/>
      </rPr>
      <t xml:space="preserve"> Filtrowany i czysty, sprawdzony laboratoryjne etanol reakcyjny przeznaczony do procesorów, barwiarek w laboratorium histologicznym i cytologicznym. Skład 90% etanol, 5% metanol, 5% izopropanol, </t>
    </r>
  </si>
  <si>
    <r>
      <rPr>
        <b/>
        <sz val="8"/>
        <rFont val="Verdana"/>
        <family val="2"/>
        <charset val="238"/>
      </rPr>
      <t>Numer katalogowy: nr kat. 3803665EG (Leica) lub równoważny</t>
    </r>
    <r>
      <rPr>
        <sz val="8"/>
        <rFont val="Verdana"/>
        <family val="2"/>
        <charset val="238"/>
      </rPr>
      <t xml:space="preserve"> Musi być przeznaczony do procesorów, barwiarek  w laboratorium histologicznym i cytologicznym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</si>
</sst>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  <xf numFmtId="0" fontId="21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Border="1" applyAlignment="1">
      <alignment horizontal="center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</cellXfs>
  <cellStyles count="5">
    <cellStyle name="Nagłówek 1" xfId="3" builtinId="16"/>
    <cellStyle name="Normalny" xfId="0" builtinId="0"/>
    <cellStyle name="Normalny 2" xfId="4" xr:uid="{0B9C18C1-3BC4-45B3-B7C6-0C97FCF96254}"/>
    <cellStyle name="Normalny 2 2 9" xfId="1" xr:uid="{053B3052-7441-4B65-B205-1BC4C87FF6D4}"/>
    <cellStyle name="Walutowy" xfId="2" builtinId="4"/>
  </cellStyles>
  <dxfs count="29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612320</xdr:colOff>
      <xdr:row>2</xdr:row>
      <xdr:rowOff>2720</xdr:rowOff>
    </xdr:from>
    <xdr:to>
      <xdr:col>5</xdr:col>
      <xdr:colOff>0</xdr:colOff>
      <xdr:row>3</xdr:row>
      <xdr:rowOff>108857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808B8B83-1447-49D3-8674-64120D8D6270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sdWthc2lld2ljemdvdi1teS5zaGFyZXBvaW50LmNvbS86dTovZy9wZXJzb25hbC9hZHJpYW5fbmFwb3JhX3BvcnRfbHVrYXNpZXdpY3pfZ292X3BsL0VaQjAzRXBUbVdaRWdYUVFGcGxHbGVrQldMeXdxdENXQXVOX1plSlB6Qy1VT2c&quot;}"/>
            </a:ext>
          </a:extLst>
        </xdr:cNvPr>
        <xdr:cNvSpPr/>
      </xdr:nvSpPr>
      <xdr:spPr>
        <a:xfrm>
          <a:off x="6476999" y="723899"/>
          <a:ext cx="2582165" cy="636815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/>
            <a:t>UTWÓRZ ARKUSZE NA PAKIETY</a:t>
          </a:r>
        </a:p>
      </xdr:txBody>
    </xdr:sp>
    <xdr:clientData/>
  </xdr:twoCellAnchor>
  <xdr:twoCellAnchor>
    <xdr:from>
      <xdr:col>4</xdr:col>
      <xdr:colOff>612320</xdr:colOff>
      <xdr:row>4</xdr:row>
      <xdr:rowOff>8163</xdr:rowOff>
    </xdr:from>
    <xdr:to>
      <xdr:col>5</xdr:col>
      <xdr:colOff>0</xdr:colOff>
      <xdr:row>5</xdr:row>
      <xdr:rowOff>66594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4E36C32C-ACFB-4B01-9AC5-868649DBAC6E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sdWthc2lld2ljemdvdi1teS5zaGFyZXBvaW50LmNvbS86dTovZy9wZXJzb25hbC9hZHJpYW5fbmFwb3JhX3BvcnRfbHVrYXNpZXdpY3pfZ292X3BsL0VXWTZCZEhwZFc1TG1KalZBb1RiN0Y0QmpBUjZwRFZiUVRTSU9lN0hZNVk1TXc&quot;}"/>
            </a:ext>
          </a:extLst>
        </xdr:cNvPr>
        <xdr:cNvSpPr/>
      </xdr:nvSpPr>
      <xdr:spPr>
        <a:xfrm>
          <a:off x="6476999" y="1790699"/>
          <a:ext cx="2612571" cy="589109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/>
            <a:t>Usuń przyciski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95250"/>
    <xdr:pic>
      <xdr:nvPicPr>
        <xdr:cNvPr id="90" name="Picture 6" descr="https://www.witko.com.pl/sklep/pict/spacer.gif">
          <a:extLst>
            <a:ext uri="{FF2B5EF4-FFF2-40B4-BE49-F238E27FC236}">
              <a16:creationId xmlns:a16="http://schemas.microsoft.com/office/drawing/2014/main" id="{EC73FD14-BCEB-451A-8EA4-9539A25E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1" name="Picture 6" descr="https://www.witko.com.pl/sklep/pict/spacer.gif">
          <a:extLst>
            <a:ext uri="{FF2B5EF4-FFF2-40B4-BE49-F238E27FC236}">
              <a16:creationId xmlns:a16="http://schemas.microsoft.com/office/drawing/2014/main" id="{02E80065-9877-4012-BF93-D5A24AF8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2" name="Picture 6" descr="https://www.witko.com.pl/sklep/pict/spacer.gif">
          <a:extLst>
            <a:ext uri="{FF2B5EF4-FFF2-40B4-BE49-F238E27FC236}">
              <a16:creationId xmlns:a16="http://schemas.microsoft.com/office/drawing/2014/main" id="{C673C5D6-CEF8-4E82-B1C3-FE3686EE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3" name="Picture 6" descr="https://www.witko.com.pl/sklep/pict/spacer.gif">
          <a:extLst>
            <a:ext uri="{FF2B5EF4-FFF2-40B4-BE49-F238E27FC236}">
              <a16:creationId xmlns:a16="http://schemas.microsoft.com/office/drawing/2014/main" id="{B74EE058-462A-48D6-94D9-BA7A59CC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4" name="Picture 6" descr="https://www.witko.com.pl/sklep/pict/spacer.gif">
          <a:extLst>
            <a:ext uri="{FF2B5EF4-FFF2-40B4-BE49-F238E27FC236}">
              <a16:creationId xmlns:a16="http://schemas.microsoft.com/office/drawing/2014/main" id="{0002797A-08B4-464A-880B-A9D29922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5" name="Picture 6" descr="https://www.witko.com.pl/sklep/pict/spacer.gif">
          <a:extLst>
            <a:ext uri="{FF2B5EF4-FFF2-40B4-BE49-F238E27FC236}">
              <a16:creationId xmlns:a16="http://schemas.microsoft.com/office/drawing/2014/main" id="{AE166E2F-3701-49D7-9379-8A0AAC2C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6" name="Picture 6" descr="https://www.witko.com.pl/sklep/pict/spacer.gif">
          <a:extLst>
            <a:ext uri="{FF2B5EF4-FFF2-40B4-BE49-F238E27FC236}">
              <a16:creationId xmlns:a16="http://schemas.microsoft.com/office/drawing/2014/main" id="{B599706F-6783-4234-9E26-8E067201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7" name="Picture 6" descr="https://www.witko.com.pl/sklep/pict/spacer.gif">
          <a:extLst>
            <a:ext uri="{FF2B5EF4-FFF2-40B4-BE49-F238E27FC236}">
              <a16:creationId xmlns:a16="http://schemas.microsoft.com/office/drawing/2014/main" id="{971EAD4A-CDE2-480B-BB36-A7574727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8" name="Picture 6" descr="https://www.witko.com.pl/sklep/pict/spacer.gif">
          <a:extLst>
            <a:ext uri="{FF2B5EF4-FFF2-40B4-BE49-F238E27FC236}">
              <a16:creationId xmlns:a16="http://schemas.microsoft.com/office/drawing/2014/main" id="{E1A8292A-4693-4752-BDE9-5217B05C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99" name="Picture 6" descr="https://www.witko.com.pl/sklep/pict/spacer.gif">
          <a:extLst>
            <a:ext uri="{FF2B5EF4-FFF2-40B4-BE49-F238E27FC236}">
              <a16:creationId xmlns:a16="http://schemas.microsoft.com/office/drawing/2014/main" id="{E71CB3A6-793E-4B5F-BA39-247D3A1D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0" name="Picture 6" descr="https://www.witko.com.pl/sklep/pict/spacer.gif">
          <a:extLst>
            <a:ext uri="{FF2B5EF4-FFF2-40B4-BE49-F238E27FC236}">
              <a16:creationId xmlns:a16="http://schemas.microsoft.com/office/drawing/2014/main" id="{3FDCFBB5-D503-4344-A488-DB18F1F8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1" name="Picture 6" descr="https://www.witko.com.pl/sklep/pict/spacer.gif">
          <a:extLst>
            <a:ext uri="{FF2B5EF4-FFF2-40B4-BE49-F238E27FC236}">
              <a16:creationId xmlns:a16="http://schemas.microsoft.com/office/drawing/2014/main" id="{B7328B48-8CB5-4615-9669-6ACD40AA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2" name="Picture 6" descr="https://www.witko.com.pl/sklep/pict/spacer.gif">
          <a:extLst>
            <a:ext uri="{FF2B5EF4-FFF2-40B4-BE49-F238E27FC236}">
              <a16:creationId xmlns:a16="http://schemas.microsoft.com/office/drawing/2014/main" id="{B77C9635-A0E6-4CD0-95AF-AE6D7DFF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3" name="Picture 6" descr="https://www.witko.com.pl/sklep/pict/spacer.gif">
          <a:extLst>
            <a:ext uri="{FF2B5EF4-FFF2-40B4-BE49-F238E27FC236}">
              <a16:creationId xmlns:a16="http://schemas.microsoft.com/office/drawing/2014/main" id="{F90D99FF-3D72-49CE-9987-FF392D0B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4" name="Picture 6" descr="https://www.witko.com.pl/sklep/pict/spacer.gif">
          <a:extLst>
            <a:ext uri="{FF2B5EF4-FFF2-40B4-BE49-F238E27FC236}">
              <a16:creationId xmlns:a16="http://schemas.microsoft.com/office/drawing/2014/main" id="{786BE809-8B68-462A-B66E-E8214E55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5" name="Picture 6" descr="https://www.witko.com.pl/sklep/pict/spacer.gif">
          <a:extLst>
            <a:ext uri="{FF2B5EF4-FFF2-40B4-BE49-F238E27FC236}">
              <a16:creationId xmlns:a16="http://schemas.microsoft.com/office/drawing/2014/main" id="{26EBCCBA-8599-4B28-93DA-080DF982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6" name="Picture 6" descr="https://www.witko.com.pl/sklep/pict/spacer.gif">
          <a:extLst>
            <a:ext uri="{FF2B5EF4-FFF2-40B4-BE49-F238E27FC236}">
              <a16:creationId xmlns:a16="http://schemas.microsoft.com/office/drawing/2014/main" id="{8AFB3B31-7DA1-407C-9865-D9FF1700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7" name="Picture 6" descr="https://www.witko.com.pl/sklep/pict/spacer.gif">
          <a:extLst>
            <a:ext uri="{FF2B5EF4-FFF2-40B4-BE49-F238E27FC236}">
              <a16:creationId xmlns:a16="http://schemas.microsoft.com/office/drawing/2014/main" id="{94BB59AD-531F-4C6A-9EFD-91F575D6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8" name="Picture 6" descr="https://www.witko.com.pl/sklep/pict/spacer.gif">
          <a:extLst>
            <a:ext uri="{FF2B5EF4-FFF2-40B4-BE49-F238E27FC236}">
              <a16:creationId xmlns:a16="http://schemas.microsoft.com/office/drawing/2014/main" id="{C5E9BF4A-BF13-4849-8614-68426898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09" name="Picture 6" descr="https://www.witko.com.pl/sklep/pict/spacer.gif">
          <a:extLst>
            <a:ext uri="{FF2B5EF4-FFF2-40B4-BE49-F238E27FC236}">
              <a16:creationId xmlns:a16="http://schemas.microsoft.com/office/drawing/2014/main" id="{082BD6BD-71A8-48EF-B6AB-F4749E29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0" name="Picture 6" descr="https://www.witko.com.pl/sklep/pict/spacer.gif">
          <a:extLst>
            <a:ext uri="{FF2B5EF4-FFF2-40B4-BE49-F238E27FC236}">
              <a16:creationId xmlns:a16="http://schemas.microsoft.com/office/drawing/2014/main" id="{FAE03219-B523-4A88-87EB-97A429BF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1" name="Picture 6" descr="https://www.witko.com.pl/sklep/pict/spacer.gif">
          <a:extLst>
            <a:ext uri="{FF2B5EF4-FFF2-40B4-BE49-F238E27FC236}">
              <a16:creationId xmlns:a16="http://schemas.microsoft.com/office/drawing/2014/main" id="{371A8693-7617-4A44-A3E5-45681F86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2" name="Picture 6" descr="https://www.witko.com.pl/sklep/pict/spacer.gif">
          <a:extLst>
            <a:ext uri="{FF2B5EF4-FFF2-40B4-BE49-F238E27FC236}">
              <a16:creationId xmlns:a16="http://schemas.microsoft.com/office/drawing/2014/main" id="{DB2892E6-061A-4EEA-9226-2D48D68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3" name="Picture 6" descr="https://www.witko.com.pl/sklep/pict/spacer.gif">
          <a:extLst>
            <a:ext uri="{FF2B5EF4-FFF2-40B4-BE49-F238E27FC236}">
              <a16:creationId xmlns:a16="http://schemas.microsoft.com/office/drawing/2014/main" id="{4A6FC825-DFB8-4172-8783-ACE35546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4" name="Picture 6" descr="https://www.witko.com.pl/sklep/pict/spacer.gif">
          <a:extLst>
            <a:ext uri="{FF2B5EF4-FFF2-40B4-BE49-F238E27FC236}">
              <a16:creationId xmlns:a16="http://schemas.microsoft.com/office/drawing/2014/main" id="{CB4CC963-B349-4557-BEB2-E8AF5D4E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5" name="Picture 6" descr="https://www.witko.com.pl/sklep/pict/spacer.gif">
          <a:extLst>
            <a:ext uri="{FF2B5EF4-FFF2-40B4-BE49-F238E27FC236}">
              <a16:creationId xmlns:a16="http://schemas.microsoft.com/office/drawing/2014/main" id="{4E4CD1D6-150D-46D1-BB12-32668862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6" name="Picture 6" descr="https://www.witko.com.pl/sklep/pict/spacer.gif">
          <a:extLst>
            <a:ext uri="{FF2B5EF4-FFF2-40B4-BE49-F238E27FC236}">
              <a16:creationId xmlns:a16="http://schemas.microsoft.com/office/drawing/2014/main" id="{D0C8AF58-A2D6-4147-A470-0806A405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7" name="Picture 6" descr="https://www.witko.com.pl/sklep/pict/spacer.gif">
          <a:extLst>
            <a:ext uri="{FF2B5EF4-FFF2-40B4-BE49-F238E27FC236}">
              <a16:creationId xmlns:a16="http://schemas.microsoft.com/office/drawing/2014/main" id="{280B4EA3-0A2F-4DF4-98B7-95EA6300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8" name="Picture 6" descr="https://www.witko.com.pl/sklep/pict/spacer.gif">
          <a:extLst>
            <a:ext uri="{FF2B5EF4-FFF2-40B4-BE49-F238E27FC236}">
              <a16:creationId xmlns:a16="http://schemas.microsoft.com/office/drawing/2014/main" id="{87795628-4625-4FE0-911A-FB9BF813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19" name="Picture 6" descr="https://www.witko.com.pl/sklep/pict/spacer.gif">
          <a:extLst>
            <a:ext uri="{FF2B5EF4-FFF2-40B4-BE49-F238E27FC236}">
              <a16:creationId xmlns:a16="http://schemas.microsoft.com/office/drawing/2014/main" id="{1B24DA74-5427-4218-916E-441E71E4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0" name="Picture 6" descr="https://www.witko.com.pl/sklep/pict/spacer.gif">
          <a:extLst>
            <a:ext uri="{FF2B5EF4-FFF2-40B4-BE49-F238E27FC236}">
              <a16:creationId xmlns:a16="http://schemas.microsoft.com/office/drawing/2014/main" id="{8CC10102-EBB3-41CE-91B4-F627ACC69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1" name="Picture 6" descr="https://www.witko.com.pl/sklep/pict/spacer.gif">
          <a:extLst>
            <a:ext uri="{FF2B5EF4-FFF2-40B4-BE49-F238E27FC236}">
              <a16:creationId xmlns:a16="http://schemas.microsoft.com/office/drawing/2014/main" id="{52159FB9-56FC-4FB4-A14B-89D8875D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2" name="Picture 6" descr="https://www.witko.com.pl/sklep/pict/spacer.gif">
          <a:extLst>
            <a:ext uri="{FF2B5EF4-FFF2-40B4-BE49-F238E27FC236}">
              <a16:creationId xmlns:a16="http://schemas.microsoft.com/office/drawing/2014/main" id="{EA70024B-1B4E-4755-A687-EB0A6BF5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3" name="Picture 6" descr="https://www.witko.com.pl/sklep/pict/spacer.gif">
          <a:extLst>
            <a:ext uri="{FF2B5EF4-FFF2-40B4-BE49-F238E27FC236}">
              <a16:creationId xmlns:a16="http://schemas.microsoft.com/office/drawing/2014/main" id="{DF6AF1A0-297C-4BB2-BCBE-C3198D18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4" name="Picture 6" descr="https://www.witko.com.pl/sklep/pict/spacer.gif">
          <a:extLst>
            <a:ext uri="{FF2B5EF4-FFF2-40B4-BE49-F238E27FC236}">
              <a16:creationId xmlns:a16="http://schemas.microsoft.com/office/drawing/2014/main" id="{6CCEB10B-5BA2-49F6-9FF8-B431C894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5" name="Picture 6" descr="https://www.witko.com.pl/sklep/pict/spacer.gif">
          <a:extLst>
            <a:ext uri="{FF2B5EF4-FFF2-40B4-BE49-F238E27FC236}">
              <a16:creationId xmlns:a16="http://schemas.microsoft.com/office/drawing/2014/main" id="{3B54B839-CDD3-45A2-872B-6BE7560C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6" name="Picture 6" descr="https://www.witko.com.pl/sklep/pict/spacer.gif">
          <a:extLst>
            <a:ext uri="{FF2B5EF4-FFF2-40B4-BE49-F238E27FC236}">
              <a16:creationId xmlns:a16="http://schemas.microsoft.com/office/drawing/2014/main" id="{86FD3E9A-2137-45BE-A6B9-6D9B1F69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7" name="Picture 6" descr="https://www.witko.com.pl/sklep/pict/spacer.gif">
          <a:extLst>
            <a:ext uri="{FF2B5EF4-FFF2-40B4-BE49-F238E27FC236}">
              <a16:creationId xmlns:a16="http://schemas.microsoft.com/office/drawing/2014/main" id="{45BE442A-F2F1-433D-9F5D-7D14BE8B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8" name="Picture 6" descr="https://www.witko.com.pl/sklep/pict/spacer.gif">
          <a:extLst>
            <a:ext uri="{FF2B5EF4-FFF2-40B4-BE49-F238E27FC236}">
              <a16:creationId xmlns:a16="http://schemas.microsoft.com/office/drawing/2014/main" id="{CC3101BE-9D27-4332-8ACF-1414CAFD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29" name="Picture 6" descr="https://www.witko.com.pl/sklep/pict/spacer.gif">
          <a:extLst>
            <a:ext uri="{FF2B5EF4-FFF2-40B4-BE49-F238E27FC236}">
              <a16:creationId xmlns:a16="http://schemas.microsoft.com/office/drawing/2014/main" id="{AAD28817-9BAE-4916-8E5E-B16F023C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0" name="Picture 6" descr="https://www.witko.com.pl/sklep/pict/spacer.gif">
          <a:extLst>
            <a:ext uri="{FF2B5EF4-FFF2-40B4-BE49-F238E27FC236}">
              <a16:creationId xmlns:a16="http://schemas.microsoft.com/office/drawing/2014/main" id="{23714AA7-FE2E-4452-B25D-1C09E7016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1" name="Picture 6" descr="https://www.witko.com.pl/sklep/pict/spacer.gif">
          <a:extLst>
            <a:ext uri="{FF2B5EF4-FFF2-40B4-BE49-F238E27FC236}">
              <a16:creationId xmlns:a16="http://schemas.microsoft.com/office/drawing/2014/main" id="{04AF40EB-C78E-4DC8-A11C-9DE14657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2" name="Picture 6" descr="https://www.witko.com.pl/sklep/pict/spacer.gif">
          <a:extLst>
            <a:ext uri="{FF2B5EF4-FFF2-40B4-BE49-F238E27FC236}">
              <a16:creationId xmlns:a16="http://schemas.microsoft.com/office/drawing/2014/main" id="{0D867C9C-84EE-4AC9-8C0F-3A0EC04A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3" name="Picture 6" descr="https://www.witko.com.pl/sklep/pict/spacer.gif">
          <a:extLst>
            <a:ext uri="{FF2B5EF4-FFF2-40B4-BE49-F238E27FC236}">
              <a16:creationId xmlns:a16="http://schemas.microsoft.com/office/drawing/2014/main" id="{0D89EDC7-1F0B-4F37-997A-649EBBE1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4" name="Picture 6" descr="https://www.witko.com.pl/sklep/pict/spacer.gif">
          <a:extLst>
            <a:ext uri="{FF2B5EF4-FFF2-40B4-BE49-F238E27FC236}">
              <a16:creationId xmlns:a16="http://schemas.microsoft.com/office/drawing/2014/main" id="{9FE6A7C6-B561-4463-9156-35B7B10C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5" name="Picture 6" descr="https://www.witko.com.pl/sklep/pict/spacer.gif">
          <a:extLst>
            <a:ext uri="{FF2B5EF4-FFF2-40B4-BE49-F238E27FC236}">
              <a16:creationId xmlns:a16="http://schemas.microsoft.com/office/drawing/2014/main" id="{0E76DAEB-48A4-4BA8-B579-F06C4DBD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6" name="Picture 6" descr="https://www.witko.com.pl/sklep/pict/spacer.gif">
          <a:extLst>
            <a:ext uri="{FF2B5EF4-FFF2-40B4-BE49-F238E27FC236}">
              <a16:creationId xmlns:a16="http://schemas.microsoft.com/office/drawing/2014/main" id="{3996D0EB-7BEE-430B-9194-4DA981A2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7" name="Picture 6" descr="https://www.witko.com.pl/sklep/pict/spacer.gif">
          <a:extLst>
            <a:ext uri="{FF2B5EF4-FFF2-40B4-BE49-F238E27FC236}">
              <a16:creationId xmlns:a16="http://schemas.microsoft.com/office/drawing/2014/main" id="{E7F2FF25-7F1E-4DD5-B25C-5626A13A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8" name="Picture 6" descr="https://www.witko.com.pl/sklep/pict/spacer.gif">
          <a:extLst>
            <a:ext uri="{FF2B5EF4-FFF2-40B4-BE49-F238E27FC236}">
              <a16:creationId xmlns:a16="http://schemas.microsoft.com/office/drawing/2014/main" id="{4000C6B1-ACD2-43FF-879C-4EA9BD3E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39" name="Picture 6" descr="https://www.witko.com.pl/sklep/pict/spacer.gif">
          <a:extLst>
            <a:ext uri="{FF2B5EF4-FFF2-40B4-BE49-F238E27FC236}">
              <a16:creationId xmlns:a16="http://schemas.microsoft.com/office/drawing/2014/main" id="{7D1184BF-C087-4217-92E7-901CC322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0" name="Picture 6" descr="https://www.witko.com.pl/sklep/pict/spacer.gif">
          <a:extLst>
            <a:ext uri="{FF2B5EF4-FFF2-40B4-BE49-F238E27FC236}">
              <a16:creationId xmlns:a16="http://schemas.microsoft.com/office/drawing/2014/main" id="{FAC32CF4-A7CD-4248-B732-F185F9DA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1" name="Picture 6" descr="https://www.witko.com.pl/sklep/pict/spacer.gif">
          <a:extLst>
            <a:ext uri="{FF2B5EF4-FFF2-40B4-BE49-F238E27FC236}">
              <a16:creationId xmlns:a16="http://schemas.microsoft.com/office/drawing/2014/main" id="{D338DFBF-F8FB-4AD0-832B-1B973B8E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2" name="Picture 6" descr="https://www.witko.com.pl/sklep/pict/spacer.gif">
          <a:extLst>
            <a:ext uri="{FF2B5EF4-FFF2-40B4-BE49-F238E27FC236}">
              <a16:creationId xmlns:a16="http://schemas.microsoft.com/office/drawing/2014/main" id="{EED55B49-AB62-4F56-9884-6D8211F6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3" name="Picture 6" descr="https://www.witko.com.pl/sklep/pict/spacer.gif">
          <a:extLst>
            <a:ext uri="{FF2B5EF4-FFF2-40B4-BE49-F238E27FC236}">
              <a16:creationId xmlns:a16="http://schemas.microsoft.com/office/drawing/2014/main" id="{5D505B0F-F5D8-404D-978C-42BAB521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4" name="Picture 6" descr="https://www.witko.com.pl/sklep/pict/spacer.gif">
          <a:extLst>
            <a:ext uri="{FF2B5EF4-FFF2-40B4-BE49-F238E27FC236}">
              <a16:creationId xmlns:a16="http://schemas.microsoft.com/office/drawing/2014/main" id="{85F15B09-0F34-439F-ADD7-614B5A78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5" name="Picture 6" descr="https://www.witko.com.pl/sklep/pict/spacer.gif">
          <a:extLst>
            <a:ext uri="{FF2B5EF4-FFF2-40B4-BE49-F238E27FC236}">
              <a16:creationId xmlns:a16="http://schemas.microsoft.com/office/drawing/2014/main" id="{7F7827B3-BD9E-410A-9947-D9288DAC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6" name="Picture 6" descr="https://www.witko.com.pl/sklep/pict/spacer.gif">
          <a:extLst>
            <a:ext uri="{FF2B5EF4-FFF2-40B4-BE49-F238E27FC236}">
              <a16:creationId xmlns:a16="http://schemas.microsoft.com/office/drawing/2014/main" id="{42E43F6E-09E4-476F-92E7-5B1F7C0C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7" name="Picture 6" descr="https://www.witko.com.pl/sklep/pict/spacer.gif">
          <a:extLst>
            <a:ext uri="{FF2B5EF4-FFF2-40B4-BE49-F238E27FC236}">
              <a16:creationId xmlns:a16="http://schemas.microsoft.com/office/drawing/2014/main" id="{848084A1-D6CB-41D8-AD97-6E4DC0CB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8" name="Picture 6" descr="https://www.witko.com.pl/sklep/pict/spacer.gif">
          <a:extLst>
            <a:ext uri="{FF2B5EF4-FFF2-40B4-BE49-F238E27FC236}">
              <a16:creationId xmlns:a16="http://schemas.microsoft.com/office/drawing/2014/main" id="{9DF13A90-8B89-462B-9068-7EEED11B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49" name="Picture 6" descr="https://www.witko.com.pl/sklep/pict/spacer.gif">
          <a:extLst>
            <a:ext uri="{FF2B5EF4-FFF2-40B4-BE49-F238E27FC236}">
              <a16:creationId xmlns:a16="http://schemas.microsoft.com/office/drawing/2014/main" id="{F81FBBAF-DDE5-4C59-9155-A8977EC7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0" name="Picture 6" descr="https://www.witko.com.pl/sklep/pict/spacer.gif">
          <a:extLst>
            <a:ext uri="{FF2B5EF4-FFF2-40B4-BE49-F238E27FC236}">
              <a16:creationId xmlns:a16="http://schemas.microsoft.com/office/drawing/2014/main" id="{C501B191-1607-4B4D-A73D-8FB44F8C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1" name="Picture 6" descr="https://www.witko.com.pl/sklep/pict/spacer.gif">
          <a:extLst>
            <a:ext uri="{FF2B5EF4-FFF2-40B4-BE49-F238E27FC236}">
              <a16:creationId xmlns:a16="http://schemas.microsoft.com/office/drawing/2014/main" id="{CF9BEE40-E971-4D45-81FE-684AFE7E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2" name="Picture 6" descr="https://www.witko.com.pl/sklep/pict/spacer.gif">
          <a:extLst>
            <a:ext uri="{FF2B5EF4-FFF2-40B4-BE49-F238E27FC236}">
              <a16:creationId xmlns:a16="http://schemas.microsoft.com/office/drawing/2014/main" id="{BEB0AF26-D339-436E-A100-38CBA260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3" name="Picture 6" descr="https://www.witko.com.pl/sklep/pict/spacer.gif">
          <a:extLst>
            <a:ext uri="{FF2B5EF4-FFF2-40B4-BE49-F238E27FC236}">
              <a16:creationId xmlns:a16="http://schemas.microsoft.com/office/drawing/2014/main" id="{A278AF1F-E0FD-4162-9F9D-5C7E0C0D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4" name="Picture 6" descr="https://www.witko.com.pl/sklep/pict/spacer.gif">
          <a:extLst>
            <a:ext uri="{FF2B5EF4-FFF2-40B4-BE49-F238E27FC236}">
              <a16:creationId xmlns:a16="http://schemas.microsoft.com/office/drawing/2014/main" id="{4B8FF3A1-6AE4-4CC4-B07D-75F48F1A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5" name="Picture 6" descr="https://www.witko.com.pl/sklep/pict/spacer.gif">
          <a:extLst>
            <a:ext uri="{FF2B5EF4-FFF2-40B4-BE49-F238E27FC236}">
              <a16:creationId xmlns:a16="http://schemas.microsoft.com/office/drawing/2014/main" id="{3BCC9BC8-16D1-4EC9-9B59-7AF0458D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6" name="Picture 6" descr="https://www.witko.com.pl/sklep/pict/spacer.gif">
          <a:extLst>
            <a:ext uri="{FF2B5EF4-FFF2-40B4-BE49-F238E27FC236}">
              <a16:creationId xmlns:a16="http://schemas.microsoft.com/office/drawing/2014/main" id="{49BF2EFE-A481-4B3B-9652-8601EDF0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7" name="Picture 6" descr="https://www.witko.com.pl/sklep/pict/spacer.gif">
          <a:extLst>
            <a:ext uri="{FF2B5EF4-FFF2-40B4-BE49-F238E27FC236}">
              <a16:creationId xmlns:a16="http://schemas.microsoft.com/office/drawing/2014/main" id="{85282DA6-A971-428D-B16A-8CDBB867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8" name="Picture 6" descr="https://www.witko.com.pl/sklep/pict/spacer.gif">
          <a:extLst>
            <a:ext uri="{FF2B5EF4-FFF2-40B4-BE49-F238E27FC236}">
              <a16:creationId xmlns:a16="http://schemas.microsoft.com/office/drawing/2014/main" id="{A29CDB63-E0D7-40B8-BB59-97CDCC69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59" name="Picture 6" descr="https://www.witko.com.pl/sklep/pict/spacer.gif">
          <a:extLst>
            <a:ext uri="{FF2B5EF4-FFF2-40B4-BE49-F238E27FC236}">
              <a16:creationId xmlns:a16="http://schemas.microsoft.com/office/drawing/2014/main" id="{0337B93A-03D1-4D49-BDE6-D75FB7D1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0" name="Picture 6" descr="https://www.witko.com.pl/sklep/pict/spacer.gif">
          <a:extLst>
            <a:ext uri="{FF2B5EF4-FFF2-40B4-BE49-F238E27FC236}">
              <a16:creationId xmlns:a16="http://schemas.microsoft.com/office/drawing/2014/main" id="{DE0DE841-D452-4F3C-8333-20E8F26B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1" name="Picture 6" descr="https://www.witko.com.pl/sklep/pict/spacer.gif">
          <a:extLst>
            <a:ext uri="{FF2B5EF4-FFF2-40B4-BE49-F238E27FC236}">
              <a16:creationId xmlns:a16="http://schemas.microsoft.com/office/drawing/2014/main" id="{829B1097-1259-46DA-9FCB-624A7F33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2" name="Picture 6" descr="https://www.witko.com.pl/sklep/pict/spacer.gif">
          <a:extLst>
            <a:ext uri="{FF2B5EF4-FFF2-40B4-BE49-F238E27FC236}">
              <a16:creationId xmlns:a16="http://schemas.microsoft.com/office/drawing/2014/main" id="{9BC7D74A-F31D-40C8-B5F6-3A2C21BA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3" name="Picture 6" descr="https://www.witko.com.pl/sklep/pict/spacer.gif">
          <a:extLst>
            <a:ext uri="{FF2B5EF4-FFF2-40B4-BE49-F238E27FC236}">
              <a16:creationId xmlns:a16="http://schemas.microsoft.com/office/drawing/2014/main" id="{74AAB968-4486-47D0-B863-4A54FEDB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4" name="Picture 6" descr="https://www.witko.com.pl/sklep/pict/spacer.gif">
          <a:extLst>
            <a:ext uri="{FF2B5EF4-FFF2-40B4-BE49-F238E27FC236}">
              <a16:creationId xmlns:a16="http://schemas.microsoft.com/office/drawing/2014/main" id="{9F586729-94DD-4711-AD37-40889E5F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5" name="Picture 6" descr="https://www.witko.com.pl/sklep/pict/spacer.gif">
          <a:extLst>
            <a:ext uri="{FF2B5EF4-FFF2-40B4-BE49-F238E27FC236}">
              <a16:creationId xmlns:a16="http://schemas.microsoft.com/office/drawing/2014/main" id="{5122668E-B95A-41A9-984B-A227F05A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6" name="Picture 6" descr="https://www.witko.com.pl/sklep/pict/spacer.gif">
          <a:extLst>
            <a:ext uri="{FF2B5EF4-FFF2-40B4-BE49-F238E27FC236}">
              <a16:creationId xmlns:a16="http://schemas.microsoft.com/office/drawing/2014/main" id="{D36562A2-4F0C-4072-9FFC-A30B0104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7" name="Picture 6" descr="https://www.witko.com.pl/sklep/pict/spacer.gif">
          <a:extLst>
            <a:ext uri="{FF2B5EF4-FFF2-40B4-BE49-F238E27FC236}">
              <a16:creationId xmlns:a16="http://schemas.microsoft.com/office/drawing/2014/main" id="{6E61FA72-FEDD-4B51-88AA-31C15653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8" name="Picture 6" descr="https://www.witko.com.pl/sklep/pict/spacer.gif">
          <a:extLst>
            <a:ext uri="{FF2B5EF4-FFF2-40B4-BE49-F238E27FC236}">
              <a16:creationId xmlns:a16="http://schemas.microsoft.com/office/drawing/2014/main" id="{87C9C7C9-C2B2-4CE4-AFF3-58149AA9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69" name="Picture 6" descr="https://www.witko.com.pl/sklep/pict/spacer.gif">
          <a:extLst>
            <a:ext uri="{FF2B5EF4-FFF2-40B4-BE49-F238E27FC236}">
              <a16:creationId xmlns:a16="http://schemas.microsoft.com/office/drawing/2014/main" id="{5BDF15F5-2838-4C9A-B519-DD10C6D1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0" name="Picture 6" descr="https://www.witko.com.pl/sklep/pict/spacer.gif">
          <a:extLst>
            <a:ext uri="{FF2B5EF4-FFF2-40B4-BE49-F238E27FC236}">
              <a16:creationId xmlns:a16="http://schemas.microsoft.com/office/drawing/2014/main" id="{6804A425-D58C-45A4-ABC4-9B53B5B2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1" name="Picture 6" descr="https://www.witko.com.pl/sklep/pict/spacer.gif">
          <a:extLst>
            <a:ext uri="{FF2B5EF4-FFF2-40B4-BE49-F238E27FC236}">
              <a16:creationId xmlns:a16="http://schemas.microsoft.com/office/drawing/2014/main" id="{8853AC6A-3FB3-4564-8476-D702AFA4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2" name="Picture 6" descr="https://www.witko.com.pl/sklep/pict/spacer.gif">
          <a:extLst>
            <a:ext uri="{FF2B5EF4-FFF2-40B4-BE49-F238E27FC236}">
              <a16:creationId xmlns:a16="http://schemas.microsoft.com/office/drawing/2014/main" id="{E2ED6F25-0045-4571-BE41-87A5AEAB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3" name="Picture 6" descr="https://www.witko.com.pl/sklep/pict/spacer.gif">
          <a:extLst>
            <a:ext uri="{FF2B5EF4-FFF2-40B4-BE49-F238E27FC236}">
              <a16:creationId xmlns:a16="http://schemas.microsoft.com/office/drawing/2014/main" id="{E8A1E019-F5AE-45C4-98AC-FA0EF175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74" name="Picture 6" descr="https://www.witko.com.pl/sklep/pict/spacer.gif">
          <a:extLst>
            <a:ext uri="{FF2B5EF4-FFF2-40B4-BE49-F238E27FC236}">
              <a16:creationId xmlns:a16="http://schemas.microsoft.com/office/drawing/2014/main" id="{25499C7E-A1F6-4BE2-89B0-7EB70EA4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4860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75" name="Picture 6" descr="https://www.witko.com.pl/sklep/pict/spacer.gif">
          <a:extLst>
            <a:ext uri="{FF2B5EF4-FFF2-40B4-BE49-F238E27FC236}">
              <a16:creationId xmlns:a16="http://schemas.microsoft.com/office/drawing/2014/main" id="{4E58392A-C695-48F1-9427-C56EBB75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48602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6" name="Picture 6" descr="https://www.witko.com.pl/sklep/pict/spacer.gif">
          <a:extLst>
            <a:ext uri="{FF2B5EF4-FFF2-40B4-BE49-F238E27FC236}">
              <a16:creationId xmlns:a16="http://schemas.microsoft.com/office/drawing/2014/main" id="{EA465400-E42D-4397-8678-1849FCDF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</xdr:row>
      <xdr:rowOff>0</xdr:rowOff>
    </xdr:from>
    <xdr:ext cx="95250" cy="95250"/>
    <xdr:pic>
      <xdr:nvPicPr>
        <xdr:cNvPr id="177" name="Picture 6" descr="https://www.witko.com.pl/sklep/pict/spacer.gif">
          <a:extLst>
            <a:ext uri="{FF2B5EF4-FFF2-40B4-BE49-F238E27FC236}">
              <a16:creationId xmlns:a16="http://schemas.microsoft.com/office/drawing/2014/main" id="{A531E06A-C13C-4F6F-9965-790E452B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904875"/>
          <a:ext cx="95250" cy="952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0" cy="95250"/>
    <xdr:pic>
      <xdr:nvPicPr>
        <xdr:cNvPr id="2" name="Picture 6" descr="https://www.witko.com.pl/sklep/pict/spacer.gif">
          <a:extLst>
            <a:ext uri="{FF2B5EF4-FFF2-40B4-BE49-F238E27FC236}">
              <a16:creationId xmlns:a16="http://schemas.microsoft.com/office/drawing/2014/main" id="{56CD68FB-1A4E-4550-9D75-CDE419D5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" name="Picture 6" descr="https://www.witko.com.pl/sklep/pict/spacer.gif">
          <a:extLst>
            <a:ext uri="{FF2B5EF4-FFF2-40B4-BE49-F238E27FC236}">
              <a16:creationId xmlns:a16="http://schemas.microsoft.com/office/drawing/2014/main" id="{F0DEC217-2F7B-425C-A7E8-C4963A5D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" name="Picture 6" descr="https://www.witko.com.pl/sklep/pict/spacer.gif">
          <a:extLst>
            <a:ext uri="{FF2B5EF4-FFF2-40B4-BE49-F238E27FC236}">
              <a16:creationId xmlns:a16="http://schemas.microsoft.com/office/drawing/2014/main" id="{5A3DF574-AF95-4FF7-A962-37857998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" name="Picture 6" descr="https://www.witko.com.pl/sklep/pict/spacer.gif">
          <a:extLst>
            <a:ext uri="{FF2B5EF4-FFF2-40B4-BE49-F238E27FC236}">
              <a16:creationId xmlns:a16="http://schemas.microsoft.com/office/drawing/2014/main" id="{638953D3-EEA3-41E3-BC39-630D5629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" name="Picture 6" descr="https://www.witko.com.pl/sklep/pict/spacer.gif">
          <a:extLst>
            <a:ext uri="{FF2B5EF4-FFF2-40B4-BE49-F238E27FC236}">
              <a16:creationId xmlns:a16="http://schemas.microsoft.com/office/drawing/2014/main" id="{63EBC707-C978-4A6E-9C9D-A3AE94E3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" name="Picture 6" descr="https://www.witko.com.pl/sklep/pict/spacer.gif">
          <a:extLst>
            <a:ext uri="{FF2B5EF4-FFF2-40B4-BE49-F238E27FC236}">
              <a16:creationId xmlns:a16="http://schemas.microsoft.com/office/drawing/2014/main" id="{248A4232-C48A-420F-8B23-6CB3B729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" name="Picture 6" descr="https://www.witko.com.pl/sklep/pict/spacer.gif">
          <a:extLst>
            <a:ext uri="{FF2B5EF4-FFF2-40B4-BE49-F238E27FC236}">
              <a16:creationId xmlns:a16="http://schemas.microsoft.com/office/drawing/2014/main" id="{5F972061-AD5B-4CF2-8B99-62FE4C09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9" name="Picture 6" descr="https://www.witko.com.pl/sklep/pict/spacer.gif">
          <a:extLst>
            <a:ext uri="{FF2B5EF4-FFF2-40B4-BE49-F238E27FC236}">
              <a16:creationId xmlns:a16="http://schemas.microsoft.com/office/drawing/2014/main" id="{0EEB57B7-20B9-492E-9042-1D9A5E86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0" name="Picture 6" descr="https://www.witko.com.pl/sklep/pict/spacer.gif">
          <a:extLst>
            <a:ext uri="{FF2B5EF4-FFF2-40B4-BE49-F238E27FC236}">
              <a16:creationId xmlns:a16="http://schemas.microsoft.com/office/drawing/2014/main" id="{47125AAA-A98A-4B1A-9BD0-55413121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1" name="Picture 6" descr="https://www.witko.com.pl/sklep/pict/spacer.gif">
          <a:extLst>
            <a:ext uri="{FF2B5EF4-FFF2-40B4-BE49-F238E27FC236}">
              <a16:creationId xmlns:a16="http://schemas.microsoft.com/office/drawing/2014/main" id="{7BAB3B3C-AA4E-4EC8-94E1-93E330F7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2" name="Picture 6" descr="https://www.witko.com.pl/sklep/pict/spacer.gif">
          <a:extLst>
            <a:ext uri="{FF2B5EF4-FFF2-40B4-BE49-F238E27FC236}">
              <a16:creationId xmlns:a16="http://schemas.microsoft.com/office/drawing/2014/main" id="{B77C695E-F795-42E6-8F75-B4C8B8F5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3" name="Picture 6" descr="https://www.witko.com.pl/sklep/pict/spacer.gif">
          <a:extLst>
            <a:ext uri="{FF2B5EF4-FFF2-40B4-BE49-F238E27FC236}">
              <a16:creationId xmlns:a16="http://schemas.microsoft.com/office/drawing/2014/main" id="{953F4FC7-AC14-43EB-A948-98D8E3BF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4" name="Picture 6" descr="https://www.witko.com.pl/sklep/pict/spacer.gif">
          <a:extLst>
            <a:ext uri="{FF2B5EF4-FFF2-40B4-BE49-F238E27FC236}">
              <a16:creationId xmlns:a16="http://schemas.microsoft.com/office/drawing/2014/main" id="{D4545542-BE4E-499B-B002-FB7D6867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5" name="Picture 6" descr="https://www.witko.com.pl/sklep/pict/spacer.gif">
          <a:extLst>
            <a:ext uri="{FF2B5EF4-FFF2-40B4-BE49-F238E27FC236}">
              <a16:creationId xmlns:a16="http://schemas.microsoft.com/office/drawing/2014/main" id="{18C196A0-CBD8-4ACD-B598-9BCBE5EC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6" name="Picture 6" descr="https://www.witko.com.pl/sklep/pict/spacer.gif">
          <a:extLst>
            <a:ext uri="{FF2B5EF4-FFF2-40B4-BE49-F238E27FC236}">
              <a16:creationId xmlns:a16="http://schemas.microsoft.com/office/drawing/2014/main" id="{B34ACFB0-D36E-44FF-9A2D-F9D49551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7" name="Picture 6" descr="https://www.witko.com.pl/sklep/pict/spacer.gif">
          <a:extLst>
            <a:ext uri="{FF2B5EF4-FFF2-40B4-BE49-F238E27FC236}">
              <a16:creationId xmlns:a16="http://schemas.microsoft.com/office/drawing/2014/main" id="{B370A4F4-5C7C-4004-BD95-40546866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8" name="Picture 6" descr="https://www.witko.com.pl/sklep/pict/spacer.gif">
          <a:extLst>
            <a:ext uri="{FF2B5EF4-FFF2-40B4-BE49-F238E27FC236}">
              <a16:creationId xmlns:a16="http://schemas.microsoft.com/office/drawing/2014/main" id="{396FB210-952C-4AFB-BABD-1F912AD1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19" name="Picture 6" descr="https://www.witko.com.pl/sklep/pict/spacer.gif">
          <a:extLst>
            <a:ext uri="{FF2B5EF4-FFF2-40B4-BE49-F238E27FC236}">
              <a16:creationId xmlns:a16="http://schemas.microsoft.com/office/drawing/2014/main" id="{AB3C3EEA-D0E6-43CF-B766-5586046B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0" name="Picture 6" descr="https://www.witko.com.pl/sklep/pict/spacer.gif">
          <a:extLst>
            <a:ext uri="{FF2B5EF4-FFF2-40B4-BE49-F238E27FC236}">
              <a16:creationId xmlns:a16="http://schemas.microsoft.com/office/drawing/2014/main" id="{C491D328-D646-495C-8605-5F8EF753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1" name="Picture 6" descr="https://www.witko.com.pl/sklep/pict/spacer.gif">
          <a:extLst>
            <a:ext uri="{FF2B5EF4-FFF2-40B4-BE49-F238E27FC236}">
              <a16:creationId xmlns:a16="http://schemas.microsoft.com/office/drawing/2014/main" id="{DEAE53C7-10D2-4A5D-B175-A1003C91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2" name="Picture 6" descr="https://www.witko.com.pl/sklep/pict/spacer.gif">
          <a:extLst>
            <a:ext uri="{FF2B5EF4-FFF2-40B4-BE49-F238E27FC236}">
              <a16:creationId xmlns:a16="http://schemas.microsoft.com/office/drawing/2014/main" id="{293D2354-CE0B-4887-83CD-EDED70C5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3" name="Picture 6" descr="https://www.witko.com.pl/sklep/pict/spacer.gif">
          <a:extLst>
            <a:ext uri="{FF2B5EF4-FFF2-40B4-BE49-F238E27FC236}">
              <a16:creationId xmlns:a16="http://schemas.microsoft.com/office/drawing/2014/main" id="{B769A02D-8984-422D-A8E7-7053FD54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4" name="Picture 6" descr="https://www.witko.com.pl/sklep/pict/spacer.gif">
          <a:extLst>
            <a:ext uri="{FF2B5EF4-FFF2-40B4-BE49-F238E27FC236}">
              <a16:creationId xmlns:a16="http://schemas.microsoft.com/office/drawing/2014/main" id="{8A6FE359-E752-40CC-92C2-0ACEF298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5" name="Picture 6" descr="https://www.witko.com.pl/sklep/pict/spacer.gif">
          <a:extLst>
            <a:ext uri="{FF2B5EF4-FFF2-40B4-BE49-F238E27FC236}">
              <a16:creationId xmlns:a16="http://schemas.microsoft.com/office/drawing/2014/main" id="{1A1D1E85-5F24-4085-A12C-15455C80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6" name="Picture 6" descr="https://www.witko.com.pl/sklep/pict/spacer.gif">
          <a:extLst>
            <a:ext uri="{FF2B5EF4-FFF2-40B4-BE49-F238E27FC236}">
              <a16:creationId xmlns:a16="http://schemas.microsoft.com/office/drawing/2014/main" id="{C597AD37-BD40-4698-8A47-1AF21604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7" name="Picture 6" descr="https://www.witko.com.pl/sklep/pict/spacer.gif">
          <a:extLst>
            <a:ext uri="{FF2B5EF4-FFF2-40B4-BE49-F238E27FC236}">
              <a16:creationId xmlns:a16="http://schemas.microsoft.com/office/drawing/2014/main" id="{E7F45A13-B8B2-4346-8B8A-70EA0E2C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8" name="Picture 6" descr="https://www.witko.com.pl/sklep/pict/spacer.gif">
          <a:extLst>
            <a:ext uri="{FF2B5EF4-FFF2-40B4-BE49-F238E27FC236}">
              <a16:creationId xmlns:a16="http://schemas.microsoft.com/office/drawing/2014/main" id="{21F4CC94-22A3-45F7-AABF-91386499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29" name="Picture 6" descr="https://www.witko.com.pl/sklep/pict/spacer.gif">
          <a:extLst>
            <a:ext uri="{FF2B5EF4-FFF2-40B4-BE49-F238E27FC236}">
              <a16:creationId xmlns:a16="http://schemas.microsoft.com/office/drawing/2014/main" id="{2072BCBE-BD9B-4C77-921A-4959ED5E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0" name="Picture 6" descr="https://www.witko.com.pl/sklep/pict/spacer.gif">
          <a:extLst>
            <a:ext uri="{FF2B5EF4-FFF2-40B4-BE49-F238E27FC236}">
              <a16:creationId xmlns:a16="http://schemas.microsoft.com/office/drawing/2014/main" id="{E69FB1A4-461C-4D14-814C-4DEE109F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1" name="Picture 6" descr="https://www.witko.com.pl/sklep/pict/spacer.gif">
          <a:extLst>
            <a:ext uri="{FF2B5EF4-FFF2-40B4-BE49-F238E27FC236}">
              <a16:creationId xmlns:a16="http://schemas.microsoft.com/office/drawing/2014/main" id="{53425F27-02E1-4456-A217-1045557E6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2" name="Picture 6" descr="https://www.witko.com.pl/sklep/pict/spacer.gif">
          <a:extLst>
            <a:ext uri="{FF2B5EF4-FFF2-40B4-BE49-F238E27FC236}">
              <a16:creationId xmlns:a16="http://schemas.microsoft.com/office/drawing/2014/main" id="{F361CC60-E263-4C94-8784-D51CEDCA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3" name="Picture 6" descr="https://www.witko.com.pl/sklep/pict/spacer.gif">
          <a:extLst>
            <a:ext uri="{FF2B5EF4-FFF2-40B4-BE49-F238E27FC236}">
              <a16:creationId xmlns:a16="http://schemas.microsoft.com/office/drawing/2014/main" id="{C6BAEC4A-6E1C-47EB-8FBC-4DD368EB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4" name="Picture 6" descr="https://www.witko.com.pl/sklep/pict/spacer.gif">
          <a:extLst>
            <a:ext uri="{FF2B5EF4-FFF2-40B4-BE49-F238E27FC236}">
              <a16:creationId xmlns:a16="http://schemas.microsoft.com/office/drawing/2014/main" id="{85E9AB42-BC06-4457-A9FB-973EDA1E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5" name="Picture 6" descr="https://www.witko.com.pl/sklep/pict/spacer.gif">
          <a:extLst>
            <a:ext uri="{FF2B5EF4-FFF2-40B4-BE49-F238E27FC236}">
              <a16:creationId xmlns:a16="http://schemas.microsoft.com/office/drawing/2014/main" id="{96C8921B-70FA-446F-B27A-B56ED225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6" name="Picture 6" descr="https://www.witko.com.pl/sklep/pict/spacer.gif">
          <a:extLst>
            <a:ext uri="{FF2B5EF4-FFF2-40B4-BE49-F238E27FC236}">
              <a16:creationId xmlns:a16="http://schemas.microsoft.com/office/drawing/2014/main" id="{ED0A066B-1A42-439C-9F70-4F871E15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7" name="Picture 6" descr="https://www.witko.com.pl/sklep/pict/spacer.gif">
          <a:extLst>
            <a:ext uri="{FF2B5EF4-FFF2-40B4-BE49-F238E27FC236}">
              <a16:creationId xmlns:a16="http://schemas.microsoft.com/office/drawing/2014/main" id="{7BB7A07A-8F09-4F41-95D8-2EE34759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8" name="Picture 6" descr="https://www.witko.com.pl/sklep/pict/spacer.gif">
          <a:extLst>
            <a:ext uri="{FF2B5EF4-FFF2-40B4-BE49-F238E27FC236}">
              <a16:creationId xmlns:a16="http://schemas.microsoft.com/office/drawing/2014/main" id="{6A29ED46-84B3-4BD3-A8F9-1CF28899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39" name="Picture 6" descr="https://www.witko.com.pl/sklep/pict/spacer.gif">
          <a:extLst>
            <a:ext uri="{FF2B5EF4-FFF2-40B4-BE49-F238E27FC236}">
              <a16:creationId xmlns:a16="http://schemas.microsoft.com/office/drawing/2014/main" id="{18E43640-3F7D-437B-A504-C52897C1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0" name="Picture 6" descr="https://www.witko.com.pl/sklep/pict/spacer.gif">
          <a:extLst>
            <a:ext uri="{FF2B5EF4-FFF2-40B4-BE49-F238E27FC236}">
              <a16:creationId xmlns:a16="http://schemas.microsoft.com/office/drawing/2014/main" id="{9A99E13B-8E35-4B90-A6EF-51ECEA51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1" name="Picture 6" descr="https://www.witko.com.pl/sklep/pict/spacer.gif">
          <a:extLst>
            <a:ext uri="{FF2B5EF4-FFF2-40B4-BE49-F238E27FC236}">
              <a16:creationId xmlns:a16="http://schemas.microsoft.com/office/drawing/2014/main" id="{814E19F7-EFE0-4D50-A0D6-4B73B30A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2" name="Picture 6" descr="https://www.witko.com.pl/sklep/pict/spacer.gif">
          <a:extLst>
            <a:ext uri="{FF2B5EF4-FFF2-40B4-BE49-F238E27FC236}">
              <a16:creationId xmlns:a16="http://schemas.microsoft.com/office/drawing/2014/main" id="{DC3F9C52-A91A-4903-97A2-1DC36890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3" name="Picture 6" descr="https://www.witko.com.pl/sklep/pict/spacer.gif">
          <a:extLst>
            <a:ext uri="{FF2B5EF4-FFF2-40B4-BE49-F238E27FC236}">
              <a16:creationId xmlns:a16="http://schemas.microsoft.com/office/drawing/2014/main" id="{2CCFA58C-70B2-4EAE-B4BC-E62471CC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4" name="Picture 6" descr="https://www.witko.com.pl/sklep/pict/spacer.gif">
          <a:extLst>
            <a:ext uri="{FF2B5EF4-FFF2-40B4-BE49-F238E27FC236}">
              <a16:creationId xmlns:a16="http://schemas.microsoft.com/office/drawing/2014/main" id="{50010E80-F79A-4DD0-85BC-DADD3D8D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5" name="Picture 6" descr="https://www.witko.com.pl/sklep/pict/spacer.gif">
          <a:extLst>
            <a:ext uri="{FF2B5EF4-FFF2-40B4-BE49-F238E27FC236}">
              <a16:creationId xmlns:a16="http://schemas.microsoft.com/office/drawing/2014/main" id="{20801DED-2C1B-469E-AB3B-B6E88BAB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6" name="Picture 6" descr="https://www.witko.com.pl/sklep/pict/spacer.gif">
          <a:extLst>
            <a:ext uri="{FF2B5EF4-FFF2-40B4-BE49-F238E27FC236}">
              <a16:creationId xmlns:a16="http://schemas.microsoft.com/office/drawing/2014/main" id="{AC9C204B-541F-49D5-A9DC-4468BF2D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7" name="Picture 6" descr="https://www.witko.com.pl/sklep/pict/spacer.gif">
          <a:extLst>
            <a:ext uri="{FF2B5EF4-FFF2-40B4-BE49-F238E27FC236}">
              <a16:creationId xmlns:a16="http://schemas.microsoft.com/office/drawing/2014/main" id="{0110725F-2DFD-444F-B9D1-5E09EC3C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8" name="Picture 6" descr="https://www.witko.com.pl/sklep/pict/spacer.gif">
          <a:extLst>
            <a:ext uri="{FF2B5EF4-FFF2-40B4-BE49-F238E27FC236}">
              <a16:creationId xmlns:a16="http://schemas.microsoft.com/office/drawing/2014/main" id="{17785751-DF0D-4A0D-A5FE-E432876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49" name="Picture 6" descr="https://www.witko.com.pl/sklep/pict/spacer.gif">
          <a:extLst>
            <a:ext uri="{FF2B5EF4-FFF2-40B4-BE49-F238E27FC236}">
              <a16:creationId xmlns:a16="http://schemas.microsoft.com/office/drawing/2014/main" id="{6C6AC95F-5C32-4209-9193-087414B5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0" name="Picture 6" descr="https://www.witko.com.pl/sklep/pict/spacer.gif">
          <a:extLst>
            <a:ext uri="{FF2B5EF4-FFF2-40B4-BE49-F238E27FC236}">
              <a16:creationId xmlns:a16="http://schemas.microsoft.com/office/drawing/2014/main" id="{BBC7CACD-EFE6-4443-A155-3486C038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1" name="Picture 6" descr="https://www.witko.com.pl/sklep/pict/spacer.gif">
          <a:extLst>
            <a:ext uri="{FF2B5EF4-FFF2-40B4-BE49-F238E27FC236}">
              <a16:creationId xmlns:a16="http://schemas.microsoft.com/office/drawing/2014/main" id="{8B3A17FE-FBB4-49EA-B3A6-E661E090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2" name="Picture 6" descr="https://www.witko.com.pl/sklep/pict/spacer.gif">
          <a:extLst>
            <a:ext uri="{FF2B5EF4-FFF2-40B4-BE49-F238E27FC236}">
              <a16:creationId xmlns:a16="http://schemas.microsoft.com/office/drawing/2014/main" id="{335526F0-B6E3-4901-B90D-97478781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3" name="Picture 6" descr="https://www.witko.com.pl/sklep/pict/spacer.gif">
          <a:extLst>
            <a:ext uri="{FF2B5EF4-FFF2-40B4-BE49-F238E27FC236}">
              <a16:creationId xmlns:a16="http://schemas.microsoft.com/office/drawing/2014/main" id="{CB8F62BE-C064-4833-AA17-03916179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4" name="Picture 6" descr="https://www.witko.com.pl/sklep/pict/spacer.gif">
          <a:extLst>
            <a:ext uri="{FF2B5EF4-FFF2-40B4-BE49-F238E27FC236}">
              <a16:creationId xmlns:a16="http://schemas.microsoft.com/office/drawing/2014/main" id="{C32FC89F-35C1-422D-BA68-1A107A08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5" name="Picture 6" descr="https://www.witko.com.pl/sklep/pict/spacer.gif">
          <a:extLst>
            <a:ext uri="{FF2B5EF4-FFF2-40B4-BE49-F238E27FC236}">
              <a16:creationId xmlns:a16="http://schemas.microsoft.com/office/drawing/2014/main" id="{E4E41C8C-1F6C-477F-A516-D432E0C2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6" name="Picture 6" descr="https://www.witko.com.pl/sklep/pict/spacer.gif">
          <a:extLst>
            <a:ext uri="{FF2B5EF4-FFF2-40B4-BE49-F238E27FC236}">
              <a16:creationId xmlns:a16="http://schemas.microsoft.com/office/drawing/2014/main" id="{1D742CDE-B45D-4BE9-AC84-2F821CC8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7" name="Picture 6" descr="https://www.witko.com.pl/sklep/pict/spacer.gif">
          <a:extLst>
            <a:ext uri="{FF2B5EF4-FFF2-40B4-BE49-F238E27FC236}">
              <a16:creationId xmlns:a16="http://schemas.microsoft.com/office/drawing/2014/main" id="{D8C44F78-7591-4888-8A9D-555BE316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8" name="Picture 6" descr="https://www.witko.com.pl/sklep/pict/spacer.gif">
          <a:extLst>
            <a:ext uri="{FF2B5EF4-FFF2-40B4-BE49-F238E27FC236}">
              <a16:creationId xmlns:a16="http://schemas.microsoft.com/office/drawing/2014/main" id="{88F2F95B-F2B7-49FE-8A4A-ECAC03D3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59" name="Picture 6" descr="https://www.witko.com.pl/sklep/pict/spacer.gif">
          <a:extLst>
            <a:ext uri="{FF2B5EF4-FFF2-40B4-BE49-F238E27FC236}">
              <a16:creationId xmlns:a16="http://schemas.microsoft.com/office/drawing/2014/main" id="{798A5484-BAC4-4DBF-91A0-EC067685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0" name="Picture 6" descr="https://www.witko.com.pl/sklep/pict/spacer.gif">
          <a:extLst>
            <a:ext uri="{FF2B5EF4-FFF2-40B4-BE49-F238E27FC236}">
              <a16:creationId xmlns:a16="http://schemas.microsoft.com/office/drawing/2014/main" id="{A7BD66A3-4461-4CE5-B3AC-A439D388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1" name="Picture 6" descr="https://www.witko.com.pl/sklep/pict/spacer.gif">
          <a:extLst>
            <a:ext uri="{FF2B5EF4-FFF2-40B4-BE49-F238E27FC236}">
              <a16:creationId xmlns:a16="http://schemas.microsoft.com/office/drawing/2014/main" id="{2B07F382-5188-4DFE-911A-C13291DA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2" name="Picture 6" descr="https://www.witko.com.pl/sklep/pict/spacer.gif">
          <a:extLst>
            <a:ext uri="{FF2B5EF4-FFF2-40B4-BE49-F238E27FC236}">
              <a16:creationId xmlns:a16="http://schemas.microsoft.com/office/drawing/2014/main" id="{E51027F5-FA9D-4F2A-AAC6-21714D23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3" name="Picture 6" descr="https://www.witko.com.pl/sklep/pict/spacer.gif">
          <a:extLst>
            <a:ext uri="{FF2B5EF4-FFF2-40B4-BE49-F238E27FC236}">
              <a16:creationId xmlns:a16="http://schemas.microsoft.com/office/drawing/2014/main" id="{D23D65F7-F2C6-433B-BF41-AA92DF05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4" name="Picture 6" descr="https://www.witko.com.pl/sklep/pict/spacer.gif">
          <a:extLst>
            <a:ext uri="{FF2B5EF4-FFF2-40B4-BE49-F238E27FC236}">
              <a16:creationId xmlns:a16="http://schemas.microsoft.com/office/drawing/2014/main" id="{3EBF8CF3-3A02-4E6A-A7E0-CF3B1D62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5" name="Picture 6" descr="https://www.witko.com.pl/sklep/pict/spacer.gif">
          <a:extLst>
            <a:ext uri="{FF2B5EF4-FFF2-40B4-BE49-F238E27FC236}">
              <a16:creationId xmlns:a16="http://schemas.microsoft.com/office/drawing/2014/main" id="{B9081FEB-08D4-4DD8-A660-509AC5E2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6" name="Picture 6" descr="https://www.witko.com.pl/sklep/pict/spacer.gif">
          <a:extLst>
            <a:ext uri="{FF2B5EF4-FFF2-40B4-BE49-F238E27FC236}">
              <a16:creationId xmlns:a16="http://schemas.microsoft.com/office/drawing/2014/main" id="{E5935CF8-4A6E-4E1C-BEFF-0401307C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7" name="Picture 6" descr="https://www.witko.com.pl/sklep/pict/spacer.gif">
          <a:extLst>
            <a:ext uri="{FF2B5EF4-FFF2-40B4-BE49-F238E27FC236}">
              <a16:creationId xmlns:a16="http://schemas.microsoft.com/office/drawing/2014/main" id="{31721A7C-AA50-4AA8-B89C-C1E8BA46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8" name="Picture 6" descr="https://www.witko.com.pl/sklep/pict/spacer.gif">
          <a:extLst>
            <a:ext uri="{FF2B5EF4-FFF2-40B4-BE49-F238E27FC236}">
              <a16:creationId xmlns:a16="http://schemas.microsoft.com/office/drawing/2014/main" id="{B4D1777D-3B77-4058-917A-7F47B152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69" name="Picture 6" descr="https://www.witko.com.pl/sklep/pict/spacer.gif">
          <a:extLst>
            <a:ext uri="{FF2B5EF4-FFF2-40B4-BE49-F238E27FC236}">
              <a16:creationId xmlns:a16="http://schemas.microsoft.com/office/drawing/2014/main" id="{AE13BEFC-D592-4E83-91FF-AD9DF257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0" name="Picture 6" descr="https://www.witko.com.pl/sklep/pict/spacer.gif">
          <a:extLst>
            <a:ext uri="{FF2B5EF4-FFF2-40B4-BE49-F238E27FC236}">
              <a16:creationId xmlns:a16="http://schemas.microsoft.com/office/drawing/2014/main" id="{4FCA2E9B-25F9-45BF-B0B6-E76BA055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1" name="Picture 6" descr="https://www.witko.com.pl/sklep/pict/spacer.gif">
          <a:extLst>
            <a:ext uri="{FF2B5EF4-FFF2-40B4-BE49-F238E27FC236}">
              <a16:creationId xmlns:a16="http://schemas.microsoft.com/office/drawing/2014/main" id="{E5DD8601-10BC-47E4-A422-8BB6A31E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2" name="Picture 6" descr="https://www.witko.com.pl/sklep/pict/spacer.gif">
          <a:extLst>
            <a:ext uri="{FF2B5EF4-FFF2-40B4-BE49-F238E27FC236}">
              <a16:creationId xmlns:a16="http://schemas.microsoft.com/office/drawing/2014/main" id="{671308A4-CC0E-4057-A789-ACBF9EE1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3" name="Picture 6" descr="https://www.witko.com.pl/sklep/pict/spacer.gif">
          <a:extLst>
            <a:ext uri="{FF2B5EF4-FFF2-40B4-BE49-F238E27FC236}">
              <a16:creationId xmlns:a16="http://schemas.microsoft.com/office/drawing/2014/main" id="{29DD8426-E70C-4A88-A748-CD9AACF2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4" name="Picture 6" descr="https://www.witko.com.pl/sklep/pict/spacer.gif">
          <a:extLst>
            <a:ext uri="{FF2B5EF4-FFF2-40B4-BE49-F238E27FC236}">
              <a16:creationId xmlns:a16="http://schemas.microsoft.com/office/drawing/2014/main" id="{42E7D137-D327-4FB0-8A41-6EC4813E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5" name="Picture 6" descr="https://www.witko.com.pl/sklep/pict/spacer.gif">
          <a:extLst>
            <a:ext uri="{FF2B5EF4-FFF2-40B4-BE49-F238E27FC236}">
              <a16:creationId xmlns:a16="http://schemas.microsoft.com/office/drawing/2014/main" id="{E7804D81-3CC3-47ED-BE84-4D90C50D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6" name="Picture 6" descr="https://www.witko.com.pl/sklep/pict/spacer.gif">
          <a:extLst>
            <a:ext uri="{FF2B5EF4-FFF2-40B4-BE49-F238E27FC236}">
              <a16:creationId xmlns:a16="http://schemas.microsoft.com/office/drawing/2014/main" id="{15605E39-88FD-496C-B876-3A968B8C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7" name="Picture 6" descr="https://www.witko.com.pl/sklep/pict/spacer.gif">
          <a:extLst>
            <a:ext uri="{FF2B5EF4-FFF2-40B4-BE49-F238E27FC236}">
              <a16:creationId xmlns:a16="http://schemas.microsoft.com/office/drawing/2014/main" id="{B7328A8E-B73B-4657-87E8-A157DE23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8" name="Picture 6" descr="https://www.witko.com.pl/sklep/pict/spacer.gif">
          <a:extLst>
            <a:ext uri="{FF2B5EF4-FFF2-40B4-BE49-F238E27FC236}">
              <a16:creationId xmlns:a16="http://schemas.microsoft.com/office/drawing/2014/main" id="{D9EAE5C4-F373-4F49-8A23-EE660AA7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79" name="Picture 6" descr="https://www.witko.com.pl/sklep/pict/spacer.gif">
          <a:extLst>
            <a:ext uri="{FF2B5EF4-FFF2-40B4-BE49-F238E27FC236}">
              <a16:creationId xmlns:a16="http://schemas.microsoft.com/office/drawing/2014/main" id="{0E990E98-A70F-4CE7-822A-69E33E38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0" name="Picture 6" descr="https://www.witko.com.pl/sklep/pict/spacer.gif">
          <a:extLst>
            <a:ext uri="{FF2B5EF4-FFF2-40B4-BE49-F238E27FC236}">
              <a16:creationId xmlns:a16="http://schemas.microsoft.com/office/drawing/2014/main" id="{3D0FE44A-4765-412E-9954-1866CE5A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1" name="Picture 6" descr="https://www.witko.com.pl/sklep/pict/spacer.gif">
          <a:extLst>
            <a:ext uri="{FF2B5EF4-FFF2-40B4-BE49-F238E27FC236}">
              <a16:creationId xmlns:a16="http://schemas.microsoft.com/office/drawing/2014/main" id="{9882D01B-99DA-438B-B428-F366C929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2" name="Picture 6" descr="https://www.witko.com.pl/sklep/pict/spacer.gif">
          <a:extLst>
            <a:ext uri="{FF2B5EF4-FFF2-40B4-BE49-F238E27FC236}">
              <a16:creationId xmlns:a16="http://schemas.microsoft.com/office/drawing/2014/main" id="{597EB8AA-C909-48CD-BC98-E316917B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3" name="Picture 6" descr="https://www.witko.com.pl/sklep/pict/spacer.gif">
          <a:extLst>
            <a:ext uri="{FF2B5EF4-FFF2-40B4-BE49-F238E27FC236}">
              <a16:creationId xmlns:a16="http://schemas.microsoft.com/office/drawing/2014/main" id="{2DC6AAA6-23E7-4992-A479-86F1BF55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4" name="Picture 6" descr="https://www.witko.com.pl/sklep/pict/spacer.gif">
          <a:extLst>
            <a:ext uri="{FF2B5EF4-FFF2-40B4-BE49-F238E27FC236}">
              <a16:creationId xmlns:a16="http://schemas.microsoft.com/office/drawing/2014/main" id="{ABE21FB4-DA42-41DD-B895-381E0CE2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</xdr:row>
      <xdr:rowOff>0</xdr:rowOff>
    </xdr:from>
    <xdr:ext cx="95250" cy="95250"/>
    <xdr:pic>
      <xdr:nvPicPr>
        <xdr:cNvPr id="85" name="Picture 6" descr="https://www.witko.com.pl/sklep/pict/spacer.gif">
          <a:extLst>
            <a:ext uri="{FF2B5EF4-FFF2-40B4-BE49-F238E27FC236}">
              <a16:creationId xmlns:a16="http://schemas.microsoft.com/office/drawing/2014/main" id="{1244CF34-71E6-4303-8243-D9C98656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52825" y="2571750"/>
          <a:ext cx="95250" cy="95250"/>
        </a:xfrm>
        <a:prstGeom prst="rect">
          <a:avLst/>
        </a:prstGeom>
        <a:noFill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Pruss | Łukasiewicz – PORT" id="{E249A80C-9CDF-4601-8803-36FBF205BEBF}" userId="S::anna.pruss@port.lukasiewicz.gov.pl::e41c44ca-6ef4-4229-bb0c-e95abe4f4d13" providerId="AD"/>
  <person displayName="Małgorzata Sopańska | Łukasiewicz – PORT" id="{12694AF0-6071-4702-8D1B-09EE91A8212C}" userId="S::Malgorzata.Sopanska@port.lukasiewicz.gov.pl::eb39fb31-9452-43a2-89c1-b09e688b1226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5-04-07T09:40:13.61" personId="{12694AF0-6071-4702-8D1B-09EE91A8212C}" id="{237168EA-A565-476C-A533-ED767BCDDC07}">
    <text>Czy te wymiary muszą być takie specyficzne? Z czego to wynika?</text>
  </threadedComment>
  <threadedComment ref="D5" dT="2025-04-08T12:40:22.59" personId="{E249A80C-9CDF-4601-8803-36FBF205BEBF}" id="{92C29926-B446-48D3-8485-DDE44C62D48C}" parentId="{237168EA-A565-476C-A533-ED767BCDDC07}">
    <text>Takich już uzywamy, to by wystarczyło?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28" priority="5">
      <formula>LEN(TRIM(A1))&gt;0</formula>
    </cfRule>
  </conditionalFormatting>
  <conditionalFormatting sqref="A2:XFD2">
    <cfRule type="notContainsBlanks" dxfId="27" priority="3">
      <formula>LEN(TRIM(A2))&gt;0</formula>
    </cfRule>
  </conditionalFormatting>
  <conditionalFormatting sqref="K1:K1048576">
    <cfRule type="notContainsBlanks" dxfId="26" priority="2">
      <formula>LEN(TRIM(K1))&gt;0</formula>
    </cfRule>
  </conditionalFormatting>
  <conditionalFormatting sqref="I1:J1048576 L1:M1048576">
    <cfRule type="notContainsBlanks" dxfId="25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8"/>
  <sheetViews>
    <sheetView tabSelected="1" zoomScale="70" zoomScaleNormal="70" workbookViewId="0">
      <selection activeCell="F1" sqref="F1:J1048576"/>
    </sheetView>
  </sheetViews>
  <sheetFormatPr defaultColWidth="0" defaultRowHeight="15" x14ac:dyDescent="0.25"/>
  <cols>
    <col min="1" max="1" width="17.28515625" style="2" bestFit="1" customWidth="1"/>
    <col min="2" max="2" width="29.85546875" style="2" customWidth="1"/>
    <col min="3" max="3" width="31.7109375" style="3" customWidth="1"/>
    <col min="4" max="5" width="9.140625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 cm="1">
        <f t="array" ref="A3:A8">IFERROR(_xlfn.SEQUENCE(COUNTA(B:B)-1,1,1,1),1)</f>
        <v>1</v>
      </c>
      <c r="B3" s="1" t="s">
        <v>30</v>
      </c>
      <c r="C3" s="10" t="str">
        <f ca="1">IF(ISBLANK(#REF!),"",IFERROR(SUM(INDIRECT("'"&amp;#REF!&amp;"'!K:K"))/2,"KWOTA WYŚWIETLI SIĘ PO UZUPEŁNIENIU PAKIETU"))</f>
        <v>KWOTA WYŚWIETLI SIĘ PO UZUPEŁNIENIU PAKIETU</v>
      </c>
    </row>
    <row r="4" spans="1:3" ht="42" customHeight="1" x14ac:dyDescent="0.25">
      <c r="A4" s="1">
        <v>2</v>
      </c>
      <c r="B4" s="1" t="s">
        <v>31</v>
      </c>
      <c r="C4" s="10" t="str">
        <f ca="1">IF(ISBLANK(#REF!),"",IFERROR(SUM(INDIRECT("'"&amp;#REF!&amp;"'!K:K"))/2,"KWOTA WYŚWIETLI SIĘ PO UZUPEŁNIENIU PAKIETU"))</f>
        <v>KWOTA WYŚWIETLI SIĘ PO UZUPEŁNIENIU PAKIETU</v>
      </c>
    </row>
    <row r="5" spans="1:3" ht="42" customHeight="1" x14ac:dyDescent="0.25">
      <c r="A5" s="1">
        <v>3</v>
      </c>
      <c r="B5" s="1" t="s">
        <v>32</v>
      </c>
      <c r="C5" s="10" t="str">
        <f ca="1">IF(ISBLANK(#REF!),"",IFERROR(SUM(INDIRECT("'"&amp;#REF!&amp;"'!K:K"))/2,"KWOTA WYŚWIETLI SIĘ PO UZUPEŁNIENIU PAKIETU"))</f>
        <v>KWOTA WYŚWIETLI SIĘ PO UZUPEŁNIENIU PAKIETU</v>
      </c>
    </row>
    <row r="6" spans="1:3" ht="42" customHeight="1" x14ac:dyDescent="0.25">
      <c r="A6" s="1">
        <v>4</v>
      </c>
      <c r="B6" s="1" t="s">
        <v>33</v>
      </c>
      <c r="C6" s="10" t="str">
        <f ca="1">IF(ISBLANK(#REF!),"",IFERROR(SUM(INDIRECT("'"&amp;#REF!&amp;"'!K:K"))/2,"KWOTA WYŚWIETLI SIĘ PO UZUPEŁNIENIU PAKIETU"))</f>
        <v>KWOTA WYŚWIETLI SIĘ PO UZUPEŁNIENIU PAKIETU</v>
      </c>
    </row>
    <row r="7" spans="1:3" ht="42" customHeight="1" x14ac:dyDescent="0.25">
      <c r="A7" s="1">
        <v>5</v>
      </c>
      <c r="B7" s="1" t="s">
        <v>34</v>
      </c>
      <c r="C7" s="10" t="str">
        <f ca="1">IF(ISBLANK(#REF!),"",IFERROR(SUM(INDIRECT("'"&amp;#REF!&amp;"'!K:K"))/2,"KWOTA WYŚWIETLI SIĘ PO UZUPEŁNIENIU PAKIETU"))</f>
        <v>KWOTA WYŚWIETLI SIĘ PO UZUPEŁNIENIU PAKIETU</v>
      </c>
    </row>
    <row r="8" spans="1:3" ht="42" customHeight="1" x14ac:dyDescent="0.25">
      <c r="A8" s="1">
        <v>6</v>
      </c>
      <c r="B8" s="1" t="s">
        <v>35</v>
      </c>
      <c r="C8" s="10" t="str">
        <f ca="1">IF(ISBLANK(#REF!),"",IFERROR(SUM(INDIRECT("'"&amp;#REF!&amp;"'!K:K"))/2,"KWOTA WYŚWIETLI SIĘ PO UZUPEŁNIENIU PAKIETU"))</f>
        <v>KWOTA WYŚWIETLI SIĘ PO UZUPEŁNIENIU PAKIETU</v>
      </c>
    </row>
  </sheetData>
  <phoneticPr fontId="6" type="noConversion"/>
  <conditionalFormatting sqref="A1:C1048576">
    <cfRule type="expression" dxfId="24" priority="1" stopIfTrue="1">
      <formula>NOT(ISBLANK(A1))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D914-5DBF-48F7-9A83-DEFFFA4FFBA7}">
  <sheetPr>
    <tabColor theme="5" tint="0.39997558519241921"/>
  </sheetPr>
  <dimension ref="A1:M4"/>
  <sheetViews>
    <sheetView topLeftCell="C1" zoomScale="85" zoomScaleNormal="85" workbookViewId="0">
      <selection activeCell="K4" sqref="K4:L4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42.15" customHeight="1" x14ac:dyDescent="0.25">
      <c r="A3" s="23" cm="1">
        <f t="array" ref="A3">IFERROR(_xlfn.SEQUENCE(COUNTA(B:B)-2,1,1,1),1)</f>
        <v>1</v>
      </c>
      <c r="B3" s="24" t="s">
        <v>30</v>
      </c>
      <c r="C3" s="45" t="s">
        <v>36</v>
      </c>
      <c r="D3" s="45" t="s">
        <v>37</v>
      </c>
      <c r="E3" s="11"/>
      <c r="F3" s="12"/>
      <c r="G3" s="26" t="s">
        <v>38</v>
      </c>
      <c r="H3" s="27">
        <v>2</v>
      </c>
      <c r="I3" s="46"/>
      <c r="J3" s="46"/>
      <c r="K3" s="43"/>
      <c r="L3" s="28">
        <f>IFERROR(ROUND(J3*K3,2),0)</f>
        <v>0</v>
      </c>
      <c r="M3" s="28">
        <f t="shared" ref="M3" si="0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Pakiet 1 (Σ poz. 1-1)</v>
      </c>
      <c r="J4" s="38">
        <f>SUM(J3:J3)</f>
        <v>0</v>
      </c>
      <c r="K4" s="44" t="s">
        <v>21</v>
      </c>
      <c r="L4" s="44" t="s">
        <v>21</v>
      </c>
      <c r="M4" s="38">
        <f>SUM(M3:M3)</f>
        <v>0</v>
      </c>
    </row>
  </sheetData>
  <conditionalFormatting sqref="A1:M1048576">
    <cfRule type="notContainsBlanks" dxfId="23" priority="4">
      <formula>LEN(TRIM(A1))&gt;0</formula>
    </cfRule>
  </conditionalFormatting>
  <conditionalFormatting sqref="A2:XFD2">
    <cfRule type="notContainsBlanks" dxfId="22" priority="3">
      <formula>LEN(TRIM(A2))&gt;0</formula>
    </cfRule>
  </conditionalFormatting>
  <conditionalFormatting sqref="K1:K1048576 L4">
    <cfRule type="notContainsBlanks" dxfId="21" priority="2">
      <formula>LEN(TRIM(K1))&gt;0</formula>
    </cfRule>
  </conditionalFormatting>
  <conditionalFormatting sqref="I1:J1048576 L1:M1048576">
    <cfRule type="notContainsBlanks" dxfId="20" priority="1">
      <formula>LEN(TRIM(I1))&gt;0</formula>
    </cfRule>
  </conditionalFormatting>
  <dataValidations count="2">
    <dataValidation allowBlank="1" showInputMessage="1" showErrorMessage="1" sqref="K1:M2 A1:I2 J1:J1048576 M3:M1048576 L3 L5:L1048576" xr:uid="{4F68329D-4324-4291-8CE5-59D453E5FA9E}"/>
    <dataValidation type="decimal" operator="greaterThanOrEqual" allowBlank="1" showInputMessage="1" showErrorMessage="1" sqref="H3:I4" xr:uid="{10A06D2B-4740-4F1A-9C01-E4E8D795FE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83DE-7DF4-489E-8C11-374B1BAEABB8}">
  <sheetPr>
    <tabColor theme="5" tint="0.39997558519241921"/>
  </sheetPr>
  <dimension ref="A1:M9"/>
  <sheetViews>
    <sheetView zoomScale="85" zoomScaleNormal="85" workbookViewId="0">
      <selection activeCell="D6" sqref="D6:D7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82.9" customHeight="1" x14ac:dyDescent="0.25">
      <c r="A3" s="23" cm="1">
        <f t="array" ref="A3:A8">IFERROR(_xlfn.SEQUENCE(COUNTA(B:B)-2,1,1,1),1)</f>
        <v>1</v>
      </c>
      <c r="B3" s="24" t="s">
        <v>31</v>
      </c>
      <c r="C3" s="45" t="s">
        <v>39</v>
      </c>
      <c r="D3" s="45" t="s">
        <v>40</v>
      </c>
      <c r="E3" s="11"/>
      <c r="F3" s="12"/>
      <c r="G3" s="45" t="s">
        <v>48</v>
      </c>
      <c r="H3" s="45">
        <v>1</v>
      </c>
      <c r="I3" s="13"/>
      <c r="J3" s="28">
        <f t="shared" ref="J3:J8" si="0">ROUND(I3*H3,2)</f>
        <v>0</v>
      </c>
      <c r="K3" s="43"/>
      <c r="L3" s="28">
        <f>IFERROR(ROUND(J3*K3,2),0)</f>
        <v>0</v>
      </c>
      <c r="M3" s="28">
        <f t="shared" ref="M3:M8" si="1">L3+J3</f>
        <v>0</v>
      </c>
    </row>
    <row r="4" spans="1:13" ht="84.6" customHeight="1" x14ac:dyDescent="0.25">
      <c r="A4" s="23">
        <v>2</v>
      </c>
      <c r="B4" s="24" t="s">
        <v>31</v>
      </c>
      <c r="C4" s="45" t="s">
        <v>41</v>
      </c>
      <c r="D4" s="45" t="s">
        <v>42</v>
      </c>
      <c r="E4" s="11"/>
      <c r="F4" s="12"/>
      <c r="G4" s="45" t="s">
        <v>48</v>
      </c>
      <c r="H4" s="45">
        <v>1</v>
      </c>
      <c r="I4" s="13"/>
      <c r="J4" s="28">
        <f t="shared" si="0"/>
        <v>0</v>
      </c>
      <c r="K4" s="43"/>
      <c r="L4" s="28">
        <f t="shared" ref="L4:L8" si="2">IFERROR(ROUND(J4*K4,2),0)</f>
        <v>0</v>
      </c>
      <c r="M4" s="28">
        <f t="shared" si="1"/>
        <v>0</v>
      </c>
    </row>
    <row r="5" spans="1:13" ht="81.599999999999994" customHeight="1" x14ac:dyDescent="0.25">
      <c r="A5" s="23">
        <v>3</v>
      </c>
      <c r="B5" s="24" t="s">
        <v>31</v>
      </c>
      <c r="C5" s="45" t="s">
        <v>43</v>
      </c>
      <c r="D5" s="45" t="s">
        <v>44</v>
      </c>
      <c r="E5" s="11"/>
      <c r="F5" s="12"/>
      <c r="G5" s="45" t="s">
        <v>48</v>
      </c>
      <c r="H5" s="45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81.599999999999994" customHeight="1" x14ac:dyDescent="0.25">
      <c r="A6" s="23">
        <v>4</v>
      </c>
      <c r="B6" s="24" t="s">
        <v>31</v>
      </c>
      <c r="C6" s="45" t="s">
        <v>45</v>
      </c>
      <c r="D6" s="47" t="s">
        <v>90</v>
      </c>
      <c r="E6" s="11"/>
      <c r="F6" s="12"/>
      <c r="G6" s="45" t="s">
        <v>49</v>
      </c>
      <c r="H6" s="45">
        <v>2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90" customHeight="1" x14ac:dyDescent="0.25">
      <c r="A7" s="23">
        <v>5</v>
      </c>
      <c r="B7" s="24" t="s">
        <v>31</v>
      </c>
      <c r="C7" s="45" t="s">
        <v>46</v>
      </c>
      <c r="D7" s="47" t="s">
        <v>91</v>
      </c>
      <c r="E7" s="11"/>
      <c r="F7" s="12"/>
      <c r="G7" s="45" t="s">
        <v>50</v>
      </c>
      <c r="H7" s="45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91.9" customHeight="1" x14ac:dyDescent="0.25">
      <c r="A8" s="23">
        <v>6</v>
      </c>
      <c r="B8" s="24" t="s">
        <v>31</v>
      </c>
      <c r="C8" s="45" t="s">
        <v>47</v>
      </c>
      <c r="D8" s="45" t="s">
        <v>88</v>
      </c>
      <c r="E8" s="11"/>
      <c r="F8" s="12"/>
      <c r="G8" s="45" t="s">
        <v>50</v>
      </c>
      <c r="H8" s="45">
        <v>2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35"/>
      <c r="B9" s="36"/>
      <c r="C9" s="36"/>
      <c r="D9" s="36"/>
      <c r="E9" s="41"/>
      <c r="F9" s="41"/>
      <c r="G9" s="35"/>
      <c r="H9" s="37"/>
      <c r="I9" s="42" t="str">
        <f>"Suma wartości dla "&amp;B3&amp;" (Σ poz. 1-"&amp;COUNTA(A:A)-2&amp;")"</f>
        <v>Suma wartości dla Pakiet 2 (Σ poz. 1-6)</v>
      </c>
      <c r="J9" s="38">
        <f>SUM(J3:J8)</f>
        <v>0</v>
      </c>
      <c r="K9" s="44" t="s">
        <v>21</v>
      </c>
      <c r="L9" s="44" t="s">
        <v>21</v>
      </c>
      <c r="M9" s="38">
        <f>SUM(M3:M8)</f>
        <v>0</v>
      </c>
    </row>
  </sheetData>
  <conditionalFormatting sqref="A1:M1048576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K1:K1048576 L9">
    <cfRule type="notContainsBlanks" dxfId="17" priority="2">
      <formula>LEN(TRIM(K1))&gt;0</formula>
    </cfRule>
  </conditionalFormatting>
  <conditionalFormatting sqref="I1:J1048576 L1:M1048576">
    <cfRule type="notContainsBlanks" dxfId="16" priority="1">
      <formula>LEN(TRIM(I1))&gt;0</formula>
    </cfRule>
  </conditionalFormatting>
  <dataValidations count="2">
    <dataValidation allowBlank="1" showInputMessage="1" showErrorMessage="1" sqref="K1:M2 A1:I2 J1:J1048576 M3:M1048576 L3:L8 L10:L1048576" xr:uid="{0C73113F-1739-4DB3-B794-7486E961AA54}"/>
    <dataValidation type="decimal" operator="greaterThanOrEqual" allowBlank="1" showInputMessage="1" showErrorMessage="1" sqref="H3:I9" xr:uid="{CC12F9D8-CE87-4CAC-87B1-E3B6B559C08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A49F-6EBE-44D2-A0ED-3A57512D62AA}">
  <sheetPr>
    <tabColor theme="5" tint="0.39997558519241921"/>
  </sheetPr>
  <dimension ref="A1:M7"/>
  <sheetViews>
    <sheetView zoomScale="85" zoomScaleNormal="85" workbookViewId="0">
      <selection activeCell="K7" sqref="K7:L7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66.9" customHeight="1" x14ac:dyDescent="0.25">
      <c r="A3" s="23" cm="1">
        <f t="array" ref="A3:A6">IFERROR(_xlfn.SEQUENCE(COUNTA(B:B)-2,1,1,1),1)</f>
        <v>1</v>
      </c>
      <c r="B3" s="24" t="s">
        <v>32</v>
      </c>
      <c r="C3" s="29" t="s">
        <v>51</v>
      </c>
      <c r="D3" s="29" t="s">
        <v>85</v>
      </c>
      <c r="E3" s="11"/>
      <c r="F3" s="12"/>
      <c r="G3" s="26" t="s">
        <v>55</v>
      </c>
      <c r="H3" s="27">
        <v>4</v>
      </c>
      <c r="I3" s="13"/>
      <c r="J3" s="28">
        <f t="shared" ref="J3:J6" si="0">ROUND(I3*H3,2)</f>
        <v>0</v>
      </c>
      <c r="K3" s="43"/>
      <c r="L3" s="28">
        <f>IFERROR(ROUND(J3*K3,2),0)</f>
        <v>0</v>
      </c>
      <c r="M3" s="28">
        <f t="shared" ref="M3:M6" si="1">L3+J3</f>
        <v>0</v>
      </c>
    </row>
    <row r="4" spans="1:13" ht="96" customHeight="1" x14ac:dyDescent="0.25">
      <c r="A4" s="23">
        <v>2</v>
      </c>
      <c r="B4" s="24" t="s">
        <v>32</v>
      </c>
      <c r="C4" s="29" t="s">
        <v>52</v>
      </c>
      <c r="D4" s="29" t="s">
        <v>86</v>
      </c>
      <c r="E4" s="11"/>
      <c r="F4" s="12"/>
      <c r="G4" s="26" t="s">
        <v>55</v>
      </c>
      <c r="H4" s="27">
        <v>1</v>
      </c>
      <c r="I4" s="13"/>
      <c r="J4" s="28">
        <f t="shared" si="0"/>
        <v>0</v>
      </c>
      <c r="K4" s="43"/>
      <c r="L4" s="28">
        <f t="shared" ref="L4:L6" si="2">IFERROR(ROUND(J4*K4,2),0)</f>
        <v>0</v>
      </c>
      <c r="M4" s="28">
        <f t="shared" si="1"/>
        <v>0</v>
      </c>
    </row>
    <row r="5" spans="1:13" ht="91.9" customHeight="1" x14ac:dyDescent="0.25">
      <c r="A5" s="23">
        <v>3</v>
      </c>
      <c r="B5" s="24" t="s">
        <v>32</v>
      </c>
      <c r="C5" s="29" t="s">
        <v>53</v>
      </c>
      <c r="D5" s="29" t="s">
        <v>87</v>
      </c>
      <c r="E5" s="11"/>
      <c r="F5" s="12"/>
      <c r="G5" s="26" t="s">
        <v>55</v>
      </c>
      <c r="H5" s="27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10.45" customHeight="1" x14ac:dyDescent="0.25">
      <c r="A6" s="23">
        <v>4</v>
      </c>
      <c r="B6" s="24" t="s">
        <v>32</v>
      </c>
      <c r="C6" s="29" t="s">
        <v>54</v>
      </c>
      <c r="D6" s="29" t="s">
        <v>92</v>
      </c>
      <c r="E6" s="11"/>
      <c r="F6" s="12"/>
      <c r="G6" s="26" t="s">
        <v>55</v>
      </c>
      <c r="H6" s="27">
        <v>4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35"/>
      <c r="B7" s="36"/>
      <c r="C7" s="36"/>
      <c r="D7" s="36"/>
      <c r="E7" s="41"/>
      <c r="F7" s="41"/>
      <c r="G7" s="35"/>
      <c r="H7" s="37"/>
      <c r="I7" s="42" t="str">
        <f>"Suma wartości dla "&amp;B3&amp;" (Σ poz. 1-"&amp;COUNTA(A:A)-2&amp;")"</f>
        <v>Suma wartości dla Pakiet 3 (Σ poz. 1-4)</v>
      </c>
      <c r="J7" s="38">
        <f>SUM(J3:J6)</f>
        <v>0</v>
      </c>
      <c r="K7" s="44" t="s">
        <v>21</v>
      </c>
      <c r="L7" s="44" t="s">
        <v>21</v>
      </c>
      <c r="M7" s="38">
        <f>SUM(M3:M6)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K1:K1048576 L7">
    <cfRule type="notContainsBlanks" dxfId="13" priority="2">
      <formula>LEN(TRIM(K1))&gt;0</formula>
    </cfRule>
  </conditionalFormatting>
  <conditionalFormatting sqref="I1:J1048576 L1:M1048576">
    <cfRule type="notContainsBlanks" dxfId="12" priority="1">
      <formula>LEN(TRIM(I1))&gt;0</formula>
    </cfRule>
  </conditionalFormatting>
  <dataValidations count="2">
    <dataValidation allowBlank="1" showInputMessage="1" showErrorMessage="1" sqref="K1:M2 A1:I2 J1:J1048576 M3:M1048576 L3:L6 L8:L1048576" xr:uid="{AEBCECFA-974A-4178-ADED-3B1065FE40E3}"/>
    <dataValidation type="decimal" operator="greaterThanOrEqual" allowBlank="1" showInputMessage="1" showErrorMessage="1" sqref="H3:I7" xr:uid="{83D8D494-74F8-4BFB-863B-2CA11A67E6A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0DB0-C9CA-4EC4-B87C-B19680581E10}">
  <sheetPr>
    <tabColor theme="5" tint="0.39997558519241921"/>
  </sheetPr>
  <dimension ref="A1:M8"/>
  <sheetViews>
    <sheetView zoomScale="85" zoomScaleNormal="85" workbookViewId="0">
      <selection activeCell="K8" sqref="K8:L8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99.6" customHeight="1" x14ac:dyDescent="0.25">
      <c r="A3" s="23" cm="1">
        <f t="array" ref="A3:A7">IFERROR(_xlfn.SEQUENCE(COUNTA(B:B)-2,1,1,1),1)</f>
        <v>1</v>
      </c>
      <c r="B3" s="24" t="s">
        <v>33</v>
      </c>
      <c r="C3" s="45" t="s">
        <v>56</v>
      </c>
      <c r="D3" s="47" t="s">
        <v>93</v>
      </c>
      <c r="E3" s="11"/>
      <c r="F3" s="12"/>
      <c r="G3" s="45" t="s">
        <v>48</v>
      </c>
      <c r="H3" s="45">
        <v>2</v>
      </c>
      <c r="I3" s="13"/>
      <c r="J3" s="28">
        <f t="shared" ref="J3:J7" si="0">ROUND(I3*H3,2)</f>
        <v>0</v>
      </c>
      <c r="K3" s="43"/>
      <c r="L3" s="28">
        <f>IFERROR(ROUND(J3*K3,2),0)</f>
        <v>0</v>
      </c>
      <c r="M3" s="28">
        <f t="shared" ref="M3:M7" si="1">L3+J3</f>
        <v>0</v>
      </c>
    </row>
    <row r="4" spans="1:13" ht="74.45" customHeight="1" x14ac:dyDescent="0.25">
      <c r="A4" s="23">
        <v>2</v>
      </c>
      <c r="B4" s="24" t="s">
        <v>33</v>
      </c>
      <c r="C4" s="45" t="s">
        <v>57</v>
      </c>
      <c r="D4" s="47" t="s">
        <v>94</v>
      </c>
      <c r="E4" s="11"/>
      <c r="F4" s="12"/>
      <c r="G4" s="45" t="s">
        <v>61</v>
      </c>
      <c r="H4" s="45">
        <v>2</v>
      </c>
      <c r="I4" s="13"/>
      <c r="J4" s="28">
        <f t="shared" si="0"/>
        <v>0</v>
      </c>
      <c r="K4" s="43"/>
      <c r="L4" s="28">
        <f t="shared" ref="L4:L7" si="2">IFERROR(ROUND(J4*K4,2),0)</f>
        <v>0</v>
      </c>
      <c r="M4" s="28">
        <f t="shared" si="1"/>
        <v>0</v>
      </c>
    </row>
    <row r="5" spans="1:13" ht="149.44999999999999" customHeight="1" x14ac:dyDescent="0.25">
      <c r="A5" s="23">
        <v>3</v>
      </c>
      <c r="B5" s="24" t="s">
        <v>33</v>
      </c>
      <c r="C5" s="47" t="s">
        <v>58</v>
      </c>
      <c r="D5" s="47" t="s">
        <v>95</v>
      </c>
      <c r="E5" s="11"/>
      <c r="F5" s="12"/>
      <c r="G5" s="45" t="s">
        <v>48</v>
      </c>
      <c r="H5" s="45">
        <v>1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70.900000000000006" customHeight="1" x14ac:dyDescent="0.25">
      <c r="A6" s="23">
        <v>4</v>
      </c>
      <c r="B6" s="24" t="s">
        <v>33</v>
      </c>
      <c r="C6" s="45" t="s">
        <v>59</v>
      </c>
      <c r="D6" s="47" t="s">
        <v>96</v>
      </c>
      <c r="E6" s="11"/>
      <c r="F6" s="12"/>
      <c r="G6" s="45" t="s">
        <v>48</v>
      </c>
      <c r="H6" s="45">
        <v>2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90" customHeight="1" x14ac:dyDescent="0.25">
      <c r="A7" s="23">
        <v>5</v>
      </c>
      <c r="B7" s="24" t="s">
        <v>33</v>
      </c>
      <c r="C7" s="45" t="s">
        <v>60</v>
      </c>
      <c r="D7" s="47" t="s">
        <v>97</v>
      </c>
      <c r="E7" s="11"/>
      <c r="F7" s="12"/>
      <c r="G7" s="45" t="s">
        <v>48</v>
      </c>
      <c r="H7" s="45">
        <v>12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35"/>
      <c r="B8" s="36"/>
      <c r="C8" s="36"/>
      <c r="D8" s="36"/>
      <c r="E8" s="41"/>
      <c r="F8" s="41"/>
      <c r="G8" s="35"/>
      <c r="H8" s="37"/>
      <c r="I8" s="42" t="str">
        <f>"Suma wartości dla "&amp;B3&amp;" (Σ poz. 1-"&amp;COUNTA(A:A)-2&amp;")"</f>
        <v>Suma wartości dla Pakiet 4 (Σ poz. 1-5)</v>
      </c>
      <c r="J8" s="38">
        <f>SUM(J3:J7)</f>
        <v>0</v>
      </c>
      <c r="K8" s="44" t="s">
        <v>21</v>
      </c>
      <c r="L8" s="44" t="s">
        <v>21</v>
      </c>
      <c r="M8" s="38">
        <f>SUM(M3:M7)</f>
        <v>0</v>
      </c>
    </row>
  </sheetData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K1:K1048576 L8">
    <cfRule type="notContainsBlanks" dxfId="9" priority="2">
      <formula>LEN(TRIM(K1))&gt;0</formula>
    </cfRule>
  </conditionalFormatting>
  <conditionalFormatting sqref="I1:J1048576 L1:M1048576">
    <cfRule type="notContainsBlanks" dxfId="8" priority="1">
      <formula>LEN(TRIM(I1))&gt;0</formula>
    </cfRule>
  </conditionalFormatting>
  <dataValidations count="2">
    <dataValidation allowBlank="1" showInputMessage="1" showErrorMessage="1" sqref="K1:M2 A1:I2 J1:J1048576 M3:M1048576 L3:L7 L9:L1048576" xr:uid="{A6EEA922-565E-4032-B20D-1ADA38263696}"/>
    <dataValidation type="decimal" operator="greaterThanOrEqual" allowBlank="1" showInputMessage="1" showErrorMessage="1" sqref="H3:I8" xr:uid="{D8CE6E11-DBEF-4AE0-9C33-B7320E5C9AF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A7CB-6A17-400F-AB0F-2B4DC5B7687B}">
  <sheetPr>
    <tabColor theme="5" tint="0.39997558519241921"/>
  </sheetPr>
  <dimension ref="A1:M9"/>
  <sheetViews>
    <sheetView topLeftCell="A6" zoomScale="85" zoomScaleNormal="85" workbookViewId="0">
      <selection activeCell="K9" sqref="K9:L9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06.15" customHeight="1" x14ac:dyDescent="0.25">
      <c r="A3" s="23" cm="1">
        <f t="array" ref="A3:A8">IFERROR(_xlfn.SEQUENCE(COUNTA(B:B)-2,1,1,1),1)</f>
        <v>1</v>
      </c>
      <c r="B3" s="24" t="s">
        <v>34</v>
      </c>
      <c r="C3" s="48" t="s">
        <v>62</v>
      </c>
      <c r="D3" s="48" t="s">
        <v>63</v>
      </c>
      <c r="E3" s="11"/>
      <c r="F3" s="12"/>
      <c r="G3" s="48" t="s">
        <v>71</v>
      </c>
      <c r="H3" s="45">
        <v>5</v>
      </c>
      <c r="I3" s="13"/>
      <c r="J3" s="28">
        <f t="shared" ref="J3:J8" si="0">ROUND(I3*H3,2)</f>
        <v>0</v>
      </c>
      <c r="K3" s="43"/>
      <c r="L3" s="28">
        <f>IFERROR(ROUND(J3*K3,2),0)</f>
        <v>0</v>
      </c>
      <c r="M3" s="28">
        <f t="shared" ref="M3:M8" si="1">L3+J3</f>
        <v>0</v>
      </c>
    </row>
    <row r="4" spans="1:13" ht="112.15" customHeight="1" x14ac:dyDescent="0.25">
      <c r="A4" s="23">
        <v>2</v>
      </c>
      <c r="B4" s="24" t="s">
        <v>34</v>
      </c>
      <c r="C4" s="49" t="s">
        <v>64</v>
      </c>
      <c r="D4" s="48" t="s">
        <v>65</v>
      </c>
      <c r="E4" s="11"/>
      <c r="F4" s="12"/>
      <c r="G4" s="48" t="s">
        <v>72</v>
      </c>
      <c r="H4" s="45">
        <v>2</v>
      </c>
      <c r="I4" s="13"/>
      <c r="J4" s="28">
        <f t="shared" si="0"/>
        <v>0</v>
      </c>
      <c r="K4" s="43"/>
      <c r="L4" s="28">
        <f t="shared" ref="L4:L8" si="2">IFERROR(ROUND(J4*K4,2),0)</f>
        <v>0</v>
      </c>
      <c r="M4" s="28">
        <f t="shared" si="1"/>
        <v>0</v>
      </c>
    </row>
    <row r="5" spans="1:13" ht="91.9" customHeight="1" x14ac:dyDescent="0.25">
      <c r="A5" s="23">
        <v>3</v>
      </c>
      <c r="B5" s="24" t="s">
        <v>34</v>
      </c>
      <c r="C5" s="45" t="s">
        <v>66</v>
      </c>
      <c r="D5" s="45" t="s">
        <v>89</v>
      </c>
      <c r="E5" s="11"/>
      <c r="F5" s="12"/>
      <c r="G5" s="45" t="s">
        <v>73</v>
      </c>
      <c r="H5" s="45">
        <v>3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97.15" customHeight="1" x14ac:dyDescent="0.25">
      <c r="A6" s="23">
        <v>4</v>
      </c>
      <c r="B6" s="24" t="s">
        <v>34</v>
      </c>
      <c r="C6" s="45" t="s">
        <v>67</v>
      </c>
      <c r="D6" s="47" t="s">
        <v>98</v>
      </c>
      <c r="E6" s="11"/>
      <c r="F6" s="12"/>
      <c r="G6" s="45" t="s">
        <v>74</v>
      </c>
      <c r="H6" s="45">
        <v>2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ht="97.9" customHeight="1" x14ac:dyDescent="0.25">
      <c r="A7" s="23">
        <v>5</v>
      </c>
      <c r="B7" s="24" t="s">
        <v>34</v>
      </c>
      <c r="C7" s="45" t="s">
        <v>68</v>
      </c>
      <c r="D7" s="47" t="s">
        <v>99</v>
      </c>
      <c r="E7" s="11"/>
      <c r="F7" s="12"/>
      <c r="G7" s="45" t="s">
        <v>74</v>
      </c>
      <c r="H7" s="45">
        <v>2</v>
      </c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ht="94.9" customHeight="1" x14ac:dyDescent="0.25">
      <c r="A8" s="23">
        <v>6</v>
      </c>
      <c r="B8" s="24" t="s">
        <v>34</v>
      </c>
      <c r="C8" s="45" t="s">
        <v>69</v>
      </c>
      <c r="D8" s="45" t="s">
        <v>70</v>
      </c>
      <c r="E8" s="11"/>
      <c r="F8" s="12"/>
      <c r="G8" s="45" t="s">
        <v>48</v>
      </c>
      <c r="H8" s="45">
        <v>20</v>
      </c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35"/>
      <c r="B9" s="36"/>
      <c r="C9" s="36"/>
      <c r="D9" s="36"/>
      <c r="E9" s="41"/>
      <c r="F9" s="41"/>
      <c r="G9" s="35"/>
      <c r="H9" s="37"/>
      <c r="I9" s="42" t="str">
        <f>"Suma wartości dla "&amp;B3&amp;" (Σ poz. 1-"&amp;COUNTA(A:A)-2&amp;")"</f>
        <v>Suma wartości dla Pakiet 5 (Σ poz. 1-6)</v>
      </c>
      <c r="J9" s="38">
        <f>SUM(J3:J8)</f>
        <v>0</v>
      </c>
      <c r="K9" s="44" t="s">
        <v>21</v>
      </c>
      <c r="L9" s="44" t="s">
        <v>21</v>
      </c>
      <c r="M9" s="38">
        <f>SUM(M3:M8)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 L9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J1:J1048576 M3:M1048576 L3:L8 L10:L1048576" xr:uid="{D037396F-E30E-4040-8BF6-A612E806097E}"/>
    <dataValidation type="decimal" operator="greaterThanOrEqual" allowBlank="1" showInputMessage="1" showErrorMessage="1" sqref="H3:I9" xr:uid="{20BE92EC-C3B7-4E70-B1BE-4F1BC8A2FA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331-0498-4C7F-AF90-CFBF96282D70}">
  <sheetPr>
    <tabColor theme="5" tint="0.39997558519241921"/>
  </sheetPr>
  <dimension ref="A1:M7"/>
  <sheetViews>
    <sheetView zoomScale="85" zoomScaleNormal="85" workbookViewId="0">
      <selection activeCell="K7" sqref="K7:L7"/>
    </sheetView>
  </sheetViews>
  <sheetFormatPr defaultColWidth="9.140625"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57.15" customHeight="1" x14ac:dyDescent="0.25">
      <c r="A3" s="23" cm="1">
        <f t="array" ref="A3:A6">IFERROR(_xlfn.SEQUENCE(COUNTA(B:B)-2,1,1,1),1)</f>
        <v>1</v>
      </c>
      <c r="B3" s="24" t="s">
        <v>35</v>
      </c>
      <c r="C3" s="45" t="s">
        <v>75</v>
      </c>
      <c r="D3" s="45" t="s">
        <v>76</v>
      </c>
      <c r="E3" s="11"/>
      <c r="F3" s="12"/>
      <c r="G3" s="45" t="s">
        <v>81</v>
      </c>
      <c r="H3" s="45">
        <v>2</v>
      </c>
      <c r="I3" s="13"/>
      <c r="J3" s="28">
        <f t="shared" ref="J3:J6" si="0">ROUND(I3*H3,2)</f>
        <v>0</v>
      </c>
      <c r="K3" s="43"/>
      <c r="L3" s="28">
        <f>IFERROR(ROUND(J3*K3,2),0)</f>
        <v>0</v>
      </c>
      <c r="M3" s="28">
        <f t="shared" ref="M3:M6" si="1">L3+J3</f>
        <v>0</v>
      </c>
    </row>
    <row r="4" spans="1:13" ht="81.599999999999994" customHeight="1" x14ac:dyDescent="0.25">
      <c r="A4" s="23">
        <v>2</v>
      </c>
      <c r="B4" s="24" t="s">
        <v>35</v>
      </c>
      <c r="C4" s="50" t="s">
        <v>77</v>
      </c>
      <c r="D4" s="51" t="s">
        <v>100</v>
      </c>
      <c r="E4" s="11"/>
      <c r="F4" s="12"/>
      <c r="G4" s="50" t="s">
        <v>82</v>
      </c>
      <c r="H4" s="45">
        <v>5</v>
      </c>
      <c r="I4" s="13"/>
      <c r="J4" s="28">
        <f t="shared" si="0"/>
        <v>0</v>
      </c>
      <c r="K4" s="43"/>
      <c r="L4" s="28">
        <f t="shared" ref="L4:L6" si="2">IFERROR(ROUND(J4*K4,2),0)</f>
        <v>0</v>
      </c>
      <c r="M4" s="28">
        <f t="shared" si="1"/>
        <v>0</v>
      </c>
    </row>
    <row r="5" spans="1:13" ht="62.45" customHeight="1" x14ac:dyDescent="0.25">
      <c r="A5" s="23">
        <v>3</v>
      </c>
      <c r="B5" s="24" t="s">
        <v>35</v>
      </c>
      <c r="C5" s="50" t="s">
        <v>78</v>
      </c>
      <c r="D5" s="51" t="s">
        <v>101</v>
      </c>
      <c r="E5" s="11"/>
      <c r="F5" s="12"/>
      <c r="G5" s="50" t="s">
        <v>83</v>
      </c>
      <c r="H5" s="45">
        <v>10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ht="101.45" customHeight="1" x14ac:dyDescent="0.25">
      <c r="A6" s="23">
        <v>4</v>
      </c>
      <c r="B6" s="24" t="s">
        <v>35</v>
      </c>
      <c r="C6" s="45" t="s">
        <v>79</v>
      </c>
      <c r="D6" s="45" t="s">
        <v>80</v>
      </c>
      <c r="E6" s="11"/>
      <c r="F6" s="12"/>
      <c r="G6" s="45" t="s">
        <v>84</v>
      </c>
      <c r="H6" s="45">
        <v>5</v>
      </c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35"/>
      <c r="B7" s="36"/>
      <c r="C7" s="36"/>
      <c r="D7" s="36"/>
      <c r="E7" s="41"/>
      <c r="F7" s="41"/>
      <c r="G7" s="35"/>
      <c r="H7" s="37"/>
      <c r="I7" s="42" t="str">
        <f>"Suma wartości dla "&amp;B3&amp;" (Σ poz. 1-"&amp;COUNTA(A:A)-2&amp;")"</f>
        <v>Suma wartości dla Pakiet 6 (Σ poz. 1-4)</v>
      </c>
      <c r="J7" s="38">
        <f>SUM(J3:J6)</f>
        <v>0</v>
      </c>
      <c r="K7" s="44" t="s">
        <v>21</v>
      </c>
      <c r="L7" s="44" t="s">
        <v>21</v>
      </c>
      <c r="M7" s="38">
        <f>SUM(M3:M6)</f>
        <v>0</v>
      </c>
    </row>
  </sheetData>
  <protectedRanges>
    <protectedRange algorithmName="SHA-512" hashValue="s2p3h+P8r30fKa+uf2ZTmv1yJhrhTpKo8CxM/zwx6RDICBoy/g8lvHA2VzwuVHkTfy5KqX9CIznPRUdr8lXSQg==" saltValue="kA8Gl+i5E+S7qGd+tqzJ8Q==" spinCount="100000" sqref="C4:D5" name="Rozstęp3_1_1_2"/>
  </protectedRanges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 L7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A1:I2 J1:J1048576 M3:M1048576 L3:L6 L8:L1048576" xr:uid="{D197F3D3-56B0-4CFD-A9BB-6021FC5C0DFE}"/>
    <dataValidation type="decimal" operator="greaterThanOrEqual" allowBlank="1" showInputMessage="1" showErrorMessage="1" sqref="H3:I7" xr:uid="{F3F454B7-F2A9-4431-B2FB-244786CFCD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&amp;CSPZP.271.44.2025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2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2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3.xml><?xml version="1.0" encoding="utf-8"?>
<ds:datastoreItem xmlns:ds="http://schemas.openxmlformats.org/officeDocument/2006/customXml" ds:itemID="{D0D8462E-B957-423F-8115-E056C7DD5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Template</vt:lpstr>
      <vt:lpstr>PODSUMOWANIE</vt:lpstr>
      <vt:lpstr>Pakiet 1</vt:lpstr>
      <vt:lpstr>Pakiet 2</vt:lpstr>
      <vt:lpstr>Pakiet 3</vt:lpstr>
      <vt:lpstr>Pakiet 4</vt:lpstr>
      <vt:lpstr>Pakiet 5</vt:lpstr>
      <vt:lpstr>Pakiet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Małgorzata Sopańska | Łukasiewicz – PORT</cp:lastModifiedBy>
  <cp:revision/>
  <dcterms:created xsi:type="dcterms:W3CDTF">2024-10-01T14:32:53Z</dcterms:created>
  <dcterms:modified xsi:type="dcterms:W3CDTF">2025-04-15T11:26:15Z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  <property fmtid="{D5CDD505-2E9C-101B-9397-08002B2CF9AE}" pid="4" name="MediaServiceImageTags">
    <vt:lpwstr/>
  </property>
</Properties>
</file>