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545" windowHeight="9750" tabRatio="808" firstSheet="1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</sheets>
  <definedNames>
    <definedName name="_xlnm.Print_Area" localSheetId="2">'część (1)'!$A$1:$N$14</definedName>
    <definedName name="_xlnm.Print_Area" localSheetId="13">'część (12)'!$A$1:$N$14</definedName>
    <definedName name="_xlnm.Print_Area" localSheetId="4">'część (3)'!$A$1:$N$17</definedName>
    <definedName name="_xlnm.Print_Area" localSheetId="5">'część (4)'!$A$1:$N$18</definedName>
    <definedName name="_xlnm.Print_Area" localSheetId="6">'część (5)'!$A$1:$N$15</definedName>
    <definedName name="_xlnm.Print_Area" localSheetId="7">'część (6)'!$A$1:$N$15</definedName>
    <definedName name="_xlnm.Print_Area" localSheetId="8">'część (7)'!$A$1:$M$26</definedName>
    <definedName name="_xlnm.Print_Area" localSheetId="9">'część (8)'!$A$1:$N$15</definedName>
    <definedName name="_xlnm.Print_Area" localSheetId="10">'część (9)'!$A$1:$N$17</definedName>
    <definedName name="_xlnm.Print_Area" localSheetId="1">'formularz oferty'!$B$1:$E$70</definedName>
    <definedName name="_xlnm.Print_Area" localSheetId="0">'INFORMACJE OGÓLNE'!$A$1:$A$12</definedName>
  </definedNames>
  <calcPr fullCalcOnLoad="1"/>
</workbook>
</file>

<file path=xl/sharedStrings.xml><?xml version="1.0" encoding="utf-8"?>
<sst xmlns="http://schemas.openxmlformats.org/spreadsheetml/2006/main" count="504" uniqueCount="195">
  <si>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</si>
  <si>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</si>
  <si>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</si>
  <si>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</si>
  <si>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</si>
  <si>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</si>
  <si>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</si>
  <si>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</si>
  <si>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</si>
  <si>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</si>
  <si>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</si>
  <si>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</si>
  <si>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</si>
  <si>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</si>
  <si>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</si>
  <si>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</si>
  <si>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</si>
  <si>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</si>
  <si>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</si>
  <si>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</si>
  <si>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</si>
  <si>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</si>
  <si>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</si>
  <si>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</si>
  <si>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</si>
  <si>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</si>
  <si>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</si>
  <si>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</si>
  <si>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</si>
  <si>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</si>
  <si>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</si>
  <si>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</si>
  <si>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</si>
  <si>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</si>
  <si>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</si>
  <si>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</si>
  <si>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</si>
  <si>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</si>
  <si>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</si>
  <si>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</si>
  <si>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</si>
  <si>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</si>
  <si>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</si>
  <si>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</si>
  <si>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</si>
  <si>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</si>
  <si>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</si>
  <si>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</si>
  <si>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</si>
  <si>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</si>
  <si>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</si>
  <si>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</si>
  <si>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</si>
  <si>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</si>
  <si>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</si>
  <si>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</si>
  <si>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</si>
  <si>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</si>
  <si>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</si>
  <si>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</si>
  <si>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</si>
  <si>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</si>
  <si>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</si>
  <si>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</si>
  <si>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</si>
  <si>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</si>
  <si>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</si>
  <si>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</si>
  <si>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</si>
  <si>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</si>
  <si>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</si>
  <si>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</si>
  <si>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</si>
  <si>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</si>
  <si>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zaznaczyć właściwe.</t>
  </si>
  <si>
    <t>Oświadczamy, że zapoznaliśmy się ze specyfikacją warunków zamówienia wraz z jej załącznikami i nie wnosimy do niej zastrzeżeń oraz, że zdobyliśmy konieczne informacje do przygotowania oferty.</t>
  </si>
  <si>
    <t>Oświadczamy, ze zapoznaliśmy się z treścią załączonego do specyfikacji wzoru umowy i w przypadku wyboru naszej oferty zawrzemy z zamawiającym umowę sporządzoną na podstawie tego wzoru.</t>
  </si>
  <si>
    <t>Cena brutto ***:</t>
  </si>
  <si>
    <t>*** jeżeli wybór oferty będzie prowadził do powstania u Zamawiającego obowiązku podatkowego, zgodnie z przepisami o podatku od towarów i usług, należy podać cenę netto.</t>
  </si>
  <si>
    <t>Cena brutto*** jednego opakowania jednostkowego</t>
  </si>
  <si>
    <t>Wartość brutto*** pozycji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</si>
  <si>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</si>
  <si>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Numer GTIN</t>
  </si>
  <si>
    <t>Oświadczamy, że zamówienie będziemy wykonywać do czasu wyczerpania kwoty wynagrodzenia umownego, nie dłużej jednak niż przez 18 miesięcy od dnia zawarcia umowy.</t>
  </si>
  <si>
    <t>* wymagany jeden podmiot odpowiedzialny</t>
  </si>
  <si>
    <t>13.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</si>
  <si>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</si>
  <si>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</si>
  <si>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</si>
  <si>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</si>
  <si>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Producent</t>
  </si>
  <si>
    <t>Numer GTIN (jeżeli dotyczy)</t>
  </si>
  <si>
    <t>*wymagany jeden podmiot odpowiedzialny</t>
  </si>
  <si>
    <t>część 11</t>
  </si>
  <si>
    <t>część 12</t>
  </si>
  <si>
    <t>część 13</t>
  </si>
  <si>
    <t>***jeżeli wybór oferty będzie prowadził do powstania u Zamawiającego obowiązku podatkowego, zgodnie z przepisami o podatku od towarów i usług, należy podać cenę netto.</t>
  </si>
  <si>
    <t>DFP.271.83.2024.EP</t>
  </si>
  <si>
    <t>część 14</t>
  </si>
  <si>
    <t xml:space="preserve">20 mg/ml, 10 ml </t>
  </si>
  <si>
    <t xml:space="preserve">1 fiol. a 10 ml </t>
  </si>
  <si>
    <t>opakowań</t>
  </si>
  <si>
    <t>Avelumabum^</t>
  </si>
  <si>
    <t>^ wykaz B Obwieszczenia MZ aktualny na dzień składania oferty, możliwość stosowania poza programem. Zamawiający będzie stosował leki w ramach programów lekowych NFZ, incydentalnie w ramach innych sposobów finansowania np. Ratunkowy dostęp do technologii lekowej</t>
  </si>
  <si>
    <t>Nintedanibum^*</t>
  </si>
  <si>
    <t>100 mg x 120 szt.</t>
  </si>
  <si>
    <t>120 kapsułek miękkich</t>
  </si>
  <si>
    <t>100 mg x 60 szt.</t>
  </si>
  <si>
    <t>60 kapsułek miękkich</t>
  </si>
  <si>
    <t>150 mg x 60 szt.</t>
  </si>
  <si>
    <t>^ wykaz B Obwieszczenia MZ aktualny na dzień składania oferty w programie Załącznik B.6. LECZENIE CHORYCH NA RAKA PŁUCA (ICD-10: C34) ORAZ MIĘDZYBŁONIAKA OPŁUCNEJ (ICD-10: C45), możliwość stosowania poza programem lekowym</t>
  </si>
  <si>
    <t>Olaparibum^*</t>
  </si>
  <si>
    <t>100 mg</t>
  </si>
  <si>
    <t>56 tabletek powlekanych</t>
  </si>
  <si>
    <t xml:space="preserve">150 mg </t>
  </si>
  <si>
    <t>Ustekinumabum * ^</t>
  </si>
  <si>
    <t>130 mg</t>
  </si>
  <si>
    <t>koncentrat do sporządzania roztworu do infuzji, fiol.</t>
  </si>
  <si>
    <t>90 mg</t>
  </si>
  <si>
    <t>roztwór do wstrzykiwań we wstrzykiwaczu</t>
  </si>
  <si>
    <t>45 mg</t>
  </si>
  <si>
    <t>roztwór do wstrzykiwań w ampułko-strzykawce</t>
  </si>
  <si>
    <t>Ixekizumabum^</t>
  </si>
  <si>
    <t>80mg/ml</t>
  </si>
  <si>
    <t>2 wstrzyk. a 1 ml</t>
  </si>
  <si>
    <t>Brolucizumabum^</t>
  </si>
  <si>
    <t>Każda ampułko-strzykawka zawiera 19,8 mg brolucizumabu w 0,165 ml roztworu</t>
  </si>
  <si>
    <t>1 amp.-strzyk. 0,165 ml</t>
  </si>
  <si>
    <t>Immunoglobulina ludzka normalna 200 mg/ml (czystość: co najmniej 98% IgG) 
. ^ ^^ ^^^</t>
  </si>
  <si>
    <t>200 mg/ml 
Do zakupu w dawkach: 
1g/5 ml, 
2g/10ml, 
4g/20ml, 
8g/40 ml</t>
  </si>
  <si>
    <t>roztwór do wstrzykiwań podskórnych/ fiolka * **</t>
  </si>
  <si>
    <t>Nazwa oferowanego urządzenia</t>
  </si>
  <si>
    <t>Typ</t>
  </si>
  <si>
    <t>Romiplostimum^</t>
  </si>
  <si>
    <t xml:space="preserve">Do zakupu w dawkach: 125 mcg, 250 mcg </t>
  </si>
  <si>
    <t xml:space="preserve"> proszku + zestaw do rozpuszczenia leku, 1fiol.</t>
  </si>
  <si>
    <r>
      <rPr>
        <b/>
        <sz val="11"/>
        <color indexed="8"/>
        <rFont val="Times New Roman"/>
        <family val="1"/>
      </rPr>
      <t>Dla 125 mcg:</t>
    </r>
    <r>
      <rPr>
        <sz val="11"/>
        <color indexed="8"/>
        <rFont val="Times New Roman"/>
        <family val="1"/>
      </rPr>
      <t xml:space="preserve">
Nazwa handlowa:
Dawka: 
Postać / Opakowanie:
</t>
    </r>
    <r>
      <rPr>
        <b/>
        <sz val="11"/>
        <color indexed="8"/>
        <rFont val="Times New Roman"/>
        <family val="1"/>
      </rPr>
      <t>Dla 250 mcg:</t>
    </r>
    <r>
      <rPr>
        <sz val="11"/>
        <color indexed="8"/>
        <rFont val="Times New Roman"/>
        <family val="1"/>
      </rPr>
      <t xml:space="preserve">
Nazwa handlowa:
Dawka: 
Postać / Opakowanie:</t>
    </r>
  </si>
  <si>
    <t>Cabozantinibum^ *</t>
  </si>
  <si>
    <t>20 mg x 30 tabl</t>
  </si>
  <si>
    <t>30 tabletek powlekanych</t>
  </si>
  <si>
    <t>40 mg x 30 tabl</t>
  </si>
  <si>
    <t>60 mg x 30 tabl</t>
  </si>
  <si>
    <t>Ilość opakowań  x 30 tabl</t>
  </si>
  <si>
    <t>Mepolizumabum ^</t>
  </si>
  <si>
    <t>Do zakupu: 100 mg x 1 fiolka, 100mg x amp-strzyk, 100 mg x wstrzykiwacz</t>
  </si>
  <si>
    <t>proszek do sporządzania roztworu do wstrzykiwań, do zakupu: fiolka, amp-strzyk., wstrzykiwacz</t>
  </si>
  <si>
    <t xml:space="preserve">Irinotecanum* ^^ </t>
  </si>
  <si>
    <t xml:space="preserve"> 40  mg</t>
  </si>
  <si>
    <t>koncentrat do sporz. roztw. do infuzji, fiol.</t>
  </si>
  <si>
    <t>300 mg</t>
  </si>
  <si>
    <t>^^wykaz C Obwieszczenia Ministra Zdrowia aktualny na dzień składania oferty</t>
  </si>
  <si>
    <t>Posaconazolum ^</t>
  </si>
  <si>
    <t>40 mg/ml; 105ml</t>
  </si>
  <si>
    <t>zawiesina doustna, but. 105 ml</t>
  </si>
  <si>
    <t>^ wykaz C Obwieszczenia Ministra Zdrowia aktualny na dzień składania oferty</t>
  </si>
  <si>
    <t>Treosulfan*</t>
  </si>
  <si>
    <t>1 g</t>
  </si>
  <si>
    <t>fiol.</t>
  </si>
  <si>
    <t>5 g</t>
  </si>
  <si>
    <t>Histidine - Tryptophan - Ketoglutarate*</t>
  </si>
  <si>
    <t>płyn do perfuzji nerek</t>
  </si>
  <si>
    <t>* Wyrób medyczny</t>
  </si>
  <si>
    <t xml:space="preserve">Dla dawki 1g/5ml:
Dla dawki 2g/10ml:
Dla dawki 4g/20ml:
Dla opakowania 8g/40ml:
</t>
  </si>
  <si>
    <t xml:space="preserve">dawek a 1g
</t>
  </si>
  <si>
    <t>Nazwa handlowa/Dawka/Postać/Opakowanie</t>
  </si>
  <si>
    <r>
      <t>Oświadczamy, że oferowane przez nas produkty lecznicze, stanowiące przedmiot zamówienia w części 1-13, są dopuszczone do obrotu na terenie Polski na zasadach określonych w art. 3</t>
    </r>
    <r>
      <rPr>
        <strike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lub 4 ust. 8 lub 4a ustawy prawo farmaceutyczne. Jednocześnie oświadczamy, że na każdorazowe wezwanie Zamawiającego przedstawimy dokumenty dopuszczające do obrotu na terenie Polski. (dotyczy wykonawców oferujących produkty lecznicze)</t>
    </r>
  </si>
  <si>
    <t xml:space="preserve">Dla objętości a 1L:
Dla objętości a 2L:
</t>
  </si>
  <si>
    <r>
      <rPr>
        <b/>
        <sz val="11"/>
        <color indexed="8"/>
        <rFont val="Times New Roman"/>
        <family val="1"/>
      </rPr>
      <t>Dla 1g/5 ml</t>
    </r>
    <r>
      <rPr>
        <sz val="11"/>
        <color indexed="8"/>
        <rFont val="Times New Roman"/>
        <family val="1"/>
      </rPr>
      <t xml:space="preserve">
Nazwa handlowa:
Dawka: 
Postać / Opakowanie:
</t>
    </r>
    <r>
      <rPr>
        <b/>
        <sz val="11"/>
        <color indexed="8"/>
        <rFont val="Times New Roman"/>
        <family val="1"/>
      </rPr>
      <t>Dla 2g/</t>
    </r>
    <r>
      <rPr>
        <b/>
        <sz val="11"/>
        <color indexed="8"/>
        <rFont val="Times New Roman"/>
        <family val="1"/>
      </rPr>
      <t xml:space="preserve"> 10 ml</t>
    </r>
    <r>
      <rPr>
        <sz val="11"/>
        <color indexed="8"/>
        <rFont val="Times New Roman"/>
        <family val="1"/>
      </rPr>
      <t xml:space="preserve">
Nazwa handlowa:
Dawka: 
Postać / Opakowanie:
</t>
    </r>
    <r>
      <rPr>
        <b/>
        <sz val="11"/>
        <color indexed="8"/>
        <rFont val="Times New Roman"/>
        <family val="1"/>
      </rPr>
      <t>Dla 4g/</t>
    </r>
    <r>
      <rPr>
        <b/>
        <sz val="11"/>
        <color indexed="8"/>
        <rFont val="Times New Roman"/>
        <family val="1"/>
      </rPr>
      <t xml:space="preserve"> 20 ml</t>
    </r>
    <r>
      <rPr>
        <sz val="11"/>
        <color indexed="8"/>
        <rFont val="Times New Roman"/>
        <family val="1"/>
      </rPr>
      <t xml:space="preserve">
Nazwa handlowa:
Dawka: 
Postać / Opakowanie:
</t>
    </r>
    <r>
      <rPr>
        <b/>
        <sz val="11"/>
        <color indexed="8"/>
        <rFont val="Times New Roman"/>
        <family val="1"/>
      </rPr>
      <t>Dla 8g/</t>
    </r>
    <r>
      <rPr>
        <b/>
        <sz val="11"/>
        <color indexed="8"/>
        <rFont val="Times New Roman"/>
        <family val="1"/>
      </rPr>
      <t xml:space="preserve"> 40 ml</t>
    </r>
    <r>
      <rPr>
        <sz val="11"/>
        <color indexed="8"/>
        <rFont val="Times New Roman"/>
        <family val="1"/>
      </rPr>
      <t xml:space="preserve">
Nazwa handlowa:
Dawka: 
Postać / Opakowanie:</t>
    </r>
  </si>
  <si>
    <t>^^Wykonawca przekaże na własność (w cenie oferty) akcesoria umożliwiające podaż preparatu, kompatybilne z użyczanymi pompami infuzyjnymi, w ilości określonej przez zamawiającego</t>
  </si>
  <si>
    <t>**Wykonawca przekaże na własność (w cenie oferty) zestawy umożliwiające transport leków i akcesoriów z zachowaniem warunków przechowywania określonych w CHPL w ilości max 50 szt.</t>
  </si>
  <si>
    <t>^^^możliwość dostaw domowych (w cenie oferty)  do domu pacjenta z zachowaniem zimnego łańcucha dostaw</t>
  </si>
  <si>
    <t xml:space="preserve">Numer GTIN
</t>
  </si>
  <si>
    <r>
      <rPr>
        <b/>
        <sz val="11"/>
        <rFont val="Times New Roman"/>
        <family val="1"/>
      </rPr>
      <t>Podmiot odpowiedzialny</t>
    </r>
    <r>
      <rPr>
        <b/>
        <strike/>
        <sz val="11"/>
        <rFont val="Times New Roman"/>
        <family val="1"/>
      </rPr>
      <t xml:space="preserve">
</t>
    </r>
  </si>
  <si>
    <t xml:space="preserve">Dla dawki 100 mg x 1 fiolka
Dla dawki  100 mg x amp-strzyk
Dla dawki 100 mg x wstrzykiwacz
</t>
  </si>
  <si>
    <t xml:space="preserve">fiolek </t>
  </si>
  <si>
    <t>Do zakupu w objętości 1 L i 2 L</t>
  </si>
  <si>
    <t xml:space="preserve">objętości a 1 L 
</t>
  </si>
  <si>
    <r>
      <rPr>
        <b/>
        <sz val="11"/>
        <rFont val="Times New Roman"/>
        <family val="1"/>
      </rPr>
      <t xml:space="preserve">Dla objętości a 1L: </t>
    </r>
    <r>
      <rPr>
        <sz val="11"/>
        <rFont val="Times New Roman"/>
        <family val="1"/>
      </rPr>
      <t xml:space="preserve">
Nazwa handlowa:
Dawka: 
Postać / Opakowanie:
</t>
    </r>
    <r>
      <rPr>
        <b/>
        <sz val="11"/>
        <rFont val="Times New Roman"/>
        <family val="1"/>
      </rPr>
      <t xml:space="preserve">Dla objętości a 2 L: </t>
    </r>
    <r>
      <rPr>
        <sz val="11"/>
        <rFont val="Times New Roman"/>
        <family val="1"/>
      </rPr>
      <t xml:space="preserve">
Nazwa handlowa:
Dawka: 
Postać / Opakowanie:</t>
    </r>
  </si>
  <si>
    <t>Oferowana ilość opakowań jednostkowych a 1 L</t>
  </si>
  <si>
    <t>Cena brutto*** jednego opakowania jednostkowego a 1 L</t>
  </si>
  <si>
    <t xml:space="preserve">dawek a 125 mcg </t>
  </si>
  <si>
    <r>
      <rPr>
        <b/>
        <sz val="11"/>
        <rFont val="Times New Roman"/>
        <family val="1"/>
      </rPr>
      <t>Dla 125 mcg: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Dla 250 mcg:</t>
    </r>
  </si>
  <si>
    <t xml:space="preserve">Oferowana ilość  dawek a 125 mcg </t>
  </si>
  <si>
    <t xml:space="preserve">Cena brutto*** jednej oferowanej dawki a 125 mcg 
</t>
  </si>
  <si>
    <t xml:space="preserve">Oferowana ilość dawek
 a 1 g
 </t>
  </si>
  <si>
    <t>Cena brutto***  dawki a 1 g</t>
  </si>
  <si>
    <r>
      <t>Ilość sztuk</t>
    </r>
    <r>
      <rPr>
        <b/>
        <sz val="11"/>
        <color indexed="8"/>
        <rFont val="Times New Roman"/>
        <family val="1"/>
      </rPr>
      <t xml:space="preserve"> w </t>
    </r>
    <r>
      <rPr>
        <b/>
        <sz val="11"/>
        <color indexed="8"/>
        <rFont val="Times New Roman"/>
        <family val="1"/>
      </rPr>
      <t>opakowaniu jednostkowym</t>
    </r>
  </si>
  <si>
    <r>
      <rPr>
        <sz val="11"/>
        <rFont val="Times New Roman"/>
        <family val="1"/>
      </rPr>
      <t xml:space="preserve">sztuk </t>
    </r>
    <r>
      <rPr>
        <strike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</si>
  <si>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>Dla dawki 100 mg x 1 fiolka</t>
    </r>
    <r>
      <rPr>
        <sz val="11"/>
        <rFont val="Times New Roman"/>
        <family val="1"/>
      </rPr>
      <t xml:space="preserve">
Nazwa handlowa:
Dawka: 
Postać / Opakowanie:
</t>
    </r>
    <r>
      <rPr>
        <b/>
        <sz val="11"/>
        <rFont val="Times New Roman"/>
        <family val="1"/>
      </rPr>
      <t>Dla dawki  100 mg x amp-strzyk</t>
    </r>
    <r>
      <rPr>
        <sz val="11"/>
        <rFont val="Times New Roman"/>
        <family val="1"/>
      </rPr>
      <t xml:space="preserve">
Nazwa handlowa:
Dawka: 
Postać / Opakowanie:
</t>
    </r>
    <r>
      <rPr>
        <b/>
        <sz val="11"/>
        <rFont val="Times New Roman"/>
        <family val="1"/>
      </rPr>
      <t>Dla dawki 100 mg x wstrzykiwacz</t>
    </r>
    <r>
      <rPr>
        <sz val="11"/>
        <rFont val="Times New Roman"/>
        <family val="1"/>
      </rPr>
      <t xml:space="preserve">
Nazwa handlowa:
Dawka: 
Postać / Opakowanie:
</t>
    </r>
  </si>
  <si>
    <t>Dostawa produktów leczniczych i wyrobów medycznych do Szpitala Uniwersyteckiego w Krakowie</t>
  </si>
  <si>
    <r>
      <t xml:space="preserve">*Wykonawca zobowiązany jest udostępnić na okres trwania umowy </t>
    </r>
    <r>
      <rPr>
        <b/>
        <sz val="11"/>
        <rFont val="Times New Roman"/>
        <family val="1"/>
      </rPr>
      <t>maksymalnie 50 pomp infuzyjnych</t>
    </r>
    <r>
      <rPr>
        <sz val="11"/>
        <rFont val="Times New Roman"/>
        <family val="1"/>
      </rPr>
      <t xml:space="preserve"> odpowiednich do podania preparatu z poz. 1 na podstawie protokołu zdawczo-odbiorczego. Pompy Wykonawca zobowiązany jest dostarczyć w terminie 7 dni od wezwania przez Zamawiającego do Poradni Immunologicznej Szpitala Uniwersyteckiego / Oddział Reumatologii i Immunologii Szpitala Uniwersyteckiego/ Oddziału Neurologii Szpitala Uniwersyteckiego</t>
    </r>
  </si>
  <si>
    <t>Opis urządzenia, będącego przedmiotem udostępnienia - maksymalnie 50 pomp infuzyjnych odpowiednich do podania preparatu z poz. 1</t>
  </si>
  <si>
    <t>Rok produkcji
(nie wcześniej niż 2022 rok)</t>
  </si>
  <si>
    <t>- Urządzenie fabrycznie nowe, urządzenia rok produkcji nie wcześniej niż z 2022 rok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 Wraz z urządzeniami Paszporty Techniczne z wpisanymi numerami seryjnymi, orzeczeniem o sprawności technicznej oraz wymaganą przez producenta datą następnego  przeglądu technicznego</t>
  </si>
  <si>
    <t>Oświadczamy, że oferowane przez nas wyroby medyczne, stanowiące przedmiot zamówienia w części 14, są dopuszczone do obrotu i używania na terenie Polski na zasadach określonych w ustawie z dnia 07.04.2022 r.o wyrobach medycznych oraz rozporządzeniu Parlamentu Europejskiego i Rady (UE) 2017/745 z dnia 5 kwietnia 2017r (MDR).. Jednocześnie oświadczamy, że na każdorazowe wezwanie Zamawiającego przedstawimy dokumenty dopuszczające do obrotu i używania na terenie Polski. (dotyczy wykonawców oferujących wyroby medyczne)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</si>
</sst>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  <numFmt numFmtId="188" formatCode="&quot; &quot;#,##0&quot;    &quot;;&quot;-&quot;#,##0&quot;    &quot;;&quot; -&quot;00&quot;    &quot;;&quot; &quot;@&quot; &quot;"/>
    <numFmt numFmtId="189" formatCode="#,##0.0"/>
    <numFmt numFmtId="190" formatCode="#,##0.000000"/>
    <numFmt numFmtId="191" formatCode="#,##0.0000000"/>
    <numFmt numFmtId="192" formatCode="#,##0.00000000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trike/>
      <sz val="11"/>
      <color indexed="10"/>
      <name val="Times New Roman"/>
      <family val="1"/>
    </font>
    <font>
      <b/>
      <strike/>
      <sz val="11"/>
      <name val="Times New Roman"/>
      <family val="1"/>
    </font>
    <font>
      <sz val="11"/>
      <name val="Garamond"/>
      <family val="1"/>
    </font>
    <font>
      <b/>
      <sz val="12"/>
      <name val="Garamond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sz val="22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trike/>
      <sz val="11"/>
      <color rgb="FFFF0000"/>
      <name val="Times New Roman"/>
      <family val="1"/>
    </font>
    <font>
      <strike/>
      <sz val="11"/>
      <color rgb="FFFF0000"/>
      <name val="Times New Roman"/>
      <family val="1"/>
    </font>
    <font>
      <sz val="22"/>
      <color rgb="FFFF0000"/>
      <name val="Times New Roman"/>
      <family val="1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86" fontId="44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1" fillId="0" borderId="0" applyBorder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/>
      <protection locked="0"/>
    </xf>
    <xf numFmtId="3" fontId="58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right" vertical="top"/>
      <protection locked="0"/>
    </xf>
    <xf numFmtId="9" fontId="58" fillId="0" borderId="0" xfId="0" applyNumberFormat="1" applyFont="1" applyFill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/>
      <protection locked="0"/>
    </xf>
    <xf numFmtId="170" fontId="58" fillId="0" borderId="0" xfId="0" applyNumberFormat="1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Border="1" applyAlignment="1" applyProtection="1">
      <alignment horizontal="right" vertical="top" wrapText="1"/>
      <protection locked="0"/>
    </xf>
    <xf numFmtId="3" fontId="59" fillId="0" borderId="0" xfId="0" applyNumberFormat="1" applyFont="1" applyFill="1" applyAlignment="1" applyProtection="1">
      <alignment horizontal="left" vertical="top"/>
      <protection locked="0"/>
    </xf>
    <xf numFmtId="3" fontId="59" fillId="0" borderId="0" xfId="0" applyNumberFormat="1" applyFont="1" applyFill="1" applyAlignment="1" applyProtection="1">
      <alignment horizontal="left" vertical="top" wrapText="1"/>
      <protection locked="0"/>
    </xf>
    <xf numFmtId="3" fontId="59" fillId="0" borderId="0" xfId="0" applyNumberFormat="1" applyFont="1" applyFill="1" applyAlignment="1" applyProtection="1">
      <alignment horizontal="right" vertical="top" wrapText="1"/>
      <protection locked="0"/>
    </xf>
    <xf numFmtId="3" fontId="58" fillId="0" borderId="0" xfId="0" applyNumberFormat="1" applyFont="1" applyFill="1" applyAlignment="1" applyProtection="1">
      <alignment horizontal="right" vertical="top" wrapText="1"/>
      <protection locked="0"/>
    </xf>
    <xf numFmtId="3" fontId="59" fillId="0" borderId="11" xfId="66" applyNumberFormat="1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4" fontId="5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8" fillId="0" borderId="1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center" vertical="top"/>
      <protection locked="0"/>
    </xf>
    <xf numFmtId="3" fontId="59" fillId="0" borderId="0" xfId="0" applyNumberFormat="1" applyFont="1" applyFill="1" applyBorder="1" applyAlignment="1" applyProtection="1">
      <alignment horizontal="left" vertical="top" wrapText="1"/>
      <protection locked="0"/>
    </xf>
    <xf numFmtId="3" fontId="59" fillId="0" borderId="10" xfId="0" applyNumberFormat="1" applyFont="1" applyFill="1" applyBorder="1" applyAlignment="1" applyProtection="1">
      <alignment horizontal="left" vertical="top" wrapText="1"/>
      <protection locked="0"/>
    </xf>
    <xf numFmtId="44" fontId="58" fillId="0" borderId="10" xfId="142" applyNumberFormat="1" applyFont="1" applyFill="1" applyBorder="1" applyAlignment="1" applyProtection="1">
      <alignment horizontal="left" vertical="top" wrapText="1"/>
      <protection locked="0"/>
    </xf>
    <xf numFmtId="44" fontId="58" fillId="0" borderId="0" xfId="0" applyNumberFormat="1" applyFont="1" applyFill="1" applyBorder="1" applyAlignment="1" applyProtection="1">
      <alignment horizontal="right" vertical="top" wrapText="1"/>
      <protection locked="0"/>
    </xf>
    <xf numFmtId="44" fontId="58" fillId="0" borderId="0" xfId="142" applyNumberFormat="1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justify" vertical="top" wrapText="1"/>
      <protection/>
    </xf>
    <xf numFmtId="0" fontId="58" fillId="0" borderId="0" xfId="0" applyFont="1" applyFill="1" applyBorder="1" applyAlignment="1" applyProtection="1">
      <alignment horizontal="left" vertical="top"/>
      <protection locked="0"/>
    </xf>
    <xf numFmtId="49" fontId="58" fillId="0" borderId="0" xfId="0" applyNumberFormat="1" applyFont="1" applyFill="1" applyAlignment="1" applyProtection="1">
      <alignment horizontal="left" vertical="top" wrapText="1"/>
      <protection locked="0"/>
    </xf>
    <xf numFmtId="3" fontId="58" fillId="0" borderId="10" xfId="0" applyNumberFormat="1" applyFont="1" applyFill="1" applyBorder="1" applyAlignment="1" applyProtection="1">
      <alignment horizontal="left" vertical="top" wrapText="1"/>
      <protection locked="0"/>
    </xf>
    <xf numFmtId="49" fontId="59" fillId="0" borderId="10" xfId="0" applyNumberFormat="1" applyFont="1" applyFill="1" applyBorder="1" applyAlignment="1" applyProtection="1">
      <alignment horizontal="left" vertical="top" wrapText="1"/>
      <protection locked="0"/>
    </xf>
    <xf numFmtId="3" fontId="59" fillId="0" borderId="1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49" fontId="58" fillId="0" borderId="11" xfId="0" applyNumberFormat="1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49" fontId="58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3" fontId="58" fillId="0" borderId="12" xfId="66" applyNumberFormat="1" applyFont="1" applyFill="1" applyBorder="1" applyAlignment="1">
      <alignment horizontal="right" vertical="top" wrapText="1"/>
    </xf>
    <xf numFmtId="4" fontId="58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8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9" fillId="0" borderId="11" xfId="0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>
      <alignment horizontal="left" vertical="top" wrapText="1"/>
    </xf>
    <xf numFmtId="3" fontId="58" fillId="0" borderId="0" xfId="66" applyNumberFormat="1" applyFont="1" applyFill="1" applyBorder="1" applyAlignment="1">
      <alignment horizontal="right" vertical="top" wrapText="1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8" fillId="0" borderId="15" xfId="0" applyFont="1" applyFill="1" applyBorder="1" applyAlignment="1" applyProtection="1">
      <alignment vertical="top" wrapText="1"/>
      <protection locked="0"/>
    </xf>
    <xf numFmtId="188" fontId="61" fillId="33" borderId="16" xfId="108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177" fontId="5" fillId="0" borderId="12" xfId="108" applyNumberFormat="1" applyFont="1" applyBorder="1" applyAlignment="1">
      <alignment horizontal="center" vertical="center"/>
    </xf>
    <xf numFmtId="44" fontId="5" fillId="0" borderId="0" xfId="211" applyFont="1" applyFill="1" applyBorder="1" applyAlignment="1">
      <alignment horizontal="center" vertical="center"/>
    </xf>
    <xf numFmtId="44" fontId="5" fillId="0" borderId="0" xfId="211" applyFont="1" applyBorder="1" applyAlignment="1">
      <alignment horizontal="center" vertical="center"/>
    </xf>
    <xf numFmtId="44" fontId="9" fillId="0" borderId="0" xfId="150" applyFont="1" applyBorder="1" applyAlignment="1">
      <alignment horizontal="center" vertical="center"/>
    </xf>
    <xf numFmtId="44" fontId="5" fillId="0" borderId="0" xfId="15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6" fillId="34" borderId="17" xfId="0" applyFont="1" applyFill="1" applyBorder="1" applyAlignment="1">
      <alignment horizontal="justify" vertical="top" wrapText="1"/>
    </xf>
    <xf numFmtId="0" fontId="59" fillId="0" borderId="11" xfId="0" applyFont="1" applyFill="1" applyBorder="1" applyAlignment="1" applyProtection="1">
      <alignment horizontal="left" vertical="top" wrapText="1"/>
      <protection locked="0"/>
    </xf>
    <xf numFmtId="0" fontId="59" fillId="0" borderId="15" xfId="0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8" fillId="0" borderId="15" xfId="0" applyFont="1" applyFill="1" applyBorder="1" applyAlignment="1" applyProtection="1">
      <alignment horizontal="left" vertical="top" wrapText="1"/>
      <protection locked="0"/>
    </xf>
    <xf numFmtId="3" fontId="5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3" fontId="58" fillId="0" borderId="15" xfId="0" applyNumberFormat="1" applyFont="1" applyFill="1" applyBorder="1" applyAlignment="1" applyProtection="1">
      <alignment horizontal="left" vertical="top" wrapText="1"/>
      <protection locked="0"/>
    </xf>
    <xf numFmtId="0" fontId="58" fillId="0" borderId="12" xfId="0" applyFont="1" applyFill="1" applyBorder="1" applyAlignment="1" applyProtection="1">
      <alignment horizontal="left" vertical="top" wrapText="1"/>
      <protection locked="0"/>
    </xf>
    <xf numFmtId="4" fontId="58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44" fontId="5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9" fillId="0" borderId="10" xfId="0" applyNumberFormat="1" applyFont="1" applyFill="1" applyBorder="1" applyAlignment="1" applyProtection="1">
      <alignment horizontal="left" vertical="top" wrapText="1"/>
      <protection locked="0"/>
    </xf>
    <xf numFmtId="4" fontId="6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9" fillId="35" borderId="11" xfId="0" applyFont="1" applyFill="1" applyBorder="1" applyAlignment="1" applyProtection="1">
      <alignment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4" fontId="6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4" fontId="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88" fontId="5" fillId="33" borderId="16" xfId="108" applyNumberFormat="1" applyFont="1" applyFill="1" applyBorder="1" applyAlignment="1">
      <alignment vertical="top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1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9" fillId="0" borderId="11" xfId="66" applyNumberFormat="1" applyFont="1" applyFill="1" applyBorder="1" applyAlignment="1" applyProtection="1">
      <alignment horizontal="left" vertical="top" wrapText="1"/>
      <protection locked="0"/>
    </xf>
    <xf numFmtId="4" fontId="1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1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16" fillId="0" borderId="15" xfId="0" applyFont="1" applyFill="1" applyBorder="1" applyAlignment="1" applyProtection="1">
      <alignment horizontal="left" vertical="top" wrapText="1"/>
      <protection locked="0"/>
    </xf>
    <xf numFmtId="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9" fillId="0" borderId="11" xfId="0" applyFont="1" applyFill="1" applyBorder="1" applyAlignment="1" applyProtection="1">
      <alignment horizontal="left" vertical="top" wrapText="1"/>
      <protection locked="0"/>
    </xf>
    <xf numFmtId="0" fontId="59" fillId="0" borderId="15" xfId="0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/>
    </xf>
    <xf numFmtId="0" fontId="65" fillId="0" borderId="12" xfId="0" applyFont="1" applyFill="1" applyBorder="1" applyAlignment="1" applyProtection="1">
      <alignment horizontal="justify" vertical="top" wrapText="1"/>
      <protection/>
    </xf>
    <xf numFmtId="0" fontId="58" fillId="36" borderId="11" xfId="0" applyFont="1" applyFill="1" applyBorder="1" applyAlignment="1" applyProtection="1">
      <alignment horizontal="justify" vertical="top" wrapText="1"/>
      <protection/>
    </xf>
    <xf numFmtId="0" fontId="58" fillId="36" borderId="15" xfId="0" applyFont="1" applyFill="1" applyBorder="1" applyAlignment="1" applyProtection="1">
      <alignment horizontal="justify" vertical="top" wrapText="1"/>
      <protection/>
    </xf>
    <xf numFmtId="0" fontId="58" fillId="0" borderId="18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left" vertical="top" wrapText="1"/>
    </xf>
    <xf numFmtId="0" fontId="58" fillId="36" borderId="11" xfId="0" applyFont="1" applyFill="1" applyBorder="1" applyAlignment="1" applyProtection="1">
      <alignment horizontal="right" vertical="top" wrapText="1"/>
      <protection/>
    </xf>
    <xf numFmtId="0" fontId="58" fillId="36" borderId="15" xfId="0" applyFont="1" applyFill="1" applyBorder="1" applyAlignment="1" applyProtection="1">
      <alignment horizontal="right" vertical="top" wrapText="1"/>
      <protection/>
    </xf>
    <xf numFmtId="0" fontId="65" fillId="0" borderId="12" xfId="0" applyFont="1" applyFill="1" applyBorder="1" applyAlignment="1" applyProtection="1">
      <alignment horizontal="justify" vertical="top" wrapText="1"/>
      <protection locked="0"/>
    </xf>
    <xf numFmtId="0" fontId="59" fillId="0" borderId="11" xfId="0" applyFont="1" applyFill="1" applyBorder="1" applyAlignment="1" applyProtection="1">
      <alignment horizontal="center" vertical="top" wrapText="1"/>
      <protection locked="0"/>
    </xf>
    <xf numFmtId="0" fontId="59" fillId="0" borderId="15" xfId="0" applyFont="1" applyFill="1" applyBorder="1" applyAlignment="1" applyProtection="1">
      <alignment horizontal="center" vertical="top" wrapText="1"/>
      <protection locked="0"/>
    </xf>
    <xf numFmtId="0" fontId="58" fillId="0" borderId="18" xfId="0" applyFont="1" applyFill="1" applyBorder="1" applyAlignment="1" applyProtection="1">
      <alignment horizontal="justify" vertical="top" wrapText="1"/>
      <protection/>
    </xf>
    <xf numFmtId="0" fontId="6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8" fillId="0" borderId="11" xfId="0" applyFont="1" applyFill="1" applyBorder="1" applyAlignment="1" applyProtection="1">
      <alignment horizontal="left" vertical="top" wrapText="1"/>
      <protection locked="0"/>
    </xf>
    <xf numFmtId="0" fontId="58" fillId="0" borderId="15" xfId="0" applyFont="1" applyFill="1" applyBorder="1" applyAlignment="1" applyProtection="1">
      <alignment horizontal="left" vertical="top" wrapText="1"/>
      <protection locked="0"/>
    </xf>
    <xf numFmtId="49" fontId="58" fillId="0" borderId="11" xfId="0" applyNumberFormat="1" applyFont="1" applyFill="1" applyBorder="1" applyAlignment="1" applyProtection="1">
      <alignment horizontal="left" vertical="top" wrapText="1"/>
      <protection locked="0"/>
    </xf>
    <xf numFmtId="49" fontId="58" fillId="0" borderId="15" xfId="0" applyNumberFormat="1" applyFont="1" applyFill="1" applyBorder="1" applyAlignment="1" applyProtection="1">
      <alignment horizontal="left" vertical="top" wrapText="1"/>
      <protection locked="0"/>
    </xf>
    <xf numFmtId="49" fontId="59" fillId="0" borderId="11" xfId="0" applyNumberFormat="1" applyFont="1" applyFill="1" applyBorder="1" applyAlignment="1" applyProtection="1">
      <alignment horizontal="left" vertical="top" wrapText="1"/>
      <protection locked="0"/>
    </xf>
    <xf numFmtId="49" fontId="59" fillId="0" borderId="15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justify" vertical="top" wrapText="1"/>
      <protection locked="0"/>
    </xf>
    <xf numFmtId="49" fontId="58" fillId="0" borderId="19" xfId="0" applyNumberFormat="1" applyFont="1" applyFill="1" applyBorder="1" applyAlignment="1" applyProtection="1">
      <alignment horizontal="left" vertical="top" wrapText="1"/>
      <protection locked="0"/>
    </xf>
    <xf numFmtId="44" fontId="58" fillId="0" borderId="11" xfId="0" applyNumberFormat="1" applyFont="1" applyFill="1" applyBorder="1" applyAlignment="1" applyProtection="1">
      <alignment horizontal="left" vertical="top" wrapText="1"/>
      <protection locked="0"/>
    </xf>
    <xf numFmtId="44" fontId="58" fillId="0" borderId="15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top" wrapText="1"/>
      <protection locked="0"/>
    </xf>
  </cellXfs>
  <cellStyles count="20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0 2" xfId="45"/>
    <cellStyle name="Dziesiętny 11" xfId="46"/>
    <cellStyle name="Dziesiętny 11 2" xfId="47"/>
    <cellStyle name="Dziesiętny 12" xfId="48"/>
    <cellStyle name="Dziesiętny 12 2" xfId="49"/>
    <cellStyle name="Dziesiętny 2" xfId="50"/>
    <cellStyle name="Dziesiętny 2 2" xfId="51"/>
    <cellStyle name="Dziesiętny 2 2 2" xfId="52"/>
    <cellStyle name="Dziesiętny 2 3" xfId="53"/>
    <cellStyle name="Dziesiętny 2 3 2" xfId="54"/>
    <cellStyle name="Dziesiętny 2 4" xfId="55"/>
    <cellStyle name="Dziesiętny 2 4 2" xfId="56"/>
    <cellStyle name="Dziesiętny 2 5" xfId="57"/>
    <cellStyle name="Dziesiętny 2 5 2" xfId="58"/>
    <cellStyle name="Dziesiętny 2 6" xfId="59"/>
    <cellStyle name="Dziesiętny 2 6 2" xfId="60"/>
    <cellStyle name="Dziesiętny 2 7" xfId="61"/>
    <cellStyle name="Dziesiętny 2 7 2" xfId="62"/>
    <cellStyle name="Dziesiętny 2 8" xfId="63"/>
    <cellStyle name="Dziesiętny 2 8 2" xfId="64"/>
    <cellStyle name="Dziesiętny 2 9" xfId="65"/>
    <cellStyle name="Dziesiętny 3" xfId="66"/>
    <cellStyle name="Dziesiętny 3 2" xfId="67"/>
    <cellStyle name="Dziesiętny 3 2 2" xfId="68"/>
    <cellStyle name="Dziesiętny 3 3" xfId="69"/>
    <cellStyle name="Dziesiętny 3 3 2" xfId="70"/>
    <cellStyle name="Dziesiętny 3 4" xfId="71"/>
    <cellStyle name="Dziesiętny 3 4 2" xfId="72"/>
    <cellStyle name="Dziesiętny 3 5" xfId="73"/>
    <cellStyle name="Dziesiętny 3 5 2" xfId="74"/>
    <cellStyle name="Dziesiętny 3 6" xfId="75"/>
    <cellStyle name="Dziesiętny 3 6 2" xfId="76"/>
    <cellStyle name="Dziesiętny 3 7" xfId="77"/>
    <cellStyle name="Dziesiętny 4" xfId="78"/>
    <cellStyle name="Dziesiętny 4 2" xfId="79"/>
    <cellStyle name="Dziesiętny 4 2 2" xfId="80"/>
    <cellStyle name="Dziesiętny 4 2 2 2" xfId="81"/>
    <cellStyle name="Dziesiętny 4 2 3" xfId="82"/>
    <cellStyle name="Dziesiętny 4 2 3 2" xfId="83"/>
    <cellStyle name="Dziesiętny 4 2 4" xfId="84"/>
    <cellStyle name="Dziesiętny 4 3" xfId="85"/>
    <cellStyle name="Dziesiętny 4 3 2" xfId="86"/>
    <cellStyle name="Dziesiętny 4 4" xfId="87"/>
    <cellStyle name="Dziesiętny 4 4 2" xfId="88"/>
    <cellStyle name="Dziesiętny 4 5" xfId="89"/>
    <cellStyle name="Dziesiętny 4 5 2" xfId="90"/>
    <cellStyle name="Dziesiętny 4 6" xfId="91"/>
    <cellStyle name="Dziesiętny 4 6 2" xfId="92"/>
    <cellStyle name="Dziesiętny 4 7" xfId="93"/>
    <cellStyle name="Dziesiętny 4 7 2" xfId="94"/>
    <cellStyle name="Dziesiętny 4 8" xfId="95"/>
    <cellStyle name="Dziesiętny 4 8 2" xfId="96"/>
    <cellStyle name="Dziesiętny 4 9" xfId="97"/>
    <cellStyle name="Dziesiętny 5" xfId="98"/>
    <cellStyle name="Dziesiętny 5 2" xfId="99"/>
    <cellStyle name="Dziesiętny 5 2 2" xfId="100"/>
    <cellStyle name="Dziesiętny 5 3" xfId="101"/>
    <cellStyle name="Dziesiętny 5 3 2" xfId="102"/>
    <cellStyle name="Dziesiętny 5 4" xfId="103"/>
    <cellStyle name="Dziesiętny 5 4 2" xfId="104"/>
    <cellStyle name="Dziesiętny 5 5" xfId="105"/>
    <cellStyle name="Dziesiętny 5 5 2" xfId="106"/>
    <cellStyle name="Dziesiętny 5 6" xfId="107"/>
    <cellStyle name="Dziesiętny 6" xfId="108"/>
    <cellStyle name="Dziesiętny 6 2" xfId="109"/>
    <cellStyle name="Dziesiętny 7" xfId="110"/>
    <cellStyle name="Dziesiętny 7 2" xfId="111"/>
    <cellStyle name="Dziesiętny 8" xfId="112"/>
    <cellStyle name="Dziesiętny 8 2" xfId="113"/>
    <cellStyle name="Dziesiętny 9" xfId="114"/>
    <cellStyle name="Dziesiętny 9 2" xfId="115"/>
    <cellStyle name="Excel Built-in Currency" xfId="116"/>
    <cellStyle name="Hyperlink" xfId="117"/>
    <cellStyle name="Komórka połączona" xfId="118"/>
    <cellStyle name="Komórka zaznaczona" xfId="119"/>
    <cellStyle name="Nagłówek 1" xfId="120"/>
    <cellStyle name="Nagłówek 2" xfId="121"/>
    <cellStyle name="Nagłówek 3" xfId="122"/>
    <cellStyle name="Nagłówek 4" xfId="123"/>
    <cellStyle name="Neutralny" xfId="124"/>
    <cellStyle name="Normalny 2" xfId="125"/>
    <cellStyle name="Normalny 2 2" xfId="126"/>
    <cellStyle name="Normalny 3" xfId="127"/>
    <cellStyle name="Normalny 3 2" xfId="128"/>
    <cellStyle name="Normalny 4" xfId="129"/>
    <cellStyle name="Normalny 5" xfId="130"/>
    <cellStyle name="Normalny 7" xfId="131"/>
    <cellStyle name="Normalny 7 2" xfId="132"/>
    <cellStyle name="Normalny 9" xfId="133"/>
    <cellStyle name="Obliczenia" xfId="134"/>
    <cellStyle name="Followed Hyperlink" xfId="135"/>
    <cellStyle name="Percent" xfId="136"/>
    <cellStyle name="Suma" xfId="137"/>
    <cellStyle name="Tekst objaśnienia" xfId="138"/>
    <cellStyle name="Tekst ostrzeżenia" xfId="139"/>
    <cellStyle name="Tytuł" xfId="140"/>
    <cellStyle name="Uwaga" xfId="141"/>
    <cellStyle name="Currency" xfId="142"/>
    <cellStyle name="Currency [0]" xfId="143"/>
    <cellStyle name="Walutowy 10" xfId="144"/>
    <cellStyle name="Walutowy 10 2" xfId="145"/>
    <cellStyle name="Walutowy 11" xfId="146"/>
    <cellStyle name="Walutowy 11 2" xfId="147"/>
    <cellStyle name="Walutowy 12" xfId="148"/>
    <cellStyle name="Walutowy 2" xfId="149"/>
    <cellStyle name="Walutowy 2 2" xfId="150"/>
    <cellStyle name="Walutowy 2 2 2" xfId="151"/>
    <cellStyle name="Walutowy 2 2 2 2" xfId="152"/>
    <cellStyle name="Walutowy 2 2 3" xfId="153"/>
    <cellStyle name="Walutowy 2 2 3 2" xfId="154"/>
    <cellStyle name="Walutowy 2 2 4" xfId="155"/>
    <cellStyle name="Walutowy 2 3" xfId="156"/>
    <cellStyle name="Walutowy 2 3 2" xfId="157"/>
    <cellStyle name="Walutowy 2 3 2 2" xfId="158"/>
    <cellStyle name="Walutowy 2 3 3" xfId="159"/>
    <cellStyle name="Walutowy 2 4" xfId="160"/>
    <cellStyle name="Walutowy 2 4 2" xfId="161"/>
    <cellStyle name="Walutowy 2 5" xfId="162"/>
    <cellStyle name="Walutowy 2 5 2" xfId="163"/>
    <cellStyle name="Walutowy 2 6" xfId="164"/>
    <cellStyle name="Walutowy 2 6 2" xfId="165"/>
    <cellStyle name="Walutowy 2 7" xfId="166"/>
    <cellStyle name="Walutowy 2 7 2" xfId="167"/>
    <cellStyle name="Walutowy 2 8" xfId="168"/>
    <cellStyle name="Walutowy 2 8 2" xfId="169"/>
    <cellStyle name="Walutowy 2 9" xfId="170"/>
    <cellStyle name="Walutowy 3" xfId="171"/>
    <cellStyle name="Walutowy 3 2" xfId="172"/>
    <cellStyle name="Walutowy 3 2 2" xfId="173"/>
    <cellStyle name="Walutowy 3 2 2 2" xfId="174"/>
    <cellStyle name="Walutowy 3 2 3" xfId="175"/>
    <cellStyle name="Walutowy 3 2 3 2" xfId="176"/>
    <cellStyle name="Walutowy 3 2 4" xfId="177"/>
    <cellStyle name="Walutowy 3 3" xfId="178"/>
    <cellStyle name="Walutowy 3 3 2" xfId="179"/>
    <cellStyle name="Walutowy 3 4" xfId="180"/>
    <cellStyle name="Walutowy 3 4 2" xfId="181"/>
    <cellStyle name="Walutowy 3 5" xfId="182"/>
    <cellStyle name="Walutowy 3 5 2" xfId="183"/>
    <cellStyle name="Walutowy 3 6" xfId="184"/>
    <cellStyle name="Walutowy 3 6 2" xfId="185"/>
    <cellStyle name="Walutowy 3 7" xfId="186"/>
    <cellStyle name="Walutowy 3 7 2" xfId="187"/>
    <cellStyle name="Walutowy 3 8" xfId="188"/>
    <cellStyle name="Walutowy 3 8 2" xfId="189"/>
    <cellStyle name="Walutowy 3 9" xfId="190"/>
    <cellStyle name="Walutowy 4" xfId="191"/>
    <cellStyle name="Walutowy 4 2" xfId="192"/>
    <cellStyle name="Walutowy 4 2 2" xfId="193"/>
    <cellStyle name="Walutowy 4 2 2 2" xfId="194"/>
    <cellStyle name="Walutowy 4 2 3" xfId="195"/>
    <cellStyle name="Walutowy 4 2 3 2" xfId="196"/>
    <cellStyle name="Walutowy 4 2 4" xfId="197"/>
    <cellStyle name="Walutowy 4 3" xfId="198"/>
    <cellStyle name="Walutowy 4 3 2" xfId="199"/>
    <cellStyle name="Walutowy 4 4" xfId="200"/>
    <cellStyle name="Walutowy 4 4 2" xfId="201"/>
    <cellStyle name="Walutowy 4 5" xfId="202"/>
    <cellStyle name="Walutowy 4 5 2" xfId="203"/>
    <cellStyle name="Walutowy 4 6" xfId="204"/>
    <cellStyle name="Walutowy 5" xfId="205"/>
    <cellStyle name="Walutowy 5 2" xfId="206"/>
    <cellStyle name="Walutowy 5 2 2" xfId="207"/>
    <cellStyle name="Walutowy 5 3" xfId="208"/>
    <cellStyle name="Walutowy 5 3 2" xfId="209"/>
    <cellStyle name="Walutowy 5 4" xfId="210"/>
    <cellStyle name="Walutowy 6" xfId="211"/>
    <cellStyle name="Walutowy 6 2" xfId="212"/>
    <cellStyle name="Walutowy 7" xfId="213"/>
    <cellStyle name="Walutowy 7 2" xfId="214"/>
    <cellStyle name="Walutowy 8" xfId="215"/>
    <cellStyle name="Walutowy 8 2" xfId="216"/>
    <cellStyle name="Walutowy 9" xfId="217"/>
    <cellStyle name="Walutowy 9 2" xfId="218"/>
    <cellStyle name="Zły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Normal="70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127.875" style="53" customWidth="1"/>
    <col min="2" max="8" width="9.125" style="53" customWidth="1"/>
    <col min="9" max="9" width="36.625" style="53" customWidth="1"/>
    <col min="10" max="16384" width="9.125" style="53" customWidth="1"/>
  </cols>
  <sheetData>
    <row r="2" ht="18.75">
      <c r="A2" s="52" t="s">
        <v>86</v>
      </c>
    </row>
    <row r="3" ht="19.5" thickBot="1"/>
    <row r="4" ht="109.5" customHeight="1">
      <c r="A4" s="79" t="s">
        <v>87</v>
      </c>
    </row>
    <row r="5" ht="111.75" customHeight="1">
      <c r="A5" s="54" t="s">
        <v>88</v>
      </c>
    </row>
    <row r="6" ht="95.25" customHeight="1" thickBot="1">
      <c r="A6" s="55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L11" sqref="L11"/>
    </sheetView>
  </sheetViews>
  <sheetFormatPr defaultColWidth="9.00390625" defaultRowHeight="12.75"/>
  <cols>
    <col min="1" max="1" width="5.375" style="61" customWidth="1"/>
    <col min="2" max="2" width="25.125" style="61" customWidth="1"/>
    <col min="3" max="3" width="19.375" style="61" customWidth="1"/>
    <col min="4" max="4" width="25.25390625" style="61" customWidth="1"/>
    <col min="5" max="5" width="11.25390625" style="3" customWidth="1"/>
    <col min="6" max="6" width="10.75390625" style="61" customWidth="1"/>
    <col min="7" max="7" width="36.12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5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2" t="str">
        <f>'formularz oferty'!D4</f>
        <v>DFP.271.83.2024.EP</v>
      </c>
      <c r="N1" s="4" t="s">
        <v>53</v>
      </c>
      <c r="S1" s="2"/>
      <c r="T1" s="2"/>
    </row>
    <row r="2" spans="7:9" ht="15">
      <c r="G2" s="135"/>
      <c r="H2" s="135"/>
      <c r="I2" s="135"/>
    </row>
    <row r="3" ht="15">
      <c r="N3" s="4" t="s">
        <v>56</v>
      </c>
    </row>
    <row r="4" spans="2:17" ht="15">
      <c r="B4" s="62" t="s">
        <v>14</v>
      </c>
      <c r="C4" s="58">
        <v>8</v>
      </c>
      <c r="D4" s="7"/>
      <c r="E4" s="8"/>
      <c r="F4" s="60"/>
      <c r="G4" s="10" t="s">
        <v>18</v>
      </c>
      <c r="H4" s="60"/>
      <c r="I4" s="7"/>
      <c r="J4" s="60"/>
      <c r="K4" s="60"/>
      <c r="L4" s="60"/>
      <c r="M4" s="60"/>
      <c r="N4" s="60"/>
      <c r="Q4" s="61"/>
    </row>
    <row r="5" spans="2:17" ht="15">
      <c r="B5" s="62"/>
      <c r="C5" s="7"/>
      <c r="D5" s="7"/>
      <c r="E5" s="8"/>
      <c r="F5" s="60"/>
      <c r="G5" s="10"/>
      <c r="H5" s="60"/>
      <c r="I5" s="7"/>
      <c r="J5" s="60"/>
      <c r="K5" s="60"/>
      <c r="L5" s="60"/>
      <c r="M5" s="60"/>
      <c r="N5" s="60"/>
      <c r="Q5" s="61"/>
    </row>
    <row r="6" spans="1:17" ht="15">
      <c r="A6" s="62"/>
      <c r="B6" s="62"/>
      <c r="C6" s="11"/>
      <c r="D6" s="11"/>
      <c r="E6" s="12"/>
      <c r="F6" s="60"/>
      <c r="G6" s="57" t="s">
        <v>77</v>
      </c>
      <c r="H6" s="155">
        <f>SUM(N11:N11)</f>
        <v>0</v>
      </c>
      <c r="I6" s="156"/>
      <c r="Q6" s="61"/>
    </row>
    <row r="7" spans="1:17" ht="15">
      <c r="A7" s="62"/>
      <c r="C7" s="60"/>
      <c r="D7" s="60"/>
      <c r="E7" s="12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1"/>
    </row>
    <row r="9" spans="2:17" ht="15">
      <c r="B9" s="62"/>
      <c r="E9" s="16"/>
      <c r="Q9" s="61"/>
    </row>
    <row r="10" spans="1:14" s="62" customFormat="1" ht="84" customHeight="1">
      <c r="A10" s="58" t="s">
        <v>38</v>
      </c>
      <c r="B10" s="58" t="s">
        <v>15</v>
      </c>
      <c r="C10" s="58" t="s">
        <v>16</v>
      </c>
      <c r="D10" s="58" t="s">
        <v>51</v>
      </c>
      <c r="E10" s="17" t="s">
        <v>55</v>
      </c>
      <c r="F10" s="63"/>
      <c r="G10" s="58" t="str">
        <f>"Nazwa handlowa /
"&amp;C10&amp;" / 
"&amp;D10</f>
        <v>Nazwa handlowa /
Dawka / 
Postać /Opakowanie</v>
      </c>
      <c r="H10" s="58" t="s">
        <v>54</v>
      </c>
      <c r="I10" s="58" t="str">
        <f>B10</f>
        <v>Skład</v>
      </c>
      <c r="J10" s="58" t="s">
        <v>82</v>
      </c>
      <c r="K10" s="101" t="s">
        <v>33</v>
      </c>
      <c r="L10" s="58" t="s">
        <v>182</v>
      </c>
      <c r="M10" s="58" t="s">
        <v>183</v>
      </c>
      <c r="N10" s="58" t="s">
        <v>80</v>
      </c>
    </row>
    <row r="11" spans="1:14" ht="145.5" customHeight="1">
      <c r="A11" s="41" t="s">
        <v>2</v>
      </c>
      <c r="B11" s="87" t="s">
        <v>133</v>
      </c>
      <c r="C11" s="87" t="s">
        <v>134</v>
      </c>
      <c r="D11" s="87" t="s">
        <v>135</v>
      </c>
      <c r="E11" s="92">
        <v>5400</v>
      </c>
      <c r="F11" s="63" t="s">
        <v>180</v>
      </c>
      <c r="G11" s="19" t="s">
        <v>136</v>
      </c>
      <c r="H11" s="100"/>
      <c r="I11" s="19"/>
      <c r="J11" s="111" t="s">
        <v>181</v>
      </c>
      <c r="K11" s="19"/>
      <c r="L11" s="120"/>
      <c r="M11" s="95"/>
      <c r="N11" s="21">
        <f>ROUND(L11*ROUND(M11,2),2)</f>
        <v>0</v>
      </c>
    </row>
    <row r="12" spans="1:14" ht="15">
      <c r="A12" s="43"/>
      <c r="B12" s="44"/>
      <c r="C12" s="44"/>
      <c r="D12" s="45"/>
      <c r="E12" s="46"/>
      <c r="F12" s="60"/>
      <c r="G12" s="47"/>
      <c r="H12" s="47"/>
      <c r="I12" s="47"/>
      <c r="J12" s="48"/>
      <c r="K12" s="47"/>
      <c r="L12" s="47"/>
      <c r="M12" s="47"/>
      <c r="N12" s="49"/>
    </row>
    <row r="13" spans="1:17" s="85" customFormat="1" ht="43.5" customHeight="1">
      <c r="A13" s="43"/>
      <c r="B13" s="160" t="s">
        <v>103</v>
      </c>
      <c r="C13" s="160"/>
      <c r="D13" s="160"/>
      <c r="E13" s="160"/>
      <c r="F13" s="160"/>
      <c r="G13" s="160"/>
      <c r="H13" s="160"/>
      <c r="I13" s="160"/>
      <c r="J13" s="48"/>
      <c r="K13" s="47"/>
      <c r="L13" s="47"/>
      <c r="M13" s="47"/>
      <c r="N13" s="49"/>
      <c r="Q13" s="5"/>
    </row>
    <row r="14" spans="2:9" ht="31.5" customHeight="1">
      <c r="B14" s="135" t="s">
        <v>96</v>
      </c>
      <c r="C14" s="135"/>
      <c r="D14" s="135"/>
      <c r="E14" s="135"/>
      <c r="F14" s="135"/>
      <c r="G14" s="135"/>
      <c r="H14" s="135"/>
      <c r="I14" s="135"/>
    </row>
  </sheetData>
  <sheetProtection/>
  <mergeCells count="4">
    <mergeCell ref="G2:I2"/>
    <mergeCell ref="H6:I6"/>
    <mergeCell ref="B13:I13"/>
    <mergeCell ref="B14:I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="85" zoomScaleNormal="77" zoomScaleSheetLayoutView="85" zoomScalePageLayoutView="85" workbookViewId="0" topLeftCell="A1">
      <selection activeCell="H7" sqref="H7"/>
    </sheetView>
  </sheetViews>
  <sheetFormatPr defaultColWidth="9.00390625" defaultRowHeight="12.75"/>
  <cols>
    <col min="1" max="1" width="5.375" style="61" customWidth="1"/>
    <col min="2" max="2" width="25.125" style="61" customWidth="1"/>
    <col min="3" max="3" width="19.375" style="61" customWidth="1"/>
    <col min="4" max="4" width="26.25390625" style="61" customWidth="1"/>
    <col min="5" max="5" width="12.25390625" style="3" customWidth="1"/>
    <col min="6" max="6" width="10.75390625" style="61" customWidth="1"/>
    <col min="7" max="7" width="36.12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5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2" t="str">
        <f>'formularz oferty'!D4</f>
        <v>DFP.271.83.2024.EP</v>
      </c>
      <c r="N1" s="4" t="s">
        <v>53</v>
      </c>
      <c r="S1" s="2"/>
      <c r="T1" s="2"/>
    </row>
    <row r="2" spans="7:9" ht="15">
      <c r="G2" s="135"/>
      <c r="H2" s="135"/>
      <c r="I2" s="135"/>
    </row>
    <row r="3" ht="15">
      <c r="N3" s="4" t="s">
        <v>56</v>
      </c>
    </row>
    <row r="4" spans="2:17" ht="15">
      <c r="B4" s="62" t="s">
        <v>14</v>
      </c>
      <c r="C4" s="58">
        <v>9</v>
      </c>
      <c r="D4" s="7"/>
      <c r="E4" s="8"/>
      <c r="F4" s="60"/>
      <c r="G4" s="10" t="s">
        <v>18</v>
      </c>
      <c r="H4" s="60"/>
      <c r="I4" s="7"/>
      <c r="J4" s="60"/>
      <c r="K4" s="60"/>
      <c r="L4" s="60"/>
      <c r="M4" s="60"/>
      <c r="N4" s="60"/>
      <c r="Q4" s="61"/>
    </row>
    <row r="5" spans="2:17" ht="15">
      <c r="B5" s="62"/>
      <c r="C5" s="7"/>
      <c r="D5" s="7"/>
      <c r="E5" s="8"/>
      <c r="F5" s="60"/>
      <c r="G5" s="10"/>
      <c r="H5" s="60"/>
      <c r="I5" s="7"/>
      <c r="J5" s="60"/>
      <c r="K5" s="60"/>
      <c r="L5" s="60"/>
      <c r="M5" s="60"/>
      <c r="N5" s="60"/>
      <c r="Q5" s="61"/>
    </row>
    <row r="6" spans="1:17" ht="15">
      <c r="A6" s="62"/>
      <c r="B6" s="62"/>
      <c r="C6" s="11"/>
      <c r="D6" s="11"/>
      <c r="E6" s="12"/>
      <c r="F6" s="60"/>
      <c r="G6" s="57" t="s">
        <v>77</v>
      </c>
      <c r="H6" s="155">
        <f>SUM(N11:N13)</f>
        <v>0</v>
      </c>
      <c r="I6" s="156"/>
      <c r="Q6" s="61"/>
    </row>
    <row r="7" spans="1:17" ht="15">
      <c r="A7" s="62"/>
      <c r="C7" s="60"/>
      <c r="D7" s="60"/>
      <c r="E7" s="12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1"/>
    </row>
    <row r="9" spans="2:17" ht="15">
      <c r="B9" s="62"/>
      <c r="E9" s="16"/>
      <c r="Q9" s="61"/>
    </row>
    <row r="10" spans="1:14" s="62" customFormat="1" ht="74.25" customHeight="1">
      <c r="A10" s="58" t="s">
        <v>38</v>
      </c>
      <c r="B10" s="58" t="s">
        <v>15</v>
      </c>
      <c r="C10" s="58" t="s">
        <v>16</v>
      </c>
      <c r="D10" s="58" t="s">
        <v>51</v>
      </c>
      <c r="E10" s="81" t="s">
        <v>142</v>
      </c>
      <c r="F10" s="63"/>
      <c r="G10" s="58" t="str">
        <f>"Nazwa handlowa /
"&amp;C10&amp;" / 
"&amp;D10</f>
        <v>Nazwa handlowa /
Dawka / 
Postać /Opakowanie</v>
      </c>
      <c r="H10" s="58" t="s">
        <v>54</v>
      </c>
      <c r="I10" s="58" t="str">
        <f>B10</f>
        <v>Skład</v>
      </c>
      <c r="J10" s="58" t="s">
        <v>82</v>
      </c>
      <c r="K10" s="58" t="s">
        <v>33</v>
      </c>
      <c r="L10" s="58" t="s">
        <v>34</v>
      </c>
      <c r="M10" s="58" t="s">
        <v>79</v>
      </c>
      <c r="N10" s="58" t="s">
        <v>80</v>
      </c>
    </row>
    <row r="11" spans="1:14" ht="66" customHeight="1">
      <c r="A11" s="69" t="s">
        <v>2</v>
      </c>
      <c r="B11" s="69" t="s">
        <v>137</v>
      </c>
      <c r="C11" s="69" t="s">
        <v>138</v>
      </c>
      <c r="D11" s="69" t="s">
        <v>139</v>
      </c>
      <c r="E11" s="69">
        <v>150</v>
      </c>
      <c r="F11" s="69" t="s">
        <v>101</v>
      </c>
      <c r="G11" s="19" t="s">
        <v>57</v>
      </c>
      <c r="H11" s="19"/>
      <c r="I11" s="19"/>
      <c r="J11" s="20"/>
      <c r="K11" s="19"/>
      <c r="L11" s="19"/>
      <c r="M11" s="95"/>
      <c r="N11" s="21">
        <f>ROUND(L11*ROUND(M11,2),2)</f>
        <v>0</v>
      </c>
    </row>
    <row r="12" spans="1:17" s="85" customFormat="1" ht="66" customHeight="1">
      <c r="A12" s="69" t="s">
        <v>3</v>
      </c>
      <c r="B12" s="69" t="s">
        <v>137</v>
      </c>
      <c r="C12" s="69" t="s">
        <v>140</v>
      </c>
      <c r="D12" s="69" t="s">
        <v>139</v>
      </c>
      <c r="E12" s="69">
        <v>150</v>
      </c>
      <c r="F12" s="69" t="s">
        <v>101</v>
      </c>
      <c r="G12" s="19" t="s">
        <v>57</v>
      </c>
      <c r="H12" s="19"/>
      <c r="I12" s="19"/>
      <c r="J12" s="20"/>
      <c r="K12" s="19"/>
      <c r="L12" s="19"/>
      <c r="M12" s="95"/>
      <c r="N12" s="21">
        <f>ROUND(L12*ROUND(M12,2),2)</f>
        <v>0</v>
      </c>
      <c r="Q12" s="5"/>
    </row>
    <row r="13" spans="1:14" ht="60" customHeight="1">
      <c r="A13" s="69" t="s">
        <v>4</v>
      </c>
      <c r="B13" s="69" t="s">
        <v>137</v>
      </c>
      <c r="C13" s="69" t="s">
        <v>141</v>
      </c>
      <c r="D13" s="69" t="s">
        <v>139</v>
      </c>
      <c r="E13" s="69">
        <v>140</v>
      </c>
      <c r="F13" s="69" t="s">
        <v>101</v>
      </c>
      <c r="G13" s="19" t="s">
        <v>57</v>
      </c>
      <c r="H13" s="19"/>
      <c r="I13" s="19"/>
      <c r="J13" s="20"/>
      <c r="K13" s="19"/>
      <c r="L13" s="19"/>
      <c r="M13" s="95"/>
      <c r="N13" s="21">
        <f>ROUND(L13*ROUND(M13,2),2)</f>
        <v>0</v>
      </c>
    </row>
    <row r="14" spans="1:17" s="85" customFormat="1" ht="15">
      <c r="A14" s="43"/>
      <c r="B14" s="64"/>
      <c r="C14" s="64"/>
      <c r="D14" s="66"/>
      <c r="E14" s="67"/>
      <c r="F14" s="84"/>
      <c r="G14" s="47"/>
      <c r="H14" s="47"/>
      <c r="I14" s="47"/>
      <c r="J14" s="48"/>
      <c r="K14" s="47"/>
      <c r="L14" s="47"/>
      <c r="M14" s="47"/>
      <c r="N14" s="49"/>
      <c r="Q14" s="5"/>
    </row>
    <row r="15" spans="1:17" s="85" customFormat="1" ht="37.5" customHeight="1">
      <c r="A15" s="43"/>
      <c r="B15" s="160" t="s">
        <v>103</v>
      </c>
      <c r="C15" s="160"/>
      <c r="D15" s="160"/>
      <c r="E15" s="160"/>
      <c r="F15" s="160"/>
      <c r="G15" s="160"/>
      <c r="H15" s="160"/>
      <c r="I15" s="160"/>
      <c r="J15" s="48"/>
      <c r="K15" s="47"/>
      <c r="L15" s="47"/>
      <c r="M15" s="47"/>
      <c r="N15" s="49"/>
      <c r="Q15" s="5"/>
    </row>
    <row r="16" spans="1:17" s="85" customFormat="1" ht="21.75" customHeight="1">
      <c r="A16" s="43"/>
      <c r="B16" s="160" t="s">
        <v>84</v>
      </c>
      <c r="C16" s="160"/>
      <c r="D16" s="160"/>
      <c r="E16" s="160"/>
      <c r="F16" s="160"/>
      <c r="G16" s="160"/>
      <c r="H16" s="64"/>
      <c r="I16" s="64"/>
      <c r="J16" s="48"/>
      <c r="K16" s="47"/>
      <c r="L16" s="47"/>
      <c r="M16" s="47"/>
      <c r="N16" s="49"/>
      <c r="Q16" s="5"/>
    </row>
    <row r="17" spans="2:8" ht="30" customHeight="1">
      <c r="B17" s="157" t="s">
        <v>96</v>
      </c>
      <c r="C17" s="157"/>
      <c r="D17" s="157"/>
      <c r="E17" s="157"/>
      <c r="F17" s="157"/>
      <c r="G17" s="157"/>
      <c r="H17" s="157"/>
    </row>
  </sheetData>
  <sheetProtection/>
  <mergeCells count="5">
    <mergeCell ref="G2:I2"/>
    <mergeCell ref="H6:I6"/>
    <mergeCell ref="B17:H17"/>
    <mergeCell ref="B15:I15"/>
    <mergeCell ref="B16:G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85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5.375" style="61" customWidth="1"/>
    <col min="2" max="2" width="25.125" style="61" customWidth="1"/>
    <col min="3" max="3" width="19.375" style="61" customWidth="1"/>
    <col min="4" max="4" width="25.25390625" style="61" customWidth="1"/>
    <col min="5" max="5" width="9.00390625" style="3" customWidth="1"/>
    <col min="6" max="6" width="10.75390625" style="61" customWidth="1"/>
    <col min="7" max="7" width="40.00390625" style="61" customWidth="1"/>
    <col min="8" max="8" width="26.375" style="61" customWidth="1"/>
    <col min="9" max="9" width="14.625" style="61" customWidth="1"/>
    <col min="10" max="10" width="35.7539062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5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2" t="str">
        <f>'formularz oferty'!D4</f>
        <v>DFP.271.83.2024.EP</v>
      </c>
      <c r="N1" s="4" t="s">
        <v>53</v>
      </c>
      <c r="S1" s="2"/>
      <c r="T1" s="2"/>
    </row>
    <row r="2" spans="7:9" ht="15">
      <c r="G2" s="135"/>
      <c r="H2" s="135"/>
      <c r="I2" s="135"/>
    </row>
    <row r="3" ht="15">
      <c r="N3" s="4" t="s">
        <v>56</v>
      </c>
    </row>
    <row r="4" spans="2:17" ht="15">
      <c r="B4" s="62" t="s">
        <v>14</v>
      </c>
      <c r="C4" s="58">
        <v>10</v>
      </c>
      <c r="D4" s="7"/>
      <c r="E4" s="8"/>
      <c r="F4" s="60"/>
      <c r="G4" s="10" t="s">
        <v>18</v>
      </c>
      <c r="H4" s="60"/>
      <c r="I4" s="7"/>
      <c r="J4" s="60"/>
      <c r="K4" s="60"/>
      <c r="L4" s="60"/>
      <c r="M4" s="60"/>
      <c r="N4" s="60"/>
      <c r="Q4" s="61"/>
    </row>
    <row r="5" spans="2:17" ht="15">
      <c r="B5" s="62"/>
      <c r="C5" s="7"/>
      <c r="D5" s="7"/>
      <c r="E5" s="8"/>
      <c r="F5" s="60"/>
      <c r="G5" s="10"/>
      <c r="H5" s="60"/>
      <c r="I5" s="7"/>
      <c r="J5" s="60"/>
      <c r="K5" s="60"/>
      <c r="L5" s="60"/>
      <c r="M5" s="60"/>
      <c r="N5" s="60"/>
      <c r="Q5" s="61"/>
    </row>
    <row r="6" spans="1:17" ht="15">
      <c r="A6" s="62"/>
      <c r="B6" s="62"/>
      <c r="C6" s="11"/>
      <c r="D6" s="11"/>
      <c r="E6" s="12"/>
      <c r="F6" s="60"/>
      <c r="G6" s="57" t="s">
        <v>77</v>
      </c>
      <c r="H6" s="155">
        <f>SUM(N11:N11)</f>
        <v>0</v>
      </c>
      <c r="I6" s="156"/>
      <c r="Q6" s="61"/>
    </row>
    <row r="7" spans="1:17" ht="15">
      <c r="A7" s="62"/>
      <c r="C7" s="60"/>
      <c r="D7" s="60"/>
      <c r="E7" s="12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1"/>
    </row>
    <row r="9" spans="2:17" ht="38.25" customHeight="1">
      <c r="B9" s="62"/>
      <c r="E9" s="16"/>
      <c r="G9" s="117"/>
      <c r="Q9" s="61"/>
    </row>
    <row r="10" spans="1:14" s="62" customFormat="1" ht="60" customHeight="1">
      <c r="A10" s="58" t="s">
        <v>38</v>
      </c>
      <c r="B10" s="58" t="s">
        <v>15</v>
      </c>
      <c r="C10" s="58" t="s">
        <v>16</v>
      </c>
      <c r="D10" s="58" t="s">
        <v>51</v>
      </c>
      <c r="E10" s="17" t="s">
        <v>55</v>
      </c>
      <c r="F10" s="63"/>
      <c r="G10" s="109" t="s">
        <v>164</v>
      </c>
      <c r="H10" s="110" t="s">
        <v>172</v>
      </c>
      <c r="I10" s="109" t="str">
        <f>B10</f>
        <v>Skład</v>
      </c>
      <c r="J10" s="109" t="s">
        <v>171</v>
      </c>
      <c r="K10" s="58" t="s">
        <v>33</v>
      </c>
      <c r="L10" s="58" t="s">
        <v>34</v>
      </c>
      <c r="M10" s="58" t="s">
        <v>79</v>
      </c>
      <c r="N10" s="58" t="s">
        <v>80</v>
      </c>
    </row>
    <row r="11" spans="1:14" ht="218.25" customHeight="1">
      <c r="A11" s="41" t="s">
        <v>2</v>
      </c>
      <c r="B11" s="87" t="s">
        <v>143</v>
      </c>
      <c r="C11" s="87" t="s">
        <v>144</v>
      </c>
      <c r="D11" s="87" t="s">
        <v>145</v>
      </c>
      <c r="E11" s="87">
        <v>800</v>
      </c>
      <c r="F11" s="63" t="s">
        <v>58</v>
      </c>
      <c r="G11" s="111" t="s">
        <v>188</v>
      </c>
      <c r="H11" s="111"/>
      <c r="I11" s="111"/>
      <c r="J11" s="112" t="s">
        <v>173</v>
      </c>
      <c r="K11" s="19"/>
      <c r="L11" s="19" t="str">
        <f>IF(K11=0,"0,00",IF(K11&gt;0,ROUND(E11/K11,2)))</f>
        <v>0,00</v>
      </c>
      <c r="M11" s="95"/>
      <c r="N11" s="21">
        <f>ROUND(L11*ROUND(M11,2),2)</f>
        <v>0</v>
      </c>
    </row>
    <row r="12" spans="1:14" ht="15">
      <c r="A12" s="43"/>
      <c r="B12" s="44"/>
      <c r="C12" s="44"/>
      <c r="D12" s="45"/>
      <c r="E12" s="46"/>
      <c r="F12" s="60"/>
      <c r="G12" s="47"/>
      <c r="H12" s="47"/>
      <c r="I12" s="47"/>
      <c r="J12" s="48"/>
      <c r="K12" s="47"/>
      <c r="L12" s="47"/>
      <c r="M12" s="47"/>
      <c r="N12" s="49"/>
    </row>
    <row r="13" spans="1:17" s="85" customFormat="1" ht="42.75" customHeight="1">
      <c r="A13" s="43"/>
      <c r="B13" s="160" t="s">
        <v>103</v>
      </c>
      <c r="C13" s="160"/>
      <c r="D13" s="160"/>
      <c r="E13" s="160"/>
      <c r="F13" s="160"/>
      <c r="G13" s="160"/>
      <c r="H13" s="160"/>
      <c r="I13" s="160"/>
      <c r="J13" s="48"/>
      <c r="K13" s="47"/>
      <c r="L13" s="47"/>
      <c r="M13" s="47"/>
      <c r="N13" s="49"/>
      <c r="Q13" s="5"/>
    </row>
    <row r="14" spans="2:8" ht="30" customHeight="1">
      <c r="B14" s="157" t="s">
        <v>96</v>
      </c>
      <c r="C14" s="157"/>
      <c r="D14" s="157"/>
      <c r="E14" s="157"/>
      <c r="F14" s="157"/>
      <c r="G14" s="157"/>
      <c r="H14" s="157"/>
    </row>
    <row r="15" spans="2:6" ht="18.75" customHeight="1">
      <c r="B15" s="135"/>
      <c r="C15" s="135"/>
      <c r="D15" s="135"/>
      <c r="E15" s="135"/>
      <c r="F15" s="135"/>
    </row>
  </sheetData>
  <sheetProtection/>
  <mergeCells count="5">
    <mergeCell ref="G2:I2"/>
    <mergeCell ref="H6:I6"/>
    <mergeCell ref="B15:F15"/>
    <mergeCell ref="B14:H14"/>
    <mergeCell ref="B13:I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="77" zoomScaleNormal="77" zoomScaleSheetLayoutView="77" zoomScalePageLayoutView="85" workbookViewId="0" topLeftCell="A1">
      <selection activeCell="H7" sqref="H7"/>
    </sheetView>
  </sheetViews>
  <sheetFormatPr defaultColWidth="9.00390625" defaultRowHeight="12.75"/>
  <cols>
    <col min="1" max="1" width="5.375" style="61" customWidth="1"/>
    <col min="2" max="2" width="28.125" style="61" customWidth="1"/>
    <col min="3" max="3" width="19.375" style="61" customWidth="1"/>
    <col min="4" max="4" width="25.25390625" style="61" customWidth="1"/>
    <col min="5" max="5" width="9.00390625" style="3" customWidth="1"/>
    <col min="6" max="6" width="10.75390625" style="61" customWidth="1"/>
    <col min="7" max="7" width="38.87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5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2" t="str">
        <f>'formularz oferty'!D4</f>
        <v>DFP.271.83.2024.EP</v>
      </c>
      <c r="N1" s="4" t="s">
        <v>53</v>
      </c>
      <c r="S1" s="2"/>
      <c r="T1" s="2"/>
    </row>
    <row r="2" spans="7:9" ht="15">
      <c r="G2" s="135"/>
      <c r="H2" s="135"/>
      <c r="I2" s="135"/>
    </row>
    <row r="3" ht="15">
      <c r="N3" s="4" t="s">
        <v>56</v>
      </c>
    </row>
    <row r="4" spans="2:17" ht="15">
      <c r="B4" s="62" t="s">
        <v>14</v>
      </c>
      <c r="C4" s="58">
        <v>11</v>
      </c>
      <c r="D4" s="7"/>
      <c r="E4" s="8"/>
      <c r="F4" s="60"/>
      <c r="G4" s="10" t="s">
        <v>18</v>
      </c>
      <c r="H4" s="60"/>
      <c r="I4" s="7"/>
      <c r="J4" s="60"/>
      <c r="K4" s="60"/>
      <c r="L4" s="60"/>
      <c r="M4" s="60"/>
      <c r="N4" s="60"/>
      <c r="Q4" s="61"/>
    </row>
    <row r="5" spans="2:17" ht="15">
      <c r="B5" s="62"/>
      <c r="C5" s="7"/>
      <c r="D5" s="7"/>
      <c r="E5" s="8"/>
      <c r="F5" s="60"/>
      <c r="G5" s="10"/>
      <c r="H5" s="60"/>
      <c r="I5" s="7"/>
      <c r="J5" s="60"/>
      <c r="K5" s="60"/>
      <c r="L5" s="60"/>
      <c r="M5" s="60"/>
      <c r="N5" s="60"/>
      <c r="Q5" s="61"/>
    </row>
    <row r="6" spans="1:17" ht="15">
      <c r="A6" s="62"/>
      <c r="B6" s="62"/>
      <c r="C6" s="11"/>
      <c r="D6" s="11"/>
      <c r="E6" s="12"/>
      <c r="F6" s="60"/>
      <c r="G6" s="57" t="s">
        <v>77</v>
      </c>
      <c r="H6" s="155">
        <f>SUM(N11:N13)</f>
        <v>0</v>
      </c>
      <c r="I6" s="156"/>
      <c r="Q6" s="61"/>
    </row>
    <row r="7" spans="1:17" ht="15">
      <c r="A7" s="62"/>
      <c r="C7" s="60"/>
      <c r="D7" s="60"/>
      <c r="E7" s="12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1"/>
    </row>
    <row r="9" spans="2:17" ht="39" customHeight="1">
      <c r="B9" s="62"/>
      <c r="E9" s="16"/>
      <c r="Q9" s="61"/>
    </row>
    <row r="10" spans="1:14" s="62" customFormat="1" ht="58.5" customHeight="1">
      <c r="A10" s="58" t="s">
        <v>38</v>
      </c>
      <c r="B10" s="58" t="s">
        <v>15</v>
      </c>
      <c r="C10" s="58" t="s">
        <v>16</v>
      </c>
      <c r="D10" s="58" t="s">
        <v>51</v>
      </c>
      <c r="E10" s="17" t="s">
        <v>55</v>
      </c>
      <c r="F10" s="63"/>
      <c r="G10" s="109" t="s">
        <v>164</v>
      </c>
      <c r="H10" s="110" t="s">
        <v>172</v>
      </c>
      <c r="I10" s="109" t="str">
        <f>B10</f>
        <v>Skład</v>
      </c>
      <c r="J10" s="109" t="s">
        <v>82</v>
      </c>
      <c r="K10" s="58" t="s">
        <v>33</v>
      </c>
      <c r="L10" s="58" t="s">
        <v>34</v>
      </c>
      <c r="M10" s="58" t="s">
        <v>79</v>
      </c>
      <c r="N10" s="58" t="s">
        <v>80</v>
      </c>
    </row>
    <row r="11" spans="1:14" ht="59.25" customHeight="1">
      <c r="A11" s="41" t="s">
        <v>2</v>
      </c>
      <c r="B11" s="87" t="s">
        <v>146</v>
      </c>
      <c r="C11" s="87" t="s">
        <v>147</v>
      </c>
      <c r="D11" s="87" t="s">
        <v>148</v>
      </c>
      <c r="E11" s="87">
        <v>600</v>
      </c>
      <c r="F11" s="63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95"/>
      <c r="N11" s="21">
        <f>ROUND(L11*ROUND(M11,2),2)</f>
        <v>0</v>
      </c>
    </row>
    <row r="12" spans="1:17" s="85" customFormat="1" ht="62.25" customHeight="1">
      <c r="A12" s="41" t="s">
        <v>3</v>
      </c>
      <c r="B12" s="87" t="s">
        <v>146</v>
      </c>
      <c r="C12" s="87" t="s">
        <v>112</v>
      </c>
      <c r="D12" s="87" t="s">
        <v>148</v>
      </c>
      <c r="E12" s="87">
        <v>600</v>
      </c>
      <c r="F12" s="87" t="s">
        <v>58</v>
      </c>
      <c r="G12" s="19" t="s">
        <v>57</v>
      </c>
      <c r="H12" s="19"/>
      <c r="I12" s="19"/>
      <c r="J12" s="20"/>
      <c r="K12" s="19"/>
      <c r="L12" s="19" t="str">
        <f>IF(K12=0,"0,00",IF(K12&gt;0,ROUND(E12/K12,2)))</f>
        <v>0,00</v>
      </c>
      <c r="M12" s="95"/>
      <c r="N12" s="21">
        <f>ROUND(L12*ROUND(M12,2),2)</f>
        <v>0</v>
      </c>
      <c r="Q12" s="5"/>
    </row>
    <row r="13" spans="1:14" ht="52.5" customHeight="1">
      <c r="A13" s="41" t="s">
        <v>4</v>
      </c>
      <c r="B13" s="87" t="s">
        <v>146</v>
      </c>
      <c r="C13" s="87" t="s">
        <v>149</v>
      </c>
      <c r="D13" s="87" t="s">
        <v>148</v>
      </c>
      <c r="E13" s="87">
        <v>3500</v>
      </c>
      <c r="F13" s="87" t="s">
        <v>58</v>
      </c>
      <c r="G13" s="19" t="s">
        <v>57</v>
      </c>
      <c r="H13" s="19"/>
      <c r="I13" s="19"/>
      <c r="J13" s="20"/>
      <c r="K13" s="19"/>
      <c r="L13" s="19" t="str">
        <f>IF(K13=0,"0,00",IF(K13&gt;0,ROUND(E13/K13,2)))</f>
        <v>0,00</v>
      </c>
      <c r="M13" s="95"/>
      <c r="N13" s="21">
        <f>ROUND(L13*ROUND(M13,2),2)</f>
        <v>0</v>
      </c>
    </row>
    <row r="14" spans="1:17" s="85" customFormat="1" ht="30.75" customHeight="1">
      <c r="A14" s="43"/>
      <c r="B14" s="93"/>
      <c r="C14" s="93"/>
      <c r="D14" s="93"/>
      <c r="E14" s="93"/>
      <c r="F14" s="93"/>
      <c r="G14" s="94"/>
      <c r="H14" s="94"/>
      <c r="I14" s="47"/>
      <c r="J14" s="48"/>
      <c r="K14" s="47"/>
      <c r="L14" s="47"/>
      <c r="M14" s="47"/>
      <c r="N14" s="49"/>
      <c r="Q14" s="5"/>
    </row>
    <row r="15" spans="1:17" s="85" customFormat="1" ht="23.25" customHeight="1">
      <c r="A15" s="43"/>
      <c r="B15" s="161" t="s">
        <v>150</v>
      </c>
      <c r="C15" s="161"/>
      <c r="D15" s="161"/>
      <c r="E15" s="161"/>
      <c r="F15" s="161"/>
      <c r="G15" s="161"/>
      <c r="H15" s="161"/>
      <c r="I15" s="47"/>
      <c r="J15" s="48"/>
      <c r="K15" s="47"/>
      <c r="L15" s="47"/>
      <c r="M15" s="47"/>
      <c r="N15" s="49"/>
      <c r="Q15" s="5"/>
    </row>
    <row r="16" spans="2:6" ht="30" customHeight="1">
      <c r="B16" s="157" t="s">
        <v>92</v>
      </c>
      <c r="C16" s="157"/>
      <c r="D16" s="157"/>
      <c r="E16" s="157"/>
      <c r="F16" s="157"/>
    </row>
    <row r="17" spans="2:8" ht="25.5" customHeight="1">
      <c r="B17" s="135" t="s">
        <v>96</v>
      </c>
      <c r="C17" s="135"/>
      <c r="D17" s="135"/>
      <c r="E17" s="135"/>
      <c r="F17" s="135"/>
      <c r="G17" s="135"/>
      <c r="H17" s="135"/>
    </row>
  </sheetData>
  <sheetProtection/>
  <mergeCells count="5">
    <mergeCell ref="G2:I2"/>
    <mergeCell ref="H6:I6"/>
    <mergeCell ref="B16:F16"/>
    <mergeCell ref="B17:H17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61" customWidth="1"/>
    <col min="2" max="2" width="26.875" style="61" customWidth="1"/>
    <col min="3" max="3" width="19.375" style="61" customWidth="1"/>
    <col min="4" max="4" width="25.25390625" style="61" customWidth="1"/>
    <col min="5" max="5" width="9.00390625" style="3" customWidth="1"/>
    <col min="6" max="6" width="10.75390625" style="61" customWidth="1"/>
    <col min="7" max="7" width="38.62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5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2" t="str">
        <f>'formularz oferty'!D4</f>
        <v>DFP.271.83.2024.EP</v>
      </c>
      <c r="N1" s="4" t="s">
        <v>53</v>
      </c>
      <c r="S1" s="2"/>
      <c r="T1" s="2"/>
    </row>
    <row r="2" spans="7:9" ht="15">
      <c r="G2" s="135"/>
      <c r="H2" s="135"/>
      <c r="I2" s="135"/>
    </row>
    <row r="3" ht="15">
      <c r="N3" s="4" t="s">
        <v>56</v>
      </c>
    </row>
    <row r="4" spans="2:17" ht="15">
      <c r="B4" s="62" t="s">
        <v>14</v>
      </c>
      <c r="C4" s="58">
        <v>12</v>
      </c>
      <c r="D4" s="7"/>
      <c r="E4" s="8"/>
      <c r="F4" s="60"/>
      <c r="G4" s="10" t="s">
        <v>18</v>
      </c>
      <c r="H4" s="60"/>
      <c r="I4" s="7"/>
      <c r="J4" s="60"/>
      <c r="K4" s="60"/>
      <c r="L4" s="60"/>
      <c r="M4" s="60"/>
      <c r="N4" s="60"/>
      <c r="Q4" s="61"/>
    </row>
    <row r="5" spans="2:17" ht="15">
      <c r="B5" s="62"/>
      <c r="C5" s="7"/>
      <c r="D5" s="7"/>
      <c r="E5" s="8"/>
      <c r="F5" s="60"/>
      <c r="G5" s="10"/>
      <c r="H5" s="60"/>
      <c r="I5" s="7"/>
      <c r="J5" s="60"/>
      <c r="K5" s="60"/>
      <c r="L5" s="60"/>
      <c r="M5" s="60"/>
      <c r="N5" s="60"/>
      <c r="Q5" s="61"/>
    </row>
    <row r="6" spans="1:17" ht="15">
      <c r="A6" s="62"/>
      <c r="B6" s="62"/>
      <c r="C6" s="11"/>
      <c r="D6" s="11"/>
      <c r="E6" s="12"/>
      <c r="F6" s="60"/>
      <c r="G6" s="57" t="s">
        <v>77</v>
      </c>
      <c r="H6" s="155">
        <f>SUM(N11:N11)</f>
        <v>0</v>
      </c>
      <c r="I6" s="156"/>
      <c r="Q6" s="61"/>
    </row>
    <row r="7" spans="1:17" ht="15">
      <c r="A7" s="62"/>
      <c r="C7" s="60"/>
      <c r="D7" s="60"/>
      <c r="E7" s="12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1"/>
    </row>
    <row r="9" spans="2:17" ht="42" customHeight="1">
      <c r="B9" s="62"/>
      <c r="E9" s="16"/>
      <c r="Q9" s="61"/>
    </row>
    <row r="10" spans="1:14" s="62" customFormat="1" ht="63.75" customHeight="1">
      <c r="A10" s="109" t="s">
        <v>38</v>
      </c>
      <c r="B10" s="109" t="s">
        <v>15</v>
      </c>
      <c r="C10" s="109" t="s">
        <v>16</v>
      </c>
      <c r="D10" s="109" t="s">
        <v>51</v>
      </c>
      <c r="E10" s="113" t="s">
        <v>55</v>
      </c>
      <c r="F10" s="65"/>
      <c r="G10" s="109" t="s">
        <v>164</v>
      </c>
      <c r="H10" s="110" t="s">
        <v>172</v>
      </c>
      <c r="I10" s="109" t="str">
        <f>B10</f>
        <v>Skład</v>
      </c>
      <c r="J10" s="109" t="s">
        <v>82</v>
      </c>
      <c r="K10" s="109" t="s">
        <v>33</v>
      </c>
      <c r="L10" s="109" t="s">
        <v>34</v>
      </c>
      <c r="M10" s="109" t="s">
        <v>79</v>
      </c>
      <c r="N10" s="109" t="s">
        <v>80</v>
      </c>
    </row>
    <row r="11" spans="1:14" ht="63" customHeight="1">
      <c r="A11" s="41" t="s">
        <v>2</v>
      </c>
      <c r="B11" s="87" t="s">
        <v>151</v>
      </c>
      <c r="C11" s="87" t="s">
        <v>152</v>
      </c>
      <c r="D11" s="87" t="s">
        <v>153</v>
      </c>
      <c r="E11" s="87">
        <v>288</v>
      </c>
      <c r="F11" s="63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95"/>
      <c r="N11" s="21">
        <f>ROUND(L11*ROUND(M11,2),2)</f>
        <v>0</v>
      </c>
    </row>
    <row r="12" spans="1:17" s="85" customFormat="1" ht="21" customHeight="1">
      <c r="A12" s="43"/>
      <c r="B12" s="84"/>
      <c r="C12" s="84"/>
      <c r="D12" s="84"/>
      <c r="E12" s="84"/>
      <c r="F12" s="84"/>
      <c r="G12" s="47"/>
      <c r="H12" s="47"/>
      <c r="I12" s="47"/>
      <c r="J12" s="48"/>
      <c r="K12" s="47"/>
      <c r="L12" s="47"/>
      <c r="M12" s="47"/>
      <c r="N12" s="49"/>
      <c r="Q12" s="5"/>
    </row>
    <row r="13" spans="2:6" ht="30" customHeight="1">
      <c r="B13" s="157" t="s">
        <v>154</v>
      </c>
      <c r="C13" s="157"/>
      <c r="D13" s="157"/>
      <c r="E13" s="157"/>
      <c r="F13" s="157"/>
    </row>
    <row r="14" spans="2:8" ht="30" customHeight="1">
      <c r="B14" s="135" t="s">
        <v>96</v>
      </c>
      <c r="C14" s="135"/>
      <c r="D14" s="135"/>
      <c r="E14" s="135"/>
      <c r="F14" s="135"/>
      <c r="G14" s="135"/>
      <c r="H14" s="135"/>
    </row>
  </sheetData>
  <sheetProtection/>
  <mergeCells count="4">
    <mergeCell ref="G2:I2"/>
    <mergeCell ref="H6:I6"/>
    <mergeCell ref="B13:F13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85" zoomScaleNormal="77" zoomScaleSheetLayoutView="85" zoomScalePageLayoutView="85" workbookViewId="0" topLeftCell="A1">
      <selection activeCell="H7" sqref="H7"/>
    </sheetView>
  </sheetViews>
  <sheetFormatPr defaultColWidth="9.00390625" defaultRowHeight="12.75"/>
  <cols>
    <col min="1" max="1" width="5.375" style="61" customWidth="1"/>
    <col min="2" max="2" width="31.625" style="61" customWidth="1"/>
    <col min="3" max="3" width="11.375" style="61" customWidth="1"/>
    <col min="4" max="4" width="25.25390625" style="61" customWidth="1"/>
    <col min="5" max="5" width="12.125" style="3" customWidth="1"/>
    <col min="6" max="6" width="10.75390625" style="61" customWidth="1"/>
    <col min="7" max="7" width="36.12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5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2" t="str">
        <f>'formularz oferty'!D4</f>
        <v>DFP.271.83.2024.EP</v>
      </c>
      <c r="N1" s="4" t="s">
        <v>53</v>
      </c>
      <c r="S1" s="2"/>
      <c r="T1" s="2"/>
    </row>
    <row r="2" spans="7:9" ht="15">
      <c r="G2" s="135"/>
      <c r="H2" s="135"/>
      <c r="I2" s="135"/>
    </row>
    <row r="3" ht="15">
      <c r="N3" s="4" t="s">
        <v>56</v>
      </c>
    </row>
    <row r="4" spans="2:17" ht="15">
      <c r="B4" s="62" t="s">
        <v>14</v>
      </c>
      <c r="C4" s="58">
        <v>13</v>
      </c>
      <c r="D4" s="7"/>
      <c r="E4" s="8"/>
      <c r="F4" s="60"/>
      <c r="G4" s="10" t="s">
        <v>18</v>
      </c>
      <c r="H4" s="60"/>
      <c r="I4" s="7"/>
      <c r="J4" s="60"/>
      <c r="K4" s="60"/>
      <c r="L4" s="60"/>
      <c r="M4" s="60"/>
      <c r="N4" s="60"/>
      <c r="Q4" s="61"/>
    </row>
    <row r="5" spans="2:17" ht="15">
      <c r="B5" s="62"/>
      <c r="C5" s="7"/>
      <c r="D5" s="7"/>
      <c r="E5" s="8"/>
      <c r="F5" s="60"/>
      <c r="G5" s="10"/>
      <c r="H5" s="60"/>
      <c r="I5" s="7"/>
      <c r="J5" s="60"/>
      <c r="K5" s="60"/>
      <c r="L5" s="60"/>
      <c r="M5" s="60"/>
      <c r="N5" s="60"/>
      <c r="Q5" s="61"/>
    </row>
    <row r="6" spans="1:17" ht="15">
      <c r="A6" s="62"/>
      <c r="B6" s="62"/>
      <c r="C6" s="11"/>
      <c r="D6" s="11"/>
      <c r="E6" s="12"/>
      <c r="F6" s="60"/>
      <c r="G6" s="57" t="s">
        <v>77</v>
      </c>
      <c r="H6" s="155">
        <f>SUM(N11:N12)</f>
        <v>0</v>
      </c>
      <c r="I6" s="156"/>
      <c r="Q6" s="61"/>
    </row>
    <row r="7" spans="1:17" ht="15">
      <c r="A7" s="62"/>
      <c r="C7" s="60"/>
      <c r="D7" s="60"/>
      <c r="E7" s="12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1"/>
    </row>
    <row r="9" spans="2:17" ht="15">
      <c r="B9" s="62"/>
      <c r="E9" s="16"/>
      <c r="Q9" s="61"/>
    </row>
    <row r="10" spans="1:14" s="62" customFormat="1" ht="74.25" customHeight="1">
      <c r="A10" s="58" t="s">
        <v>38</v>
      </c>
      <c r="B10" s="58" t="s">
        <v>15</v>
      </c>
      <c r="C10" s="58" t="s">
        <v>16</v>
      </c>
      <c r="D10" s="58" t="s">
        <v>51</v>
      </c>
      <c r="E10" s="113" t="s">
        <v>55</v>
      </c>
      <c r="F10" s="65"/>
      <c r="G10" s="109" t="str">
        <f>"Nazwa handlowa /
"&amp;C10&amp;" / 
"&amp;D10</f>
        <v>Nazwa handlowa /
Dawka / 
Postać /Opakowanie</v>
      </c>
      <c r="H10" s="110" t="s">
        <v>172</v>
      </c>
      <c r="I10" s="58" t="str">
        <f>B10</f>
        <v>Skład</v>
      </c>
      <c r="J10" s="58" t="s">
        <v>82</v>
      </c>
      <c r="K10" s="58" t="s">
        <v>33</v>
      </c>
      <c r="L10" s="58" t="s">
        <v>34</v>
      </c>
      <c r="M10" s="58" t="s">
        <v>79</v>
      </c>
      <c r="N10" s="58" t="s">
        <v>80</v>
      </c>
    </row>
    <row r="11" spans="1:14" ht="55.5" customHeight="1">
      <c r="A11" s="41" t="s">
        <v>2</v>
      </c>
      <c r="B11" s="87" t="s">
        <v>155</v>
      </c>
      <c r="C11" s="87" t="s">
        <v>156</v>
      </c>
      <c r="D11" s="87" t="s">
        <v>157</v>
      </c>
      <c r="E11" s="65">
        <v>100</v>
      </c>
      <c r="F11" s="65" t="s">
        <v>174</v>
      </c>
      <c r="G11" s="111" t="s">
        <v>57</v>
      </c>
      <c r="H11" s="111"/>
      <c r="I11" s="19"/>
      <c r="J11" s="20"/>
      <c r="K11" s="19"/>
      <c r="L11" s="19" t="str">
        <f>IF(K11=0,"0,00",IF(K11&gt;0,ROUND(E11/K11,2)))</f>
        <v>0,00</v>
      </c>
      <c r="M11" s="95"/>
      <c r="N11" s="21">
        <f>ROUND(L11*ROUND(M11,2),2)</f>
        <v>0</v>
      </c>
    </row>
    <row r="12" spans="1:14" ht="51" customHeight="1">
      <c r="A12" s="41" t="s">
        <v>3</v>
      </c>
      <c r="B12" s="87" t="s">
        <v>155</v>
      </c>
      <c r="C12" s="87" t="s">
        <v>158</v>
      </c>
      <c r="D12" s="87" t="s">
        <v>157</v>
      </c>
      <c r="E12" s="65">
        <v>150</v>
      </c>
      <c r="F12" s="65" t="s">
        <v>174</v>
      </c>
      <c r="G12" s="111" t="s">
        <v>57</v>
      </c>
      <c r="H12" s="111"/>
      <c r="I12" s="19"/>
      <c r="J12" s="20"/>
      <c r="K12" s="19"/>
      <c r="L12" s="19" t="str">
        <f>IF(K12=0,"0,00",IF(K12&gt;0,ROUND(E12/K12,2)))</f>
        <v>0,00</v>
      </c>
      <c r="M12" s="95"/>
      <c r="N12" s="21">
        <f>ROUND(L12*ROUND(M12,2),2)</f>
        <v>0</v>
      </c>
    </row>
    <row r="13" spans="2:11" ht="30" customHeight="1">
      <c r="B13" s="162" t="s">
        <v>84</v>
      </c>
      <c r="C13" s="163"/>
      <c r="D13" s="71"/>
      <c r="E13" s="72"/>
      <c r="F13" s="73"/>
      <c r="G13" s="74"/>
      <c r="H13" s="75"/>
      <c r="I13" s="76"/>
      <c r="J13" s="77"/>
      <c r="K13" s="78"/>
    </row>
    <row r="14" spans="2:11" ht="27.75" customHeight="1">
      <c r="B14" s="164" t="s">
        <v>96</v>
      </c>
      <c r="C14" s="134"/>
      <c r="D14" s="134"/>
      <c r="E14" s="134"/>
      <c r="F14" s="134"/>
      <c r="G14" s="134"/>
      <c r="H14" s="134"/>
      <c r="I14" s="134"/>
      <c r="J14" s="134"/>
      <c r="K14" s="134"/>
    </row>
  </sheetData>
  <sheetProtection/>
  <mergeCells count="4">
    <mergeCell ref="G2:I2"/>
    <mergeCell ref="H6:I6"/>
    <mergeCell ref="B13:C13"/>
    <mergeCell ref="B14:K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85" zoomScaleNormal="77" zoomScaleSheetLayoutView="85" zoomScalePageLayoutView="85" workbookViewId="0" topLeftCell="A1">
      <selection activeCell="B13" sqref="B13:K13"/>
    </sheetView>
  </sheetViews>
  <sheetFormatPr defaultColWidth="9.00390625" defaultRowHeight="12.75"/>
  <cols>
    <col min="1" max="1" width="5.375" style="85" customWidth="1"/>
    <col min="2" max="2" width="31.625" style="85" customWidth="1"/>
    <col min="3" max="3" width="19.375" style="85" customWidth="1"/>
    <col min="4" max="4" width="25.25390625" style="85" customWidth="1"/>
    <col min="5" max="5" width="12.125" style="3" customWidth="1"/>
    <col min="6" max="6" width="15.75390625" style="85" customWidth="1"/>
    <col min="7" max="7" width="36.125" style="85" customWidth="1"/>
    <col min="8" max="8" width="30.25390625" style="85" customWidth="1"/>
    <col min="9" max="9" width="17.625" style="85" customWidth="1"/>
    <col min="10" max="10" width="22.875" style="85" customWidth="1"/>
    <col min="11" max="11" width="16.125" style="85" customWidth="1"/>
    <col min="12" max="12" width="15.75390625" style="85" customWidth="1"/>
    <col min="13" max="14" width="16.00390625" style="85" customWidth="1"/>
    <col min="15" max="15" width="8.00390625" style="85" customWidth="1"/>
    <col min="16" max="16" width="15.875" style="85" customWidth="1"/>
    <col min="17" max="17" width="15.875" style="5" customWidth="1"/>
    <col min="18" max="18" width="15.875" style="85" customWidth="1"/>
    <col min="19" max="20" width="14.25390625" style="85" customWidth="1"/>
    <col min="21" max="21" width="15.25390625" style="85" customWidth="1"/>
    <col min="22" max="16384" width="9.125" style="85" customWidth="1"/>
  </cols>
  <sheetData>
    <row r="1" spans="2:20" ht="15">
      <c r="B1" s="2" t="str">
        <f>'formularz oferty'!D4</f>
        <v>DFP.271.83.2024.EP</v>
      </c>
      <c r="N1" s="4" t="s">
        <v>53</v>
      </c>
      <c r="S1" s="2"/>
      <c r="T1" s="2"/>
    </row>
    <row r="2" spans="7:9" ht="15">
      <c r="G2" s="135"/>
      <c r="H2" s="135"/>
      <c r="I2" s="135"/>
    </row>
    <row r="3" ht="15">
      <c r="N3" s="4" t="s">
        <v>56</v>
      </c>
    </row>
    <row r="4" spans="2:17" ht="15">
      <c r="B4" s="86" t="s">
        <v>14</v>
      </c>
      <c r="C4" s="82">
        <v>14</v>
      </c>
      <c r="D4" s="7"/>
      <c r="E4" s="8"/>
      <c r="F4" s="84"/>
      <c r="G4" s="10" t="s">
        <v>18</v>
      </c>
      <c r="H4" s="84"/>
      <c r="I4" s="7"/>
      <c r="J4" s="84"/>
      <c r="K4" s="84"/>
      <c r="L4" s="84"/>
      <c r="M4" s="84"/>
      <c r="N4" s="84"/>
      <c r="Q4" s="85"/>
    </row>
    <row r="5" spans="2:17" ht="15">
      <c r="B5" s="86"/>
      <c r="C5" s="7"/>
      <c r="D5" s="7"/>
      <c r="E5" s="8"/>
      <c r="F5" s="84"/>
      <c r="G5" s="10"/>
      <c r="H5" s="84"/>
      <c r="I5" s="7"/>
      <c r="J5" s="84"/>
      <c r="K5" s="84"/>
      <c r="L5" s="84"/>
      <c r="M5" s="84"/>
      <c r="N5" s="84"/>
      <c r="Q5" s="85"/>
    </row>
    <row r="6" spans="1:17" ht="15">
      <c r="A6" s="86"/>
      <c r="B6" s="86"/>
      <c r="C6" s="11"/>
      <c r="D6" s="11"/>
      <c r="E6" s="12"/>
      <c r="F6" s="84"/>
      <c r="G6" s="80" t="s">
        <v>77</v>
      </c>
      <c r="H6" s="155">
        <f>SUM(N11:N11)</f>
        <v>0</v>
      </c>
      <c r="I6" s="156"/>
      <c r="Q6" s="85"/>
    </row>
    <row r="7" spans="1:17" ht="15">
      <c r="A7" s="86"/>
      <c r="C7" s="84"/>
      <c r="D7" s="84"/>
      <c r="E7" s="12"/>
      <c r="F7" s="84"/>
      <c r="G7" s="84"/>
      <c r="H7" s="84"/>
      <c r="I7" s="84"/>
      <c r="J7" s="84"/>
      <c r="K7" s="84"/>
      <c r="L7" s="84"/>
      <c r="Q7" s="85"/>
    </row>
    <row r="8" spans="1:17" ht="15">
      <c r="A8" s="8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85"/>
    </row>
    <row r="9" spans="2:17" ht="15">
      <c r="B9" s="86"/>
      <c r="E9" s="16"/>
      <c r="Q9" s="85"/>
    </row>
    <row r="10" spans="1:14" s="86" customFormat="1" ht="88.5" customHeight="1">
      <c r="A10" s="82" t="s">
        <v>38</v>
      </c>
      <c r="B10" s="82" t="s">
        <v>15</v>
      </c>
      <c r="C10" s="82" t="s">
        <v>16</v>
      </c>
      <c r="D10" s="82" t="s">
        <v>51</v>
      </c>
      <c r="E10" s="17" t="s">
        <v>55</v>
      </c>
      <c r="F10" s="87"/>
      <c r="G10" s="82" t="str">
        <f>"Nazwa handlowa /
"&amp;C10&amp;" / 
"&amp;D10</f>
        <v>Nazwa handlowa /
Dawka / 
Postać /Opakowanie</v>
      </c>
      <c r="H10" s="82" t="s">
        <v>90</v>
      </c>
      <c r="I10" s="82" t="str">
        <f>B10</f>
        <v>Skład</v>
      </c>
      <c r="J10" s="82" t="s">
        <v>91</v>
      </c>
      <c r="K10" s="82" t="s">
        <v>33</v>
      </c>
      <c r="L10" s="109" t="s">
        <v>178</v>
      </c>
      <c r="M10" s="109" t="s">
        <v>179</v>
      </c>
      <c r="N10" s="82" t="s">
        <v>80</v>
      </c>
    </row>
    <row r="11" spans="1:14" ht="135">
      <c r="A11" s="87" t="s">
        <v>2</v>
      </c>
      <c r="B11" s="87" t="s">
        <v>159</v>
      </c>
      <c r="C11" s="65" t="s">
        <v>175</v>
      </c>
      <c r="D11" s="87" t="s">
        <v>160</v>
      </c>
      <c r="E11" s="92">
        <v>400</v>
      </c>
      <c r="F11" s="87" t="s">
        <v>176</v>
      </c>
      <c r="G11" s="111" t="s">
        <v>177</v>
      </c>
      <c r="H11" s="114"/>
      <c r="I11" s="111"/>
      <c r="J11" s="115" t="s">
        <v>166</v>
      </c>
      <c r="K11" s="19"/>
      <c r="L11" s="111"/>
      <c r="M11" s="95"/>
      <c r="N11" s="21">
        <f>ROUND(L11*ROUND(M11,2),2)</f>
        <v>0</v>
      </c>
    </row>
    <row r="12" spans="2:11" ht="30" customHeight="1">
      <c r="B12" s="162" t="s">
        <v>161</v>
      </c>
      <c r="C12" s="163"/>
      <c r="D12" s="71"/>
      <c r="E12" s="72"/>
      <c r="F12" s="73"/>
      <c r="G12" s="74"/>
      <c r="H12" s="75"/>
      <c r="I12" s="76"/>
      <c r="J12" s="77"/>
      <c r="K12" s="78"/>
    </row>
    <row r="13" spans="2:11" ht="27.75" customHeight="1">
      <c r="B13" s="164" t="s">
        <v>96</v>
      </c>
      <c r="C13" s="134"/>
      <c r="D13" s="134"/>
      <c r="E13" s="134"/>
      <c r="F13" s="134"/>
      <c r="G13" s="134"/>
      <c r="H13" s="134"/>
      <c r="I13" s="134"/>
      <c r="J13" s="134"/>
      <c r="K13" s="134"/>
    </row>
  </sheetData>
  <sheetProtection/>
  <mergeCells count="4">
    <mergeCell ref="G2:I2"/>
    <mergeCell ref="H6:I6"/>
    <mergeCell ref="B12:C12"/>
    <mergeCell ref="B13:K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71"/>
  <sheetViews>
    <sheetView showGridLines="0" tabSelected="1" view="pageBreakPreview" zoomScale="115" zoomScaleNormal="80" zoomScaleSheetLayoutView="115" zoomScalePageLayoutView="115" workbookViewId="0" topLeftCell="B46">
      <selection activeCell="C52" sqref="C52:E52"/>
    </sheetView>
  </sheetViews>
  <sheetFormatPr defaultColWidth="9.00390625" defaultRowHeight="12.75"/>
  <cols>
    <col min="1" max="1" width="2.375" style="9" customWidth="1"/>
    <col min="2" max="2" width="7.25390625" style="9" customWidth="1"/>
    <col min="3" max="4" width="30.00390625" style="9" customWidth="1"/>
    <col min="5" max="5" width="67.375" style="8" customWidth="1"/>
    <col min="6" max="7" width="9.125" style="9" customWidth="1"/>
    <col min="8" max="8" width="31.00390625" style="9" customWidth="1"/>
    <col min="9" max="9" width="9.125" style="9" customWidth="1"/>
    <col min="10" max="10" width="26.75390625" style="9" customWidth="1"/>
    <col min="11" max="12" width="16.125" style="9" customWidth="1"/>
    <col min="13" max="16384" width="9.125" style="9" customWidth="1"/>
  </cols>
  <sheetData>
    <row r="1" ht="15">
      <c r="E1" s="12" t="s">
        <v>52</v>
      </c>
    </row>
    <row r="2" spans="3:5" ht="15">
      <c r="C2" s="22"/>
      <c r="D2" s="22" t="s">
        <v>50</v>
      </c>
      <c r="E2" s="22"/>
    </row>
    <row r="4" spans="3:4" ht="15">
      <c r="C4" s="9" t="s">
        <v>42</v>
      </c>
      <c r="D4" s="9" t="s">
        <v>97</v>
      </c>
    </row>
    <row r="6" spans="3:5" ht="34.5" customHeight="1">
      <c r="C6" s="9" t="s">
        <v>41</v>
      </c>
      <c r="D6" s="124" t="s">
        <v>189</v>
      </c>
      <c r="E6" s="124"/>
    </row>
    <row r="8" spans="3:5" ht="15">
      <c r="C8" s="18" t="s">
        <v>37</v>
      </c>
      <c r="D8" s="127"/>
      <c r="E8" s="128"/>
    </row>
    <row r="9" spans="3:5" ht="15">
      <c r="C9" s="18" t="s">
        <v>43</v>
      </c>
      <c r="D9" s="140"/>
      <c r="E9" s="141"/>
    </row>
    <row r="10" spans="3:5" ht="15">
      <c r="C10" s="18" t="s">
        <v>36</v>
      </c>
      <c r="D10" s="125"/>
      <c r="E10" s="126"/>
    </row>
    <row r="11" spans="3:5" ht="15">
      <c r="C11" s="18" t="s">
        <v>44</v>
      </c>
      <c r="D11" s="125"/>
      <c r="E11" s="126"/>
    </row>
    <row r="12" spans="3:5" ht="15">
      <c r="C12" s="18" t="s">
        <v>45</v>
      </c>
      <c r="D12" s="125"/>
      <c r="E12" s="126"/>
    </row>
    <row r="13" spans="3:5" ht="15">
      <c r="C13" s="18" t="s">
        <v>46</v>
      </c>
      <c r="D13" s="125"/>
      <c r="E13" s="126"/>
    </row>
    <row r="14" spans="3:5" ht="15">
      <c r="C14" s="18" t="s">
        <v>47</v>
      </c>
      <c r="D14" s="125"/>
      <c r="E14" s="126"/>
    </row>
    <row r="15" spans="3:5" ht="15">
      <c r="C15" s="18" t="s">
        <v>48</v>
      </c>
      <c r="D15" s="125"/>
      <c r="E15" s="126"/>
    </row>
    <row r="16" spans="3:5" ht="15">
      <c r="C16" s="18" t="s">
        <v>49</v>
      </c>
      <c r="D16" s="125"/>
      <c r="E16" s="126"/>
    </row>
    <row r="17" spans="4:5" ht="15">
      <c r="D17" s="7"/>
      <c r="E17" s="23"/>
    </row>
    <row r="18" spans="2:5" ht="15" customHeight="1">
      <c r="B18" s="9" t="s">
        <v>2</v>
      </c>
      <c r="C18" s="134" t="s">
        <v>59</v>
      </c>
      <c r="D18" s="135"/>
      <c r="E18" s="136"/>
    </row>
    <row r="19" spans="4:5" ht="15">
      <c r="D19" s="1"/>
      <c r="E19" s="3"/>
    </row>
    <row r="20" spans="3:5" ht="21" customHeight="1">
      <c r="C20" s="6" t="s">
        <v>17</v>
      </c>
      <c r="D20" s="24" t="s">
        <v>77</v>
      </c>
      <c r="E20" s="7"/>
    </row>
    <row r="21" spans="3:5" ht="15">
      <c r="C21" s="18" t="s">
        <v>23</v>
      </c>
      <c r="D21" s="25">
        <f>'część (1)'!H$6</f>
        <v>0</v>
      </c>
      <c r="E21" s="26"/>
    </row>
    <row r="22" spans="3:5" ht="15">
      <c r="C22" s="39" t="s">
        <v>24</v>
      </c>
      <c r="D22" s="25">
        <f>'część (2)'!H$6</f>
        <v>0</v>
      </c>
      <c r="E22" s="26"/>
    </row>
    <row r="23" spans="3:5" ht="15">
      <c r="C23" s="39" t="s">
        <v>25</v>
      </c>
      <c r="D23" s="25">
        <f>'część (3)'!H$6</f>
        <v>0</v>
      </c>
      <c r="E23" s="26"/>
    </row>
    <row r="24" spans="3:5" ht="15">
      <c r="C24" s="39" t="s">
        <v>26</v>
      </c>
      <c r="D24" s="25">
        <f>'część (4)'!H$6</f>
        <v>0</v>
      </c>
      <c r="E24" s="26"/>
    </row>
    <row r="25" spans="3:5" ht="15">
      <c r="C25" s="39" t="s">
        <v>27</v>
      </c>
      <c r="D25" s="25">
        <f>'część (5)'!H$6</f>
        <v>0</v>
      </c>
      <c r="E25" s="26"/>
    </row>
    <row r="26" spans="3:5" ht="15">
      <c r="C26" s="39" t="s">
        <v>28</v>
      </c>
      <c r="D26" s="25">
        <f>'część (6)'!H$6</f>
        <v>0</v>
      </c>
      <c r="E26" s="26"/>
    </row>
    <row r="27" spans="3:5" ht="15">
      <c r="C27" s="39" t="s">
        <v>29</v>
      </c>
      <c r="D27" s="25">
        <f>'część (7)'!H$6</f>
        <v>0</v>
      </c>
      <c r="E27" s="26"/>
    </row>
    <row r="28" spans="3:5" ht="15">
      <c r="C28" s="39" t="s">
        <v>30</v>
      </c>
      <c r="D28" s="25">
        <f>'część (8)'!H$6</f>
        <v>0</v>
      </c>
      <c r="E28" s="26"/>
    </row>
    <row r="29" spans="3:5" ht="15">
      <c r="C29" s="39" t="s">
        <v>31</v>
      </c>
      <c r="D29" s="25">
        <f>'część (9)'!H$6</f>
        <v>0</v>
      </c>
      <c r="E29" s="26"/>
    </row>
    <row r="30" spans="3:5" s="60" customFormat="1" ht="14.25" customHeight="1">
      <c r="C30" s="39" t="s">
        <v>32</v>
      </c>
      <c r="D30" s="25">
        <f>'część (10)'!H$6</f>
        <v>0</v>
      </c>
      <c r="E30" s="26"/>
    </row>
    <row r="31" spans="3:5" ht="15">
      <c r="C31" s="59" t="s">
        <v>93</v>
      </c>
      <c r="D31" s="25">
        <f>'część (11)'!H$6</f>
        <v>0</v>
      </c>
      <c r="E31" s="26"/>
    </row>
    <row r="32" spans="3:5" s="36" customFormat="1" ht="16.5" customHeight="1">
      <c r="C32" s="59" t="s">
        <v>94</v>
      </c>
      <c r="D32" s="25">
        <f>'część (12)'!H$6</f>
        <v>0</v>
      </c>
      <c r="E32" s="26"/>
    </row>
    <row r="33" spans="3:5" s="84" customFormat="1" ht="16.5" customHeight="1">
      <c r="C33" s="59" t="s">
        <v>95</v>
      </c>
      <c r="D33" s="25">
        <f>'część (13)'!H$6</f>
        <v>0</v>
      </c>
      <c r="E33" s="26"/>
    </row>
    <row r="34" spans="3:5" s="60" customFormat="1" ht="16.5" customHeight="1">
      <c r="C34" s="83" t="s">
        <v>98</v>
      </c>
      <c r="D34" s="25">
        <f>'część (14)'!H$6</f>
        <v>0</v>
      </c>
      <c r="E34" s="26"/>
    </row>
    <row r="35" spans="4:5" s="60" customFormat="1" ht="16.5" customHeight="1">
      <c r="D35" s="27"/>
      <c r="E35" s="26"/>
    </row>
    <row r="36" spans="4:5" s="60" customFormat="1" ht="16.5" customHeight="1">
      <c r="D36" s="27"/>
      <c r="E36" s="26"/>
    </row>
    <row r="37" spans="3:5" s="42" customFormat="1" ht="48.75" customHeight="1">
      <c r="C37" s="143" t="s">
        <v>78</v>
      </c>
      <c r="D37" s="143"/>
      <c r="E37" s="143"/>
    </row>
    <row r="38" spans="2:5" s="36" customFormat="1" ht="34.5" customHeight="1">
      <c r="B38" s="36" t="s">
        <v>3</v>
      </c>
      <c r="C38" s="142" t="s">
        <v>60</v>
      </c>
      <c r="D38" s="142"/>
      <c r="E38" s="142"/>
    </row>
    <row r="39" spans="3:5" s="36" customFormat="1" ht="56.25" customHeight="1">
      <c r="C39" s="131" t="s">
        <v>61</v>
      </c>
      <c r="D39" s="132"/>
      <c r="E39" s="28" t="s">
        <v>73</v>
      </c>
    </row>
    <row r="40" spans="3:5" s="36" customFormat="1" ht="57" customHeight="1">
      <c r="C40" s="130" t="s">
        <v>62</v>
      </c>
      <c r="D40" s="130"/>
      <c r="E40" s="130"/>
    </row>
    <row r="41" spans="2:5" s="36" customFormat="1" ht="31.5" customHeight="1">
      <c r="B41" s="36" t="s">
        <v>4</v>
      </c>
      <c r="C41" s="133" t="s">
        <v>63</v>
      </c>
      <c r="D41" s="133"/>
      <c r="E41" s="133"/>
    </row>
    <row r="42" spans="3:5" s="36" customFormat="1" ht="33" customHeight="1">
      <c r="C42" s="131" t="s">
        <v>64</v>
      </c>
      <c r="D42" s="132"/>
      <c r="E42" s="28" t="s">
        <v>65</v>
      </c>
    </row>
    <row r="43" spans="3:5" s="36" customFormat="1" ht="99" customHeight="1">
      <c r="C43" s="139" t="s">
        <v>81</v>
      </c>
      <c r="D43" s="139"/>
      <c r="E43" s="139"/>
    </row>
    <row r="44" spans="2:5" s="36" customFormat="1" ht="30.75" customHeight="1">
      <c r="B44" s="36" t="s">
        <v>5</v>
      </c>
      <c r="C44" s="133" t="s">
        <v>66</v>
      </c>
      <c r="D44" s="133"/>
      <c r="E44" s="133"/>
    </row>
    <row r="45" spans="3:5" s="36" customFormat="1" ht="94.5" customHeight="1">
      <c r="C45" s="137" t="s">
        <v>67</v>
      </c>
      <c r="D45" s="138"/>
      <c r="E45" s="28" t="s">
        <v>68</v>
      </c>
    </row>
    <row r="46" spans="3:5" s="36" customFormat="1" ht="25.5" customHeight="1">
      <c r="C46" s="139" t="s">
        <v>74</v>
      </c>
      <c r="D46" s="139"/>
      <c r="E46" s="139"/>
    </row>
    <row r="47" spans="2:5" s="36" customFormat="1" ht="32.25" customHeight="1">
      <c r="B47" s="36" t="s">
        <v>35</v>
      </c>
      <c r="C47" s="129" t="s">
        <v>69</v>
      </c>
      <c r="D47" s="129"/>
      <c r="E47" s="129"/>
    </row>
    <row r="48" spans="2:5" s="36" customFormat="1" ht="27.75" customHeight="1">
      <c r="B48" s="51" t="s">
        <v>40</v>
      </c>
      <c r="C48" s="153" t="s">
        <v>70</v>
      </c>
      <c r="D48" s="153"/>
      <c r="E48" s="153"/>
    </row>
    <row r="49" spans="2:5" s="36" customFormat="1" ht="40.5" customHeight="1">
      <c r="B49" s="51" t="s">
        <v>6</v>
      </c>
      <c r="C49" s="145" t="s">
        <v>83</v>
      </c>
      <c r="D49" s="145"/>
      <c r="E49" s="145"/>
    </row>
    <row r="50" spans="2:5" s="36" customFormat="1" ht="62.25" customHeight="1">
      <c r="B50" s="51" t="s">
        <v>7</v>
      </c>
      <c r="C50" s="144" t="s">
        <v>165</v>
      </c>
      <c r="D50" s="144"/>
      <c r="E50" s="144"/>
    </row>
    <row r="51" spans="2:5" s="50" customFormat="1" ht="75" customHeight="1">
      <c r="B51" s="51" t="s">
        <v>19</v>
      </c>
      <c r="C51" s="144" t="s">
        <v>194</v>
      </c>
      <c r="D51" s="144"/>
      <c r="E51" s="144"/>
    </row>
    <row r="52" spans="2:5" s="36" customFormat="1" ht="43.5" customHeight="1">
      <c r="B52" s="56" t="s">
        <v>39</v>
      </c>
      <c r="C52" s="124" t="s">
        <v>75</v>
      </c>
      <c r="D52" s="124"/>
      <c r="E52" s="124"/>
    </row>
    <row r="53" spans="2:5" s="29" customFormat="1" ht="29.25" customHeight="1">
      <c r="B53" s="56" t="s">
        <v>1</v>
      </c>
      <c r="C53" s="124" t="s">
        <v>71</v>
      </c>
      <c r="D53" s="124"/>
      <c r="E53" s="124"/>
    </row>
    <row r="54" spans="2:5" s="29" customFormat="1" ht="42.75" customHeight="1">
      <c r="B54" s="56" t="s">
        <v>0</v>
      </c>
      <c r="C54" s="124" t="s">
        <v>76</v>
      </c>
      <c r="D54" s="124"/>
      <c r="E54" s="124"/>
    </row>
    <row r="55" spans="2:5" s="36" customFormat="1" ht="18" customHeight="1">
      <c r="B55" s="56" t="s">
        <v>85</v>
      </c>
      <c r="C55" s="35" t="s">
        <v>8</v>
      </c>
      <c r="D55" s="35"/>
      <c r="E55" s="34"/>
    </row>
    <row r="56" spans="2:5" s="36" customFormat="1" ht="18" customHeight="1">
      <c r="B56" s="56"/>
      <c r="C56" s="37"/>
      <c r="D56" s="37"/>
      <c r="E56" s="12"/>
    </row>
    <row r="57" spans="3:5" s="36" customFormat="1" ht="18" customHeight="1">
      <c r="C57" s="149" t="s">
        <v>20</v>
      </c>
      <c r="D57" s="154"/>
      <c r="E57" s="150"/>
    </row>
    <row r="58" spans="3:5" s="36" customFormat="1" ht="18" customHeight="1">
      <c r="C58" s="149" t="s">
        <v>9</v>
      </c>
      <c r="D58" s="150"/>
      <c r="E58" s="39" t="s">
        <v>10</v>
      </c>
    </row>
    <row r="59" spans="3:5" s="36" customFormat="1" ht="18" customHeight="1">
      <c r="C59" s="151"/>
      <c r="D59" s="152"/>
      <c r="E59" s="39"/>
    </row>
    <row r="60" spans="3:5" s="36" customFormat="1" ht="18" customHeight="1">
      <c r="C60" s="151"/>
      <c r="D60" s="152"/>
      <c r="E60" s="39"/>
    </row>
    <row r="61" spans="3:5" s="36" customFormat="1" ht="18" customHeight="1">
      <c r="C61" s="30" t="s">
        <v>11</v>
      </c>
      <c r="D61" s="30"/>
      <c r="E61" s="12"/>
    </row>
    <row r="62" spans="3:5" s="36" customFormat="1" ht="18" customHeight="1">
      <c r="C62" s="149" t="s">
        <v>21</v>
      </c>
      <c r="D62" s="154"/>
      <c r="E62" s="150"/>
    </row>
    <row r="63" spans="3:5" s="36" customFormat="1" ht="18" customHeight="1">
      <c r="C63" s="40" t="s">
        <v>9</v>
      </c>
      <c r="D63" s="38" t="s">
        <v>10</v>
      </c>
      <c r="E63" s="31" t="s">
        <v>12</v>
      </c>
    </row>
    <row r="64" spans="3:5" s="36" customFormat="1" ht="18" customHeight="1">
      <c r="C64" s="32"/>
      <c r="D64" s="38"/>
      <c r="E64" s="33"/>
    </row>
    <row r="65" spans="3:5" s="36" customFormat="1" ht="18" customHeight="1">
      <c r="C65" s="32"/>
      <c r="D65" s="38"/>
      <c r="E65" s="33"/>
    </row>
    <row r="66" spans="3:5" s="36" customFormat="1" ht="18" customHeight="1">
      <c r="C66" s="30"/>
      <c r="D66" s="30"/>
      <c r="E66" s="12"/>
    </row>
    <row r="67" spans="3:5" s="36" customFormat="1" ht="18" customHeight="1">
      <c r="C67" s="149" t="s">
        <v>22</v>
      </c>
      <c r="D67" s="154"/>
      <c r="E67" s="150"/>
    </row>
    <row r="68" spans="3:5" s="36" customFormat="1" ht="18" customHeight="1">
      <c r="C68" s="149" t="s">
        <v>13</v>
      </c>
      <c r="D68" s="150"/>
      <c r="E68" s="39" t="s">
        <v>72</v>
      </c>
    </row>
    <row r="69" spans="2:5" s="36" customFormat="1" ht="18" customHeight="1">
      <c r="B69" s="9"/>
      <c r="C69" s="147"/>
      <c r="D69" s="148"/>
      <c r="E69" s="39"/>
    </row>
    <row r="70" spans="2:5" s="36" customFormat="1" ht="34.5" customHeight="1">
      <c r="B70" s="9"/>
      <c r="E70" s="8"/>
    </row>
    <row r="71" spans="2:5" s="36" customFormat="1" ht="21" customHeight="1">
      <c r="B71" s="9"/>
      <c r="C71" s="146"/>
      <c r="D71" s="146"/>
      <c r="E71" s="146"/>
    </row>
  </sheetData>
  <sheetProtection/>
  <mergeCells count="38">
    <mergeCell ref="C71:E71"/>
    <mergeCell ref="C69:D69"/>
    <mergeCell ref="C68:D68"/>
    <mergeCell ref="C60:D60"/>
    <mergeCell ref="C59:D59"/>
    <mergeCell ref="C48:E48"/>
    <mergeCell ref="C62:E62"/>
    <mergeCell ref="C57:E57"/>
    <mergeCell ref="C67:E67"/>
    <mergeCell ref="C58:D58"/>
    <mergeCell ref="C50:E50"/>
    <mergeCell ref="C54:E54"/>
    <mergeCell ref="C53:E53"/>
    <mergeCell ref="C39:D39"/>
    <mergeCell ref="C52:E52"/>
    <mergeCell ref="C49:E49"/>
    <mergeCell ref="C43:E43"/>
    <mergeCell ref="C41:E41"/>
    <mergeCell ref="C51:E51"/>
    <mergeCell ref="C18:E18"/>
    <mergeCell ref="C45:D45"/>
    <mergeCell ref="C46:E46"/>
    <mergeCell ref="D15:E15"/>
    <mergeCell ref="D9:E9"/>
    <mergeCell ref="D10:E10"/>
    <mergeCell ref="C38:E38"/>
    <mergeCell ref="D16:E16"/>
    <mergeCell ref="C37:E37"/>
    <mergeCell ref="D6:E6"/>
    <mergeCell ref="D13:E13"/>
    <mergeCell ref="D11:E11"/>
    <mergeCell ref="D14:E14"/>
    <mergeCell ref="D8:E8"/>
    <mergeCell ref="C47:E47"/>
    <mergeCell ref="C40:E40"/>
    <mergeCell ref="C42:D42"/>
    <mergeCell ref="C44:E44"/>
    <mergeCell ref="D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3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85" zoomScaleNormal="77" zoomScaleSheetLayoutView="85" zoomScalePageLayoutView="85" workbookViewId="0" topLeftCell="A1">
      <selection activeCell="K17" sqref="K17"/>
    </sheetView>
  </sheetViews>
  <sheetFormatPr defaultColWidth="9.00390625" defaultRowHeight="12.75"/>
  <cols>
    <col min="1" max="1" width="5.375" style="61" customWidth="1"/>
    <col min="2" max="2" width="22.125" style="61" customWidth="1"/>
    <col min="3" max="3" width="19.375" style="61" customWidth="1"/>
    <col min="4" max="4" width="25.25390625" style="61" customWidth="1"/>
    <col min="5" max="5" width="11.125" style="3" customWidth="1"/>
    <col min="6" max="6" width="10.75390625" style="61" customWidth="1"/>
    <col min="7" max="7" width="36.12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5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2" t="str">
        <f>'formularz oferty'!D4</f>
        <v>DFP.271.83.2024.EP</v>
      </c>
      <c r="N1" s="4" t="s">
        <v>53</v>
      </c>
      <c r="S1" s="2"/>
      <c r="T1" s="2"/>
    </row>
    <row r="2" spans="7:9" ht="15">
      <c r="G2" s="135"/>
      <c r="H2" s="135"/>
      <c r="I2" s="135"/>
    </row>
    <row r="3" ht="15">
      <c r="N3" s="4" t="s">
        <v>56</v>
      </c>
    </row>
    <row r="4" spans="2:17" ht="15">
      <c r="B4" s="62" t="s">
        <v>14</v>
      </c>
      <c r="C4" s="58">
        <v>1</v>
      </c>
      <c r="D4" s="7"/>
      <c r="E4" s="8"/>
      <c r="F4" s="60"/>
      <c r="G4" s="10" t="s">
        <v>18</v>
      </c>
      <c r="H4" s="60"/>
      <c r="I4" s="7"/>
      <c r="J4" s="60"/>
      <c r="K4" s="60"/>
      <c r="L4" s="60"/>
      <c r="M4" s="60"/>
      <c r="N4" s="60"/>
      <c r="Q4" s="61"/>
    </row>
    <row r="5" spans="2:17" ht="15">
      <c r="B5" s="62"/>
      <c r="C5" s="7"/>
      <c r="D5" s="7"/>
      <c r="E5" s="8"/>
      <c r="F5" s="60"/>
      <c r="G5" s="10"/>
      <c r="H5" s="60"/>
      <c r="I5" s="7"/>
      <c r="J5" s="60"/>
      <c r="K5" s="60"/>
      <c r="L5" s="60"/>
      <c r="M5" s="60"/>
      <c r="N5" s="60"/>
      <c r="Q5" s="61"/>
    </row>
    <row r="6" spans="1:17" ht="15">
      <c r="A6" s="62"/>
      <c r="B6" s="62"/>
      <c r="C6" s="11"/>
      <c r="D6" s="11"/>
      <c r="E6" s="12"/>
      <c r="F6" s="60"/>
      <c r="G6" s="57" t="s">
        <v>77</v>
      </c>
      <c r="H6" s="155">
        <f>SUM(N11:N11)</f>
        <v>0</v>
      </c>
      <c r="I6" s="156"/>
      <c r="Q6" s="61"/>
    </row>
    <row r="7" spans="1:17" ht="15">
      <c r="A7" s="62"/>
      <c r="C7" s="60"/>
      <c r="D7" s="60"/>
      <c r="E7" s="12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1"/>
    </row>
    <row r="9" spans="2:17" ht="15">
      <c r="B9" s="62"/>
      <c r="E9" s="16"/>
      <c r="Q9" s="61"/>
    </row>
    <row r="10" spans="1:14" s="62" customFormat="1" ht="74.25" customHeight="1">
      <c r="A10" s="58" t="s">
        <v>38</v>
      </c>
      <c r="B10" s="58" t="s">
        <v>15</v>
      </c>
      <c r="C10" s="58" t="s">
        <v>16</v>
      </c>
      <c r="D10" s="58" t="s">
        <v>51</v>
      </c>
      <c r="E10" s="17" t="s">
        <v>55</v>
      </c>
      <c r="F10" s="63"/>
      <c r="G10" s="58" t="str">
        <f>"Nazwa handlowa /
"&amp;C10&amp;" / 
"&amp;D10</f>
        <v>Nazwa handlowa /
Dawka / 
Postać /Opakowanie</v>
      </c>
      <c r="H10" s="58" t="s">
        <v>54</v>
      </c>
      <c r="I10" s="58" t="str">
        <f>B10</f>
        <v>Skład</v>
      </c>
      <c r="J10" s="58" t="s">
        <v>82</v>
      </c>
      <c r="K10" s="58" t="s">
        <v>33</v>
      </c>
      <c r="L10" s="58" t="s">
        <v>34</v>
      </c>
      <c r="M10" s="58" t="s">
        <v>79</v>
      </c>
      <c r="N10" s="58" t="s">
        <v>80</v>
      </c>
    </row>
    <row r="11" spans="1:14" s="62" customFormat="1" ht="53.25" customHeight="1">
      <c r="A11" s="41" t="s">
        <v>2</v>
      </c>
      <c r="B11" s="19" t="s">
        <v>102</v>
      </c>
      <c r="C11" s="19" t="s">
        <v>99</v>
      </c>
      <c r="D11" s="19" t="s">
        <v>100</v>
      </c>
      <c r="E11" s="88">
        <v>420</v>
      </c>
      <c r="F11" s="19" t="s">
        <v>101</v>
      </c>
      <c r="G11" s="19" t="s">
        <v>57</v>
      </c>
      <c r="H11" s="58"/>
      <c r="I11" s="58"/>
      <c r="J11" s="58"/>
      <c r="K11" s="58"/>
      <c r="L11" s="120"/>
      <c r="M11" s="96"/>
      <c r="N11" s="21">
        <f>ROUND(L11*ROUND(M11,2),2)</f>
        <v>0</v>
      </c>
    </row>
    <row r="12" spans="1:14" ht="15">
      <c r="A12" s="43"/>
      <c r="B12" s="64"/>
      <c r="C12" s="64"/>
      <c r="D12" s="66"/>
      <c r="E12" s="67"/>
      <c r="F12" s="60"/>
      <c r="G12" s="47"/>
      <c r="H12" s="47"/>
      <c r="I12" s="47"/>
      <c r="J12" s="48"/>
      <c r="K12" s="47"/>
      <c r="L12" s="47"/>
      <c r="M12" s="47"/>
      <c r="N12" s="49"/>
    </row>
    <row r="13" spans="2:8" ht="33" customHeight="1">
      <c r="B13" s="157" t="s">
        <v>103</v>
      </c>
      <c r="C13" s="157"/>
      <c r="D13" s="157"/>
      <c r="E13" s="157"/>
      <c r="F13" s="157"/>
      <c r="G13" s="157"/>
      <c r="H13" s="157"/>
    </row>
    <row r="14" spans="2:8" ht="30.75" customHeight="1">
      <c r="B14" s="135" t="s">
        <v>96</v>
      </c>
      <c r="C14" s="135"/>
      <c r="D14" s="135"/>
      <c r="E14" s="135"/>
      <c r="F14" s="135"/>
      <c r="G14" s="135"/>
      <c r="H14" s="135"/>
    </row>
  </sheetData>
  <sheetProtection/>
  <mergeCells count="4">
    <mergeCell ref="G2:I2"/>
    <mergeCell ref="H6:I6"/>
    <mergeCell ref="B13:H13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6">
      <selection activeCell="K13" sqref="K13"/>
    </sheetView>
  </sheetViews>
  <sheetFormatPr defaultColWidth="9.00390625" defaultRowHeight="12.75"/>
  <cols>
    <col min="1" max="1" width="5.375" style="61" customWidth="1"/>
    <col min="2" max="2" width="27.625" style="61" customWidth="1"/>
    <col min="3" max="3" width="15.25390625" style="61" customWidth="1"/>
    <col min="4" max="4" width="25.25390625" style="61" customWidth="1"/>
    <col min="5" max="5" width="9.00390625" style="3" customWidth="1"/>
    <col min="6" max="6" width="10.75390625" style="61" customWidth="1"/>
    <col min="7" max="7" width="36.12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5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2" t="str">
        <f>'formularz oferty'!D4</f>
        <v>DFP.271.83.2024.EP</v>
      </c>
      <c r="N1" s="4" t="s">
        <v>53</v>
      </c>
      <c r="S1" s="2"/>
      <c r="T1" s="2"/>
    </row>
    <row r="2" spans="7:9" ht="15">
      <c r="G2" s="135"/>
      <c r="H2" s="135"/>
      <c r="I2" s="135"/>
    </row>
    <row r="3" ht="15">
      <c r="N3" s="4" t="s">
        <v>56</v>
      </c>
    </row>
    <row r="4" spans="2:17" ht="15">
      <c r="B4" s="62" t="s">
        <v>14</v>
      </c>
      <c r="C4" s="58">
        <v>2</v>
      </c>
      <c r="D4" s="7"/>
      <c r="E4" s="8"/>
      <c r="F4" s="60"/>
      <c r="G4" s="10" t="s">
        <v>18</v>
      </c>
      <c r="H4" s="60"/>
      <c r="I4" s="7"/>
      <c r="J4" s="60"/>
      <c r="K4" s="60"/>
      <c r="L4" s="60"/>
      <c r="M4" s="60"/>
      <c r="N4" s="60"/>
      <c r="Q4" s="61"/>
    </row>
    <row r="5" spans="2:17" ht="15">
      <c r="B5" s="62"/>
      <c r="C5" s="7"/>
      <c r="D5" s="7"/>
      <c r="E5" s="8"/>
      <c r="F5" s="60"/>
      <c r="G5" s="10"/>
      <c r="H5" s="60"/>
      <c r="I5" s="7"/>
      <c r="J5" s="60"/>
      <c r="K5" s="60"/>
      <c r="L5" s="60"/>
      <c r="M5" s="60"/>
      <c r="N5" s="60"/>
      <c r="Q5" s="61"/>
    </row>
    <row r="6" spans="1:17" ht="15">
      <c r="A6" s="62"/>
      <c r="B6" s="62"/>
      <c r="C6" s="11"/>
      <c r="D6" s="11"/>
      <c r="E6" s="12"/>
      <c r="F6" s="60"/>
      <c r="G6" s="57" t="s">
        <v>77</v>
      </c>
      <c r="H6" s="155">
        <f>SUM(N11:N13)</f>
        <v>0</v>
      </c>
      <c r="I6" s="156"/>
      <c r="Q6" s="61"/>
    </row>
    <row r="7" spans="1:17" ht="15">
      <c r="A7" s="62"/>
      <c r="C7" s="60"/>
      <c r="D7" s="60"/>
      <c r="E7" s="12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1"/>
    </row>
    <row r="9" spans="2:17" ht="15">
      <c r="B9" s="62"/>
      <c r="E9" s="16"/>
      <c r="Q9" s="61"/>
    </row>
    <row r="10" spans="1:14" s="62" customFormat="1" ht="74.25" customHeight="1">
      <c r="A10" s="58" t="s">
        <v>38</v>
      </c>
      <c r="B10" s="58" t="s">
        <v>15</v>
      </c>
      <c r="C10" s="58" t="s">
        <v>16</v>
      </c>
      <c r="D10" s="58" t="s">
        <v>51</v>
      </c>
      <c r="E10" s="17" t="s">
        <v>55</v>
      </c>
      <c r="F10" s="63"/>
      <c r="G10" s="58" t="str">
        <f>"Nazwa handlowa /
"&amp;C10&amp;" / 
"&amp;D10</f>
        <v>Nazwa handlowa /
Dawka / 
Postać /Opakowanie</v>
      </c>
      <c r="H10" s="58" t="s">
        <v>54</v>
      </c>
      <c r="I10" s="58" t="str">
        <f>B10</f>
        <v>Skład</v>
      </c>
      <c r="J10" s="58" t="s">
        <v>82</v>
      </c>
      <c r="K10" s="58" t="s">
        <v>33</v>
      </c>
      <c r="L10" s="58" t="s">
        <v>34</v>
      </c>
      <c r="M10" s="58" t="s">
        <v>79</v>
      </c>
      <c r="N10" s="58" t="s">
        <v>80</v>
      </c>
    </row>
    <row r="11" spans="1:14" ht="45">
      <c r="A11" s="19" t="s">
        <v>2</v>
      </c>
      <c r="B11" s="19" t="s">
        <v>104</v>
      </c>
      <c r="C11" s="19" t="s">
        <v>105</v>
      </c>
      <c r="D11" s="19" t="s">
        <v>106</v>
      </c>
      <c r="E11" s="88">
        <v>20</v>
      </c>
      <c r="F11" s="68" t="s">
        <v>101</v>
      </c>
      <c r="G11" s="19" t="s">
        <v>57</v>
      </c>
      <c r="H11" s="19"/>
      <c r="I11" s="19"/>
      <c r="J11" s="121"/>
      <c r="K11" s="111"/>
      <c r="L11" s="111"/>
      <c r="M11" s="122"/>
      <c r="N11" s="123">
        <f>ROUND(L11*ROUND(M11,2),2)</f>
        <v>0</v>
      </c>
    </row>
    <row r="12" spans="1:14" ht="45">
      <c r="A12" s="19" t="s">
        <v>3</v>
      </c>
      <c r="B12" s="19" t="s">
        <v>104</v>
      </c>
      <c r="C12" s="19" t="s">
        <v>107</v>
      </c>
      <c r="D12" s="19" t="s">
        <v>108</v>
      </c>
      <c r="E12" s="88">
        <v>10</v>
      </c>
      <c r="F12" s="68" t="s">
        <v>101</v>
      </c>
      <c r="G12" s="19" t="s">
        <v>57</v>
      </c>
      <c r="H12" s="19"/>
      <c r="I12" s="19"/>
      <c r="J12" s="121"/>
      <c r="K12" s="111"/>
      <c r="L12" s="111"/>
      <c r="M12" s="122"/>
      <c r="N12" s="123">
        <f>ROUND(L12*ROUND(M12,2),2)</f>
        <v>0</v>
      </c>
    </row>
    <row r="13" spans="1:14" ht="57" customHeight="1">
      <c r="A13" s="19" t="s">
        <v>4</v>
      </c>
      <c r="B13" s="19" t="s">
        <v>104</v>
      </c>
      <c r="C13" s="19" t="s">
        <v>109</v>
      </c>
      <c r="D13" s="19" t="s">
        <v>108</v>
      </c>
      <c r="E13" s="88">
        <v>10</v>
      </c>
      <c r="F13" s="68" t="s">
        <v>101</v>
      </c>
      <c r="G13" s="19" t="s">
        <v>57</v>
      </c>
      <c r="H13" s="19"/>
      <c r="I13" s="19"/>
      <c r="J13" s="121"/>
      <c r="K13" s="111"/>
      <c r="L13" s="111"/>
      <c r="M13" s="122"/>
      <c r="N13" s="123">
        <f>ROUND(L13*ROUND(M13,2),2)</f>
        <v>0</v>
      </c>
    </row>
    <row r="14" spans="1:17" s="85" customFormat="1" ht="24.75" customHeight="1">
      <c r="A14" s="47"/>
      <c r="B14" s="47"/>
      <c r="C14" s="47"/>
      <c r="D14" s="47"/>
      <c r="E14" s="47"/>
      <c r="F14" s="89"/>
      <c r="G14" s="47"/>
      <c r="H14" s="47"/>
      <c r="I14" s="47"/>
      <c r="J14" s="48"/>
      <c r="K14" s="47"/>
      <c r="L14" s="47"/>
      <c r="M14" s="47"/>
      <c r="N14" s="49"/>
      <c r="Q14" s="5"/>
    </row>
    <row r="15" spans="2:9" ht="33.75" customHeight="1">
      <c r="B15" s="157" t="s">
        <v>110</v>
      </c>
      <c r="C15" s="157"/>
      <c r="D15" s="157"/>
      <c r="E15" s="157"/>
      <c r="F15" s="157"/>
      <c r="G15" s="157"/>
      <c r="H15" s="157"/>
      <c r="I15" s="157"/>
    </row>
    <row r="16" spans="2:8" ht="25.5" customHeight="1">
      <c r="B16" s="157" t="s">
        <v>92</v>
      </c>
      <c r="C16" s="157"/>
      <c r="D16" s="157"/>
      <c r="E16" s="157"/>
      <c r="F16" s="157"/>
      <c r="G16" s="157"/>
      <c r="H16" s="157"/>
    </row>
    <row r="17" spans="2:8" ht="32.25" customHeight="1">
      <c r="B17" s="135" t="s">
        <v>96</v>
      </c>
      <c r="C17" s="135"/>
      <c r="D17" s="135"/>
      <c r="E17" s="135"/>
      <c r="F17" s="135"/>
      <c r="G17" s="135"/>
      <c r="H17" s="135"/>
    </row>
  </sheetData>
  <sheetProtection/>
  <mergeCells count="5">
    <mergeCell ref="G2:I2"/>
    <mergeCell ref="H6:I6"/>
    <mergeCell ref="B16:H16"/>
    <mergeCell ref="B17:H17"/>
    <mergeCell ref="B15:I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85" zoomScaleSheetLayoutView="100" zoomScalePageLayoutView="85" workbookViewId="0" topLeftCell="A1">
      <selection activeCell="L12" sqref="L12"/>
    </sheetView>
  </sheetViews>
  <sheetFormatPr defaultColWidth="9.00390625" defaultRowHeight="12.75"/>
  <cols>
    <col min="1" max="1" width="5.375" style="61" customWidth="1"/>
    <col min="2" max="2" width="25.125" style="61" customWidth="1"/>
    <col min="3" max="3" width="19.375" style="61" customWidth="1"/>
    <col min="4" max="4" width="25.25390625" style="61" customWidth="1"/>
    <col min="5" max="5" width="9.00390625" style="3" customWidth="1"/>
    <col min="6" max="6" width="10.75390625" style="61" customWidth="1"/>
    <col min="7" max="7" width="36.12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5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2" t="str">
        <f>'formularz oferty'!D4</f>
        <v>DFP.271.83.2024.EP</v>
      </c>
      <c r="N1" s="4" t="s">
        <v>53</v>
      </c>
      <c r="S1" s="2"/>
      <c r="T1" s="2"/>
    </row>
    <row r="2" spans="7:9" ht="15">
      <c r="G2" s="135"/>
      <c r="H2" s="135"/>
      <c r="I2" s="135"/>
    </row>
    <row r="3" ht="15">
      <c r="N3" s="4" t="s">
        <v>56</v>
      </c>
    </row>
    <row r="4" spans="2:17" ht="15">
      <c r="B4" s="62" t="s">
        <v>14</v>
      </c>
      <c r="C4" s="58">
        <v>3</v>
      </c>
      <c r="D4" s="7"/>
      <c r="E4" s="8"/>
      <c r="F4" s="60"/>
      <c r="G4" s="10" t="s">
        <v>18</v>
      </c>
      <c r="H4" s="60"/>
      <c r="I4" s="7"/>
      <c r="J4" s="60"/>
      <c r="K4" s="60"/>
      <c r="L4" s="60"/>
      <c r="M4" s="60"/>
      <c r="N4" s="60"/>
      <c r="Q4" s="61"/>
    </row>
    <row r="5" spans="2:17" ht="15">
      <c r="B5" s="62"/>
      <c r="C5" s="7"/>
      <c r="D5" s="7"/>
      <c r="E5" s="8"/>
      <c r="F5" s="60"/>
      <c r="G5" s="10"/>
      <c r="H5" s="60"/>
      <c r="I5" s="7"/>
      <c r="J5" s="60"/>
      <c r="K5" s="60"/>
      <c r="L5" s="60"/>
      <c r="M5" s="60"/>
      <c r="N5" s="60"/>
      <c r="Q5" s="61"/>
    </row>
    <row r="6" spans="1:17" ht="15">
      <c r="A6" s="62"/>
      <c r="B6" s="62"/>
      <c r="C6" s="11"/>
      <c r="D6" s="11"/>
      <c r="E6" s="12"/>
      <c r="F6" s="60"/>
      <c r="G6" s="57" t="s">
        <v>77</v>
      </c>
      <c r="H6" s="155">
        <f>SUM(N11:N12)</f>
        <v>0</v>
      </c>
      <c r="I6" s="156"/>
      <c r="Q6" s="61"/>
    </row>
    <row r="7" spans="1:17" ht="15">
      <c r="A7" s="62"/>
      <c r="C7" s="60"/>
      <c r="D7" s="60"/>
      <c r="E7" s="12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1"/>
    </row>
    <row r="9" spans="2:17" ht="15">
      <c r="B9" s="62"/>
      <c r="E9" s="16"/>
      <c r="Q9" s="61"/>
    </row>
    <row r="10" spans="1:14" s="62" customFormat="1" ht="74.25" customHeight="1">
      <c r="A10" s="58" t="s">
        <v>38</v>
      </c>
      <c r="B10" s="58" t="s">
        <v>15</v>
      </c>
      <c r="C10" s="58" t="s">
        <v>16</v>
      </c>
      <c r="D10" s="58" t="s">
        <v>51</v>
      </c>
      <c r="E10" s="17" t="s">
        <v>55</v>
      </c>
      <c r="F10" s="63"/>
      <c r="G10" s="58" t="str">
        <f>"Nazwa handlowa /
"&amp;C10&amp;" / 
"&amp;D10</f>
        <v>Nazwa handlowa /
Dawka / 
Postać /Opakowanie</v>
      </c>
      <c r="H10" s="58" t="s">
        <v>54</v>
      </c>
      <c r="I10" s="58" t="str">
        <f>B10</f>
        <v>Skład</v>
      </c>
      <c r="J10" s="58" t="s">
        <v>82</v>
      </c>
      <c r="K10" s="58" t="s">
        <v>186</v>
      </c>
      <c r="L10" s="58" t="s">
        <v>34</v>
      </c>
      <c r="M10" s="58" t="s">
        <v>79</v>
      </c>
      <c r="N10" s="58" t="s">
        <v>80</v>
      </c>
    </row>
    <row r="11" spans="1:14" ht="54.75" customHeight="1">
      <c r="A11" s="65" t="s">
        <v>2</v>
      </c>
      <c r="B11" s="65" t="s">
        <v>111</v>
      </c>
      <c r="C11" s="65" t="s">
        <v>112</v>
      </c>
      <c r="D11" s="65" t="s">
        <v>113</v>
      </c>
      <c r="E11" s="65">
        <v>330</v>
      </c>
      <c r="F11" s="65" t="s">
        <v>101</v>
      </c>
      <c r="G11" s="19" t="s">
        <v>57</v>
      </c>
      <c r="H11" s="19"/>
      <c r="I11" s="19"/>
      <c r="J11" s="20"/>
      <c r="K11" s="19"/>
      <c r="L11" s="19"/>
      <c r="M11" s="95"/>
      <c r="N11" s="21">
        <f>ROUND(L11*ROUND(M11,2),2)</f>
        <v>0</v>
      </c>
    </row>
    <row r="12" spans="1:17" s="85" customFormat="1" ht="58.5" customHeight="1">
      <c r="A12" s="65" t="s">
        <v>3</v>
      </c>
      <c r="B12" s="65" t="s">
        <v>111</v>
      </c>
      <c r="C12" s="65" t="s">
        <v>114</v>
      </c>
      <c r="D12" s="65" t="s">
        <v>113</v>
      </c>
      <c r="E12" s="65">
        <v>940</v>
      </c>
      <c r="F12" s="65" t="s">
        <v>101</v>
      </c>
      <c r="G12" s="19" t="s">
        <v>57</v>
      </c>
      <c r="H12" s="19"/>
      <c r="I12" s="19"/>
      <c r="J12" s="20"/>
      <c r="K12" s="19"/>
      <c r="L12" s="19"/>
      <c r="M12" s="95"/>
      <c r="N12" s="21">
        <f>ROUND(L12*ROUND(M12,2),2)</f>
        <v>0</v>
      </c>
      <c r="Q12" s="5"/>
    </row>
    <row r="13" spans="1:14" ht="15">
      <c r="A13" s="43"/>
      <c r="B13" s="44"/>
      <c r="C13" s="44"/>
      <c r="D13" s="45"/>
      <c r="E13" s="46"/>
      <c r="F13" s="60"/>
      <c r="G13" s="47"/>
      <c r="H13" s="47"/>
      <c r="I13" s="47"/>
      <c r="J13" s="48"/>
      <c r="K13" s="47"/>
      <c r="L13" s="47"/>
      <c r="M13" s="47"/>
      <c r="N13" s="49"/>
    </row>
    <row r="14" spans="2:8" ht="39" customHeight="1">
      <c r="B14" s="135" t="s">
        <v>103</v>
      </c>
      <c r="C14" s="135"/>
      <c r="D14" s="135"/>
      <c r="E14" s="135"/>
      <c r="F14" s="135"/>
      <c r="G14" s="135"/>
      <c r="H14" s="135"/>
    </row>
    <row r="15" spans="2:8" ht="19.5" customHeight="1">
      <c r="B15" s="135" t="s">
        <v>96</v>
      </c>
      <c r="C15" s="135"/>
      <c r="D15" s="135"/>
      <c r="E15" s="135"/>
      <c r="F15" s="135"/>
      <c r="G15" s="135"/>
      <c r="H15" s="135"/>
    </row>
    <row r="16" spans="2:8" ht="15">
      <c r="B16" s="158" t="s">
        <v>92</v>
      </c>
      <c r="C16" s="159"/>
      <c r="D16" s="159"/>
      <c r="E16" s="159"/>
      <c r="F16" s="159"/>
      <c r="G16" s="159"/>
      <c r="H16" s="159"/>
    </row>
  </sheetData>
  <sheetProtection/>
  <mergeCells count="5">
    <mergeCell ref="G2:I2"/>
    <mergeCell ref="H6:I6"/>
    <mergeCell ref="B15:H15"/>
    <mergeCell ref="B14:H14"/>
    <mergeCell ref="B16:H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view="pageBreakPreview" zoomScaleNormal="77" zoomScaleSheetLayoutView="100" zoomScalePageLayoutView="85" workbookViewId="0" topLeftCell="A5">
      <selection activeCell="H7" sqref="H7"/>
    </sheetView>
  </sheetViews>
  <sheetFormatPr defaultColWidth="9.00390625" defaultRowHeight="12.75"/>
  <cols>
    <col min="1" max="1" width="5.375" style="61" customWidth="1"/>
    <col min="2" max="2" width="25.125" style="61" customWidth="1"/>
    <col min="3" max="3" width="16.25390625" style="61" customWidth="1"/>
    <col min="4" max="4" width="25.25390625" style="61" customWidth="1"/>
    <col min="5" max="5" width="9.00390625" style="3" customWidth="1"/>
    <col min="6" max="6" width="10.75390625" style="61" customWidth="1"/>
    <col min="7" max="7" width="36.12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48.625" style="61" customWidth="1"/>
    <col min="17" max="17" width="15.875" style="5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2" t="str">
        <f>'formularz oferty'!D4</f>
        <v>DFP.271.83.2024.EP</v>
      </c>
      <c r="N1" s="4" t="s">
        <v>53</v>
      </c>
      <c r="S1" s="2"/>
      <c r="T1" s="2"/>
    </row>
    <row r="2" spans="7:9" ht="15">
      <c r="G2" s="135"/>
      <c r="H2" s="135"/>
      <c r="I2" s="135"/>
    </row>
    <row r="3" ht="15">
      <c r="N3" s="4" t="s">
        <v>56</v>
      </c>
    </row>
    <row r="4" spans="2:17" ht="15">
      <c r="B4" s="62" t="s">
        <v>14</v>
      </c>
      <c r="C4" s="58">
        <v>4</v>
      </c>
      <c r="D4" s="7"/>
      <c r="E4" s="8"/>
      <c r="F4" s="60"/>
      <c r="G4" s="10" t="s">
        <v>18</v>
      </c>
      <c r="H4" s="60"/>
      <c r="I4" s="7"/>
      <c r="J4" s="60"/>
      <c r="K4" s="60"/>
      <c r="L4" s="60"/>
      <c r="M4" s="60"/>
      <c r="N4" s="60"/>
      <c r="Q4" s="61"/>
    </row>
    <row r="5" spans="2:17" ht="15">
      <c r="B5" s="62"/>
      <c r="C5" s="7"/>
      <c r="D5" s="7"/>
      <c r="E5" s="8"/>
      <c r="F5" s="60"/>
      <c r="G5" s="10"/>
      <c r="H5" s="60"/>
      <c r="I5" s="7"/>
      <c r="J5" s="60"/>
      <c r="K5" s="60"/>
      <c r="L5" s="60"/>
      <c r="M5" s="60"/>
      <c r="N5" s="60"/>
      <c r="Q5" s="61"/>
    </row>
    <row r="6" spans="1:17" ht="15">
      <c r="A6" s="62"/>
      <c r="B6" s="62"/>
      <c r="C6" s="11"/>
      <c r="D6" s="11"/>
      <c r="E6" s="12"/>
      <c r="F6" s="60"/>
      <c r="G6" s="57" t="s">
        <v>77</v>
      </c>
      <c r="H6" s="155">
        <f>SUM(N11:N14)</f>
        <v>0</v>
      </c>
      <c r="I6" s="156"/>
      <c r="Q6" s="61"/>
    </row>
    <row r="7" spans="1:17" ht="15">
      <c r="A7" s="62"/>
      <c r="C7" s="60"/>
      <c r="D7" s="60"/>
      <c r="E7" s="12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1"/>
    </row>
    <row r="9" spans="2:17" ht="15">
      <c r="B9" s="62"/>
      <c r="E9" s="16"/>
      <c r="Q9" s="61"/>
    </row>
    <row r="10" spans="1:14" s="62" customFormat="1" ht="74.25" customHeight="1">
      <c r="A10" s="58" t="s">
        <v>38</v>
      </c>
      <c r="B10" s="58" t="s">
        <v>15</v>
      </c>
      <c r="C10" s="58" t="s">
        <v>16</v>
      </c>
      <c r="D10" s="58" t="s">
        <v>51</v>
      </c>
      <c r="E10" s="17" t="s">
        <v>55</v>
      </c>
      <c r="F10" s="63"/>
      <c r="G10" s="58" t="str">
        <f>"Nazwa handlowa /
"&amp;C10&amp;" / 
"&amp;D10</f>
        <v>Nazwa handlowa /
Dawka / 
Postać /Opakowanie</v>
      </c>
      <c r="H10" s="58" t="s">
        <v>54</v>
      </c>
      <c r="I10" s="58" t="str">
        <f>B10</f>
        <v>Skład</v>
      </c>
      <c r="J10" s="58" t="s">
        <v>82</v>
      </c>
      <c r="K10" s="58" t="s">
        <v>33</v>
      </c>
      <c r="L10" s="58" t="s">
        <v>34</v>
      </c>
      <c r="M10" s="58" t="s">
        <v>79</v>
      </c>
      <c r="N10" s="58" t="s">
        <v>80</v>
      </c>
    </row>
    <row r="11" spans="1:16" s="86" customFormat="1" ht="57" customHeight="1">
      <c r="A11" s="83" t="s">
        <v>2</v>
      </c>
      <c r="B11" s="87" t="s">
        <v>115</v>
      </c>
      <c r="C11" s="87" t="s">
        <v>116</v>
      </c>
      <c r="D11" s="87" t="s">
        <v>117</v>
      </c>
      <c r="E11" s="87">
        <v>360</v>
      </c>
      <c r="F11" s="119" t="s">
        <v>187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95"/>
      <c r="N11" s="21">
        <f>ROUND(L11*ROUND(M11,2),2)</f>
        <v>0</v>
      </c>
      <c r="P11" s="118"/>
    </row>
    <row r="12" spans="1:14" s="86" customFormat="1" ht="53.25" customHeight="1">
      <c r="A12" s="83" t="s">
        <v>3</v>
      </c>
      <c r="B12" s="87" t="s">
        <v>115</v>
      </c>
      <c r="C12" s="87" t="s">
        <v>118</v>
      </c>
      <c r="D12" s="87" t="s">
        <v>119</v>
      </c>
      <c r="E12" s="87">
        <v>10</v>
      </c>
      <c r="F12" s="119" t="s">
        <v>187</v>
      </c>
      <c r="G12" s="19" t="s">
        <v>57</v>
      </c>
      <c r="H12" s="19"/>
      <c r="I12" s="19"/>
      <c r="J12" s="20"/>
      <c r="K12" s="19"/>
      <c r="L12" s="19" t="str">
        <f>IF(K12=0,"0,00",IF(K12&gt;0,ROUND(E12/K12,2)))</f>
        <v>0,00</v>
      </c>
      <c r="M12" s="95"/>
      <c r="N12" s="21">
        <f>ROUND(L12*ROUND(M12,2),2)</f>
        <v>0</v>
      </c>
    </row>
    <row r="13" spans="1:14" s="86" customFormat="1" ht="51.75" customHeight="1">
      <c r="A13" s="83" t="s">
        <v>4</v>
      </c>
      <c r="B13" s="87" t="s">
        <v>115</v>
      </c>
      <c r="C13" s="87" t="s">
        <v>118</v>
      </c>
      <c r="D13" s="87" t="s">
        <v>121</v>
      </c>
      <c r="E13" s="87">
        <v>600</v>
      </c>
      <c r="F13" s="119" t="s">
        <v>187</v>
      </c>
      <c r="G13" s="19" t="s">
        <v>57</v>
      </c>
      <c r="H13" s="19"/>
      <c r="I13" s="19"/>
      <c r="J13" s="20"/>
      <c r="K13" s="19"/>
      <c r="L13" s="19" t="str">
        <f>IF(K13=0,"0,00",IF(K13&gt;0,ROUND(E13/K13,2)))</f>
        <v>0,00</v>
      </c>
      <c r="M13" s="95"/>
      <c r="N13" s="21">
        <f>ROUND(L13*ROUND(M13,2),2)</f>
        <v>0</v>
      </c>
    </row>
    <row r="14" spans="1:14" ht="45">
      <c r="A14" s="41" t="s">
        <v>5</v>
      </c>
      <c r="B14" s="87" t="s">
        <v>115</v>
      </c>
      <c r="C14" s="87" t="s">
        <v>120</v>
      </c>
      <c r="D14" s="87" t="s">
        <v>121</v>
      </c>
      <c r="E14" s="87">
        <v>60</v>
      </c>
      <c r="F14" s="119" t="s">
        <v>187</v>
      </c>
      <c r="G14" s="19" t="s">
        <v>57</v>
      </c>
      <c r="H14" s="19"/>
      <c r="I14" s="19"/>
      <c r="J14" s="20"/>
      <c r="K14" s="19"/>
      <c r="L14" s="19" t="str">
        <f>IF(K14=0,"0,00",IF(K14&gt;0,ROUND(E14/K14,2)))</f>
        <v>0,00</v>
      </c>
      <c r="M14" s="95"/>
      <c r="N14" s="21">
        <f>ROUND(L14*ROUND(M14,2),2)</f>
        <v>0</v>
      </c>
    </row>
    <row r="15" spans="1:14" ht="15">
      <c r="A15" s="43"/>
      <c r="B15" s="44"/>
      <c r="C15" s="44"/>
      <c r="D15" s="45"/>
      <c r="E15" s="46"/>
      <c r="F15" s="60"/>
      <c r="G15" s="47"/>
      <c r="H15" s="47"/>
      <c r="I15" s="47"/>
      <c r="J15" s="48"/>
      <c r="K15" s="47"/>
      <c r="L15" s="47"/>
      <c r="M15" s="47"/>
      <c r="N15" s="49"/>
    </row>
    <row r="16" spans="2:10" ht="42" customHeight="1">
      <c r="B16" s="135" t="s">
        <v>103</v>
      </c>
      <c r="C16" s="135"/>
      <c r="D16" s="135"/>
      <c r="E16" s="135"/>
      <c r="F16" s="135"/>
      <c r="G16" s="135"/>
      <c r="H16" s="135"/>
      <c r="I16" s="135"/>
      <c r="J16" s="135"/>
    </row>
    <row r="17" spans="2:8" ht="15">
      <c r="B17" s="135" t="s">
        <v>96</v>
      </c>
      <c r="C17" s="135"/>
      <c r="D17" s="135"/>
      <c r="E17" s="135"/>
      <c r="F17" s="135"/>
      <c r="G17" s="135"/>
      <c r="H17" s="135"/>
    </row>
    <row r="18" spans="2:9" ht="22.5" customHeight="1">
      <c r="B18" s="158" t="s">
        <v>92</v>
      </c>
      <c r="C18" s="159"/>
      <c r="D18" s="159"/>
      <c r="E18" s="159"/>
      <c r="F18" s="159"/>
      <c r="G18" s="159"/>
      <c r="H18" s="159"/>
      <c r="I18" s="159"/>
    </row>
  </sheetData>
  <sheetProtection/>
  <mergeCells count="5">
    <mergeCell ref="G2:I2"/>
    <mergeCell ref="H6:I6"/>
    <mergeCell ref="B17:H17"/>
    <mergeCell ref="B16:J16"/>
    <mergeCell ref="B18:I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L11" sqref="L11"/>
    </sheetView>
  </sheetViews>
  <sheetFormatPr defaultColWidth="9.00390625" defaultRowHeight="12.75"/>
  <cols>
    <col min="1" max="1" width="5.375" style="61" customWidth="1"/>
    <col min="2" max="2" width="25.125" style="61" customWidth="1"/>
    <col min="3" max="3" width="19.375" style="61" customWidth="1"/>
    <col min="4" max="4" width="25.25390625" style="61" customWidth="1"/>
    <col min="5" max="5" width="9.00390625" style="3" customWidth="1"/>
    <col min="6" max="6" width="10.75390625" style="61" customWidth="1"/>
    <col min="7" max="7" width="36.12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5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2" t="str">
        <f>'formularz oferty'!D4</f>
        <v>DFP.271.83.2024.EP</v>
      </c>
      <c r="N1" s="4" t="s">
        <v>53</v>
      </c>
      <c r="S1" s="2"/>
      <c r="T1" s="2"/>
    </row>
    <row r="2" spans="7:9" ht="15">
      <c r="G2" s="135"/>
      <c r="H2" s="135"/>
      <c r="I2" s="135"/>
    </row>
    <row r="3" ht="15">
      <c r="N3" s="4" t="s">
        <v>56</v>
      </c>
    </row>
    <row r="4" spans="2:17" ht="15">
      <c r="B4" s="62" t="s">
        <v>14</v>
      </c>
      <c r="C4" s="58">
        <v>5</v>
      </c>
      <c r="D4" s="7"/>
      <c r="E4" s="8"/>
      <c r="F4" s="60"/>
      <c r="G4" s="10" t="s">
        <v>18</v>
      </c>
      <c r="H4" s="60"/>
      <c r="I4" s="7"/>
      <c r="J4" s="60"/>
      <c r="K4" s="60"/>
      <c r="L4" s="60"/>
      <c r="M4" s="60"/>
      <c r="N4" s="60"/>
      <c r="Q4" s="61"/>
    </row>
    <row r="5" spans="2:17" ht="15">
      <c r="B5" s="62"/>
      <c r="C5" s="7"/>
      <c r="D5" s="7"/>
      <c r="E5" s="8"/>
      <c r="F5" s="60"/>
      <c r="G5" s="10"/>
      <c r="H5" s="60"/>
      <c r="I5" s="7"/>
      <c r="J5" s="60"/>
      <c r="K5" s="60"/>
      <c r="L5" s="60"/>
      <c r="M5" s="60"/>
      <c r="N5" s="60"/>
      <c r="Q5" s="61"/>
    </row>
    <row r="6" spans="1:17" ht="15">
      <c r="A6" s="62"/>
      <c r="B6" s="62"/>
      <c r="C6" s="11"/>
      <c r="D6" s="11"/>
      <c r="E6" s="12"/>
      <c r="F6" s="60"/>
      <c r="G6" s="57" t="s">
        <v>77</v>
      </c>
      <c r="H6" s="155">
        <f>SUM(N11:N11)</f>
        <v>0</v>
      </c>
      <c r="I6" s="156"/>
      <c r="Q6" s="61"/>
    </row>
    <row r="7" spans="1:17" ht="15">
      <c r="A7" s="62"/>
      <c r="C7" s="60"/>
      <c r="D7" s="60"/>
      <c r="E7" s="12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1"/>
    </row>
    <row r="9" spans="2:17" ht="15">
      <c r="B9" s="62"/>
      <c r="E9" s="16"/>
      <c r="Q9" s="61"/>
    </row>
    <row r="10" spans="1:14" s="62" customFormat="1" ht="63.75" customHeight="1">
      <c r="A10" s="58" t="s">
        <v>38</v>
      </c>
      <c r="B10" s="58" t="s">
        <v>15</v>
      </c>
      <c r="C10" s="58" t="s">
        <v>16</v>
      </c>
      <c r="D10" s="58" t="s">
        <v>51</v>
      </c>
      <c r="E10" s="17" t="s">
        <v>55</v>
      </c>
      <c r="F10" s="63"/>
      <c r="G10" s="58" t="str">
        <f>"Nazwa handlowa /
"&amp;C10&amp;" / 
"&amp;D10</f>
        <v>Nazwa handlowa /
Dawka / 
Postać /Opakowanie</v>
      </c>
      <c r="H10" s="58" t="s">
        <v>54</v>
      </c>
      <c r="I10" s="58" t="str">
        <f>B10</f>
        <v>Skład</v>
      </c>
      <c r="J10" s="58" t="s">
        <v>82</v>
      </c>
      <c r="K10" s="58" t="s">
        <v>33</v>
      </c>
      <c r="L10" s="58" t="s">
        <v>34</v>
      </c>
      <c r="M10" s="58" t="s">
        <v>79</v>
      </c>
      <c r="N10" s="58" t="s">
        <v>80</v>
      </c>
    </row>
    <row r="11" spans="1:14" ht="61.5" customHeight="1">
      <c r="A11" s="41" t="s">
        <v>2</v>
      </c>
      <c r="B11" s="87" t="s">
        <v>122</v>
      </c>
      <c r="C11" s="87" t="s">
        <v>123</v>
      </c>
      <c r="D11" s="87" t="s">
        <v>124</v>
      </c>
      <c r="E11" s="87">
        <v>270</v>
      </c>
      <c r="F11" s="63" t="s">
        <v>101</v>
      </c>
      <c r="G11" s="19" t="s">
        <v>57</v>
      </c>
      <c r="H11" s="19"/>
      <c r="I11" s="19"/>
      <c r="J11" s="20"/>
      <c r="K11" s="19"/>
      <c r="L11" s="111"/>
      <c r="M11" s="95"/>
      <c r="N11" s="21">
        <f>ROUND(L11*ROUND(M11,2),2)</f>
        <v>0</v>
      </c>
    </row>
    <row r="12" spans="1:14" ht="15">
      <c r="A12" s="43"/>
      <c r="B12" s="44"/>
      <c r="C12" s="44"/>
      <c r="D12" s="45"/>
      <c r="E12" s="46"/>
      <c r="F12" s="60"/>
      <c r="G12" s="47"/>
      <c r="H12" s="47"/>
      <c r="I12" s="47"/>
      <c r="J12" s="48"/>
      <c r="K12" s="47"/>
      <c r="L12" s="47"/>
      <c r="M12" s="47"/>
      <c r="N12" s="49"/>
    </row>
    <row r="13" spans="2:9" ht="40.5" customHeight="1">
      <c r="B13" s="135" t="s">
        <v>103</v>
      </c>
      <c r="C13" s="135"/>
      <c r="D13" s="135"/>
      <c r="E13" s="135"/>
      <c r="F13" s="135"/>
      <c r="G13" s="135"/>
      <c r="H13" s="135"/>
      <c r="I13" s="135"/>
    </row>
    <row r="14" spans="2:8" ht="21.75" customHeight="1">
      <c r="B14" s="135" t="s">
        <v>96</v>
      </c>
      <c r="C14" s="135"/>
      <c r="D14" s="135"/>
      <c r="E14" s="135"/>
      <c r="F14" s="135"/>
      <c r="G14" s="135"/>
      <c r="H14" s="135"/>
    </row>
  </sheetData>
  <sheetProtection/>
  <mergeCells count="4">
    <mergeCell ref="G2:I2"/>
    <mergeCell ref="H6:I6"/>
    <mergeCell ref="B14:H14"/>
    <mergeCell ref="B13:I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6">
      <selection activeCell="L11" sqref="L11"/>
    </sheetView>
  </sheetViews>
  <sheetFormatPr defaultColWidth="9.00390625" defaultRowHeight="12.75"/>
  <cols>
    <col min="1" max="1" width="5.375" style="61" customWidth="1"/>
    <col min="2" max="2" width="25.125" style="61" customWidth="1"/>
    <col min="3" max="3" width="22.375" style="61" customWidth="1"/>
    <col min="4" max="4" width="25.25390625" style="61" customWidth="1"/>
    <col min="5" max="5" width="9.00390625" style="3" customWidth="1"/>
    <col min="6" max="6" width="10.75390625" style="61" customWidth="1"/>
    <col min="7" max="7" width="36.12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5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2" t="str">
        <f>'formularz oferty'!D4</f>
        <v>DFP.271.83.2024.EP</v>
      </c>
      <c r="N1" s="4" t="s">
        <v>53</v>
      </c>
      <c r="S1" s="2"/>
      <c r="T1" s="2"/>
    </row>
    <row r="2" spans="7:9" ht="15">
      <c r="G2" s="135"/>
      <c r="H2" s="135"/>
      <c r="I2" s="135"/>
    </row>
    <row r="3" ht="15">
      <c r="N3" s="4" t="s">
        <v>56</v>
      </c>
    </row>
    <row r="4" spans="2:17" ht="15">
      <c r="B4" s="62" t="s">
        <v>14</v>
      </c>
      <c r="C4" s="58">
        <v>6</v>
      </c>
      <c r="D4" s="7"/>
      <c r="E4" s="8"/>
      <c r="F4" s="60"/>
      <c r="G4" s="10" t="s">
        <v>18</v>
      </c>
      <c r="H4" s="60"/>
      <c r="I4" s="7"/>
      <c r="J4" s="60"/>
      <c r="K4" s="60"/>
      <c r="L4" s="60"/>
      <c r="M4" s="60"/>
      <c r="N4" s="60"/>
      <c r="Q4" s="61"/>
    </row>
    <row r="5" spans="2:17" ht="15">
      <c r="B5" s="62"/>
      <c r="C5" s="7"/>
      <c r="D5" s="7"/>
      <c r="E5" s="8"/>
      <c r="F5" s="60"/>
      <c r="G5" s="10"/>
      <c r="H5" s="60"/>
      <c r="I5" s="7"/>
      <c r="J5" s="60"/>
      <c r="K5" s="60"/>
      <c r="L5" s="60"/>
      <c r="M5" s="60"/>
      <c r="N5" s="60"/>
      <c r="Q5" s="61"/>
    </row>
    <row r="6" spans="1:17" ht="15">
      <c r="A6" s="62"/>
      <c r="B6" s="62"/>
      <c r="C6" s="11"/>
      <c r="D6" s="11"/>
      <c r="E6" s="12"/>
      <c r="F6" s="60"/>
      <c r="G6" s="57" t="s">
        <v>77</v>
      </c>
      <c r="H6" s="155">
        <f>SUM(N11:N11)</f>
        <v>0</v>
      </c>
      <c r="I6" s="156"/>
      <c r="Q6" s="61"/>
    </row>
    <row r="7" spans="1:17" ht="15">
      <c r="A7" s="62"/>
      <c r="C7" s="60"/>
      <c r="D7" s="60"/>
      <c r="E7" s="12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1"/>
    </row>
    <row r="9" spans="2:17" ht="15">
      <c r="B9" s="62"/>
      <c r="E9" s="16"/>
      <c r="Q9" s="61"/>
    </row>
    <row r="10" spans="1:14" s="62" customFormat="1" ht="74.25" customHeight="1">
      <c r="A10" s="58" t="s">
        <v>38</v>
      </c>
      <c r="B10" s="58" t="s">
        <v>15</v>
      </c>
      <c r="C10" s="58" t="s">
        <v>16</v>
      </c>
      <c r="D10" s="58" t="s">
        <v>51</v>
      </c>
      <c r="E10" s="17" t="s">
        <v>55</v>
      </c>
      <c r="F10" s="63"/>
      <c r="G10" s="58" t="str">
        <f>"Nazwa handlowa /
"&amp;C10&amp;" / 
"&amp;D10</f>
        <v>Nazwa handlowa /
Dawka / 
Postać /Opakowanie</v>
      </c>
      <c r="H10" s="58" t="s">
        <v>54</v>
      </c>
      <c r="I10" s="58" t="str">
        <f>B10</f>
        <v>Skład</v>
      </c>
      <c r="J10" s="58" t="s">
        <v>82</v>
      </c>
      <c r="K10" s="58" t="s">
        <v>33</v>
      </c>
      <c r="L10" s="58" t="s">
        <v>34</v>
      </c>
      <c r="M10" s="58" t="s">
        <v>79</v>
      </c>
      <c r="N10" s="58" t="s">
        <v>80</v>
      </c>
    </row>
    <row r="11" spans="1:14" ht="69.75" customHeight="1">
      <c r="A11" s="41" t="s">
        <v>2</v>
      </c>
      <c r="B11" s="87" t="s">
        <v>125</v>
      </c>
      <c r="C11" s="87" t="s">
        <v>126</v>
      </c>
      <c r="D11" s="87" t="s">
        <v>127</v>
      </c>
      <c r="E11" s="87">
        <v>100</v>
      </c>
      <c r="F11" s="63" t="s">
        <v>101</v>
      </c>
      <c r="G11" s="19" t="s">
        <v>57</v>
      </c>
      <c r="H11" s="19"/>
      <c r="I11" s="19"/>
      <c r="J11" s="20"/>
      <c r="K11" s="19"/>
      <c r="L11" s="111"/>
      <c r="M11" s="95"/>
      <c r="N11" s="21">
        <f>ROUND(L11*ROUND(M11,2),2)</f>
        <v>0</v>
      </c>
    </row>
    <row r="12" spans="1:14" ht="15">
      <c r="A12" s="43"/>
      <c r="B12" s="44"/>
      <c r="C12" s="44"/>
      <c r="D12" s="45"/>
      <c r="E12" s="46"/>
      <c r="F12" s="60"/>
      <c r="G12" s="47"/>
      <c r="H12" s="47"/>
      <c r="I12" s="47"/>
      <c r="J12" s="48"/>
      <c r="K12" s="47"/>
      <c r="L12" s="47"/>
      <c r="M12" s="47"/>
      <c r="N12" s="49"/>
    </row>
    <row r="13" spans="1:14" ht="31.5" customHeight="1">
      <c r="A13" s="43"/>
      <c r="B13" s="135" t="s">
        <v>103</v>
      </c>
      <c r="C13" s="135"/>
      <c r="D13" s="135"/>
      <c r="E13" s="135"/>
      <c r="F13" s="135"/>
      <c r="G13" s="135"/>
      <c r="H13" s="135"/>
      <c r="I13" s="47"/>
      <c r="J13" s="48"/>
      <c r="K13" s="47"/>
      <c r="L13" s="47"/>
      <c r="M13" s="47"/>
      <c r="N13" s="49"/>
    </row>
    <row r="14" spans="2:9" ht="34.5" customHeight="1">
      <c r="B14" s="135" t="s">
        <v>96</v>
      </c>
      <c r="C14" s="135"/>
      <c r="D14" s="135"/>
      <c r="E14" s="135"/>
      <c r="F14" s="135"/>
      <c r="G14" s="135"/>
      <c r="H14" s="135"/>
      <c r="I14" s="135"/>
    </row>
  </sheetData>
  <sheetProtection/>
  <mergeCells count="4">
    <mergeCell ref="G2:I2"/>
    <mergeCell ref="H6:I6"/>
    <mergeCell ref="B13:H13"/>
    <mergeCell ref="B14:I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22"/>
  <sheetViews>
    <sheetView showGridLines="0" view="pageBreakPreview" zoomScale="77" zoomScaleNormal="77" zoomScaleSheetLayoutView="77" zoomScalePageLayoutView="85" workbookViewId="0" topLeftCell="A7">
      <selection activeCell="J13" sqref="J13"/>
    </sheetView>
  </sheetViews>
  <sheetFormatPr defaultColWidth="9.00390625" defaultRowHeight="12.75"/>
  <cols>
    <col min="1" max="1" width="5.375" style="61" customWidth="1"/>
    <col min="2" max="2" width="54.125" style="61" customWidth="1"/>
    <col min="3" max="3" width="19.375" style="61" customWidth="1"/>
    <col min="4" max="4" width="24.125" style="61" customWidth="1"/>
    <col min="5" max="5" width="15.375" style="3" customWidth="1"/>
    <col min="6" max="6" width="15.125" style="61" customWidth="1"/>
    <col min="7" max="7" width="30.37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5.75390625" style="61" customWidth="1"/>
    <col min="12" max="13" width="16.00390625" style="61" customWidth="1"/>
    <col min="14" max="14" width="8.00390625" style="61" customWidth="1"/>
    <col min="15" max="15" width="15.875" style="61" customWidth="1"/>
    <col min="16" max="16" width="15.875" style="5" customWidth="1"/>
    <col min="17" max="17" width="15.875" style="61" customWidth="1"/>
    <col min="18" max="19" width="14.25390625" style="61" customWidth="1"/>
    <col min="20" max="20" width="15.25390625" style="61" customWidth="1"/>
    <col min="21" max="16384" width="9.125" style="61" customWidth="1"/>
  </cols>
  <sheetData>
    <row r="1" spans="2:19" ht="15">
      <c r="B1" s="2" t="str">
        <f>'formularz oferty'!D4</f>
        <v>DFP.271.83.2024.EP</v>
      </c>
      <c r="M1" s="4" t="s">
        <v>53</v>
      </c>
      <c r="R1" s="2"/>
      <c r="S1" s="2"/>
    </row>
    <row r="2" spans="7:9" ht="15">
      <c r="G2" s="135"/>
      <c r="H2" s="135"/>
      <c r="I2" s="135"/>
    </row>
    <row r="3" ht="15">
      <c r="M3" s="4" t="s">
        <v>56</v>
      </c>
    </row>
    <row r="4" spans="2:16" ht="15">
      <c r="B4" s="62" t="s">
        <v>14</v>
      </c>
      <c r="C4" s="58">
        <v>7</v>
      </c>
      <c r="D4" s="7"/>
      <c r="E4" s="8"/>
      <c r="F4" s="60"/>
      <c r="G4" s="10" t="s">
        <v>18</v>
      </c>
      <c r="H4" s="60"/>
      <c r="I4" s="7"/>
      <c r="J4" s="60"/>
      <c r="K4" s="60"/>
      <c r="L4" s="60"/>
      <c r="M4" s="60"/>
      <c r="P4" s="61"/>
    </row>
    <row r="5" spans="2:16" ht="15">
      <c r="B5" s="62"/>
      <c r="C5" s="7"/>
      <c r="D5" s="7"/>
      <c r="E5" s="8"/>
      <c r="F5" s="60"/>
      <c r="G5" s="10"/>
      <c r="H5" s="60"/>
      <c r="I5" s="7"/>
      <c r="J5" s="60"/>
      <c r="K5" s="60"/>
      <c r="L5" s="60"/>
      <c r="M5" s="60"/>
      <c r="P5" s="61"/>
    </row>
    <row r="6" spans="1:16" ht="15">
      <c r="A6" s="62"/>
      <c r="B6" s="62"/>
      <c r="C6" s="11"/>
      <c r="D6" s="11"/>
      <c r="E6" s="12"/>
      <c r="F6" s="60"/>
      <c r="G6" s="57" t="s">
        <v>77</v>
      </c>
      <c r="H6" s="155">
        <f>SUM(M11:M11)</f>
        <v>0</v>
      </c>
      <c r="I6" s="156"/>
      <c r="P6" s="61"/>
    </row>
    <row r="7" spans="1:16" ht="15">
      <c r="A7" s="62"/>
      <c r="C7" s="60"/>
      <c r="D7" s="60"/>
      <c r="E7" s="12"/>
      <c r="F7" s="60"/>
      <c r="G7" s="60"/>
      <c r="H7" s="60"/>
      <c r="I7" s="60"/>
      <c r="J7" s="60"/>
      <c r="K7" s="60"/>
      <c r="P7" s="61"/>
    </row>
    <row r="8" spans="1:16" ht="15">
      <c r="A8" s="62"/>
      <c r="B8" s="13"/>
      <c r="C8" s="14"/>
      <c r="D8" s="14"/>
      <c r="E8" s="15"/>
      <c r="F8" s="14"/>
      <c r="G8" s="14"/>
      <c r="H8" s="14"/>
      <c r="I8" s="14"/>
      <c r="J8" s="14"/>
      <c r="K8" s="14"/>
      <c r="P8" s="61"/>
    </row>
    <row r="9" spans="2:16" ht="15">
      <c r="B9" s="62"/>
      <c r="E9" s="16"/>
      <c r="P9" s="61"/>
    </row>
    <row r="10" spans="1:13" s="62" customFormat="1" ht="81.75" customHeight="1">
      <c r="A10" s="58" t="s">
        <v>38</v>
      </c>
      <c r="B10" s="58" t="s">
        <v>15</v>
      </c>
      <c r="C10" s="58" t="s">
        <v>16</v>
      </c>
      <c r="D10" s="58" t="s">
        <v>51</v>
      </c>
      <c r="E10" s="17" t="s">
        <v>55</v>
      </c>
      <c r="F10" s="63"/>
      <c r="G10" s="58" t="str">
        <f>"Nazwa handlowa /
"&amp;C10&amp;" / 
"&amp;D10</f>
        <v>Nazwa handlowa /
Dawka / 
Postać /Opakowanie</v>
      </c>
      <c r="H10" s="58" t="s">
        <v>54</v>
      </c>
      <c r="I10" s="58" t="str">
        <f>B10</f>
        <v>Skład</v>
      </c>
      <c r="J10" s="58" t="s">
        <v>82</v>
      </c>
      <c r="K10" s="116" t="s">
        <v>184</v>
      </c>
      <c r="L10" s="109" t="s">
        <v>185</v>
      </c>
      <c r="M10" s="58" t="s">
        <v>80</v>
      </c>
    </row>
    <row r="11" spans="1:13" ht="292.5" customHeight="1">
      <c r="A11" s="70">
        <v>1</v>
      </c>
      <c r="B11" s="70" t="s">
        <v>128</v>
      </c>
      <c r="C11" s="70" t="s">
        <v>129</v>
      </c>
      <c r="D11" s="70" t="s">
        <v>130</v>
      </c>
      <c r="E11" s="70">
        <v>24000</v>
      </c>
      <c r="F11" s="105" t="s">
        <v>163</v>
      </c>
      <c r="G11" s="103" t="s">
        <v>167</v>
      </c>
      <c r="H11" s="97"/>
      <c r="I11" s="19"/>
      <c r="J11" s="104" t="s">
        <v>162</v>
      </c>
      <c r="K11" s="19"/>
      <c r="L11" s="95"/>
      <c r="M11" s="21">
        <f>ROUND(K11*ROUND(L11,2),2)</f>
        <v>0</v>
      </c>
    </row>
    <row r="12" spans="1:13" ht="15">
      <c r="A12" s="43"/>
      <c r="B12" s="44"/>
      <c r="C12" s="44"/>
      <c r="D12" s="45"/>
      <c r="E12" s="46"/>
      <c r="F12" s="60"/>
      <c r="G12" s="47"/>
      <c r="H12" s="47"/>
      <c r="I12" s="47"/>
      <c r="J12" s="48"/>
      <c r="K12" s="47"/>
      <c r="L12" s="47"/>
      <c r="M12" s="49"/>
    </row>
    <row r="13" spans="2:8" ht="36.75" customHeight="1">
      <c r="B13" s="158" t="s">
        <v>103</v>
      </c>
      <c r="C13" s="158"/>
      <c r="D13" s="158"/>
      <c r="E13" s="158"/>
      <c r="F13" s="158"/>
      <c r="G13" s="158"/>
      <c r="H13" s="158"/>
    </row>
    <row r="14" spans="2:16" s="85" customFormat="1" ht="51.75" customHeight="1">
      <c r="B14" s="158" t="s">
        <v>190</v>
      </c>
      <c r="C14" s="158"/>
      <c r="D14" s="158"/>
      <c r="E14" s="158"/>
      <c r="F14" s="158"/>
      <c r="G14" s="158"/>
      <c r="H14" s="158"/>
      <c r="P14" s="5"/>
    </row>
    <row r="15" spans="2:16" s="85" customFormat="1" ht="21.75" customHeight="1">
      <c r="B15" s="158" t="s">
        <v>168</v>
      </c>
      <c r="C15" s="158"/>
      <c r="D15" s="158"/>
      <c r="E15" s="158"/>
      <c r="F15" s="158"/>
      <c r="G15" s="158"/>
      <c r="H15" s="158"/>
      <c r="P15" s="5"/>
    </row>
    <row r="16" spans="2:16" s="85" customFormat="1" ht="27.75" customHeight="1">
      <c r="B16" s="158" t="s">
        <v>169</v>
      </c>
      <c r="C16" s="158"/>
      <c r="D16" s="158"/>
      <c r="E16" s="158"/>
      <c r="F16" s="158"/>
      <c r="G16" s="158"/>
      <c r="H16" s="158"/>
      <c r="P16" s="5"/>
    </row>
    <row r="17" spans="2:8" ht="27.75" customHeight="1">
      <c r="B17" s="158" t="s">
        <v>170</v>
      </c>
      <c r="C17" s="158"/>
      <c r="D17" s="158"/>
      <c r="E17" s="158"/>
      <c r="F17" s="158"/>
      <c r="G17" s="158"/>
      <c r="H17" s="158"/>
    </row>
    <row r="18" spans="2:8" ht="26.25" customHeight="1">
      <c r="B18" s="135" t="s">
        <v>96</v>
      </c>
      <c r="C18" s="135"/>
      <c r="D18" s="135"/>
      <c r="E18" s="135"/>
      <c r="F18" s="135"/>
      <c r="G18" s="135"/>
      <c r="H18" s="135"/>
    </row>
    <row r="21" spans="2:8" ht="93" customHeight="1">
      <c r="B21" s="98" t="s">
        <v>191</v>
      </c>
      <c r="C21" s="99" t="s">
        <v>131</v>
      </c>
      <c r="D21" s="99" t="s">
        <v>132</v>
      </c>
      <c r="E21" s="99" t="s">
        <v>90</v>
      </c>
      <c r="F21" s="99" t="s">
        <v>192</v>
      </c>
      <c r="G21" s="108"/>
      <c r="H21" s="108"/>
    </row>
    <row r="22" spans="2:8" ht="297.75" customHeight="1">
      <c r="B22" s="102" t="s">
        <v>193</v>
      </c>
      <c r="C22" s="90"/>
      <c r="D22" s="91"/>
      <c r="E22" s="91"/>
      <c r="F22" s="91"/>
      <c r="G22" s="106"/>
      <c r="H22" s="107"/>
    </row>
  </sheetData>
  <sheetProtection/>
  <mergeCells count="8">
    <mergeCell ref="G2:I2"/>
    <mergeCell ref="H6:I6"/>
    <mergeCell ref="B13:H13"/>
    <mergeCell ref="B17:H17"/>
    <mergeCell ref="B18:H18"/>
    <mergeCell ref="B14:H14"/>
    <mergeCell ref="B15:H15"/>
    <mergeCell ref="B16:H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Natalia Prokopiuk</cp:lastModifiedBy>
  <cp:lastPrinted>2024-05-22T06:46:53Z</cp:lastPrinted>
  <dcterms:created xsi:type="dcterms:W3CDTF">2003-05-16T10:10:29Z</dcterms:created>
  <dcterms:modified xsi:type="dcterms:W3CDTF">2024-05-29T06:18:28Z</dcterms:modified>
  <cp:category/>
  <cp:version/>
  <cp:contentType/>
  <cp:contentStatus/>
</cp:coreProperties>
</file>