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Rabaty" sheetId="3" r:id="rId1"/>
  </sheets>
  <calcPr calcId="152511"/>
</workbook>
</file>

<file path=xl/calcChain.xml><?xml version="1.0" encoding="utf-8"?>
<calcChain xmlns="http://schemas.openxmlformats.org/spreadsheetml/2006/main">
  <c r="F68" i="3" l="1"/>
  <c r="F17" i="3"/>
  <c r="C44" i="3" l="1"/>
  <c r="C71" i="3"/>
  <c r="F88" i="3" l="1"/>
  <c r="H88" i="3" s="1"/>
  <c r="F87" i="3"/>
  <c r="H87" i="3" s="1"/>
  <c r="F86" i="3"/>
  <c r="H86" i="3" s="1"/>
  <c r="F85" i="3"/>
  <c r="H85" i="3" s="1"/>
  <c r="F73" i="3"/>
  <c r="H73" i="3" s="1"/>
  <c r="F69" i="3"/>
  <c r="H69" i="3" s="1"/>
  <c r="H68" i="3"/>
  <c r="F67" i="3"/>
  <c r="F48" i="3"/>
  <c r="G48" i="3" s="1"/>
  <c r="F47" i="3"/>
  <c r="H47" i="3" s="1"/>
  <c r="F41" i="3"/>
  <c r="H41" i="3" s="1"/>
  <c r="F43" i="3"/>
  <c r="H43" i="3" s="1"/>
  <c r="H67" i="3" l="1"/>
  <c r="G67" i="3"/>
  <c r="G85" i="3"/>
  <c r="G88" i="3"/>
  <c r="G87" i="3"/>
  <c r="G86" i="3"/>
  <c r="G73" i="3"/>
  <c r="G69" i="3"/>
  <c r="G68" i="3"/>
  <c r="G41" i="3"/>
  <c r="H48" i="3"/>
  <c r="G47" i="3"/>
  <c r="G43" i="3"/>
  <c r="C49" i="3" l="1"/>
  <c r="C35" i="3"/>
  <c r="F34" i="3"/>
  <c r="G34" i="3" s="1"/>
  <c r="C27" i="3"/>
  <c r="C22" i="3"/>
  <c r="C9" i="3"/>
  <c r="H34" i="3" l="1"/>
  <c r="F24" i="3"/>
  <c r="H24" i="3" l="1"/>
  <c r="G24" i="3"/>
  <c r="H94" i="3"/>
  <c r="G94" i="3"/>
  <c r="H93" i="3"/>
  <c r="G93" i="3"/>
  <c r="C89" i="3"/>
  <c r="C83" i="3"/>
  <c r="F82" i="3"/>
  <c r="F83" i="3" s="1"/>
  <c r="C80" i="3"/>
  <c r="F79" i="3"/>
  <c r="H79" i="3" s="1"/>
  <c r="F78" i="3"/>
  <c r="C75" i="3"/>
  <c r="F74" i="3"/>
  <c r="H74" i="3" s="1"/>
  <c r="F70" i="3"/>
  <c r="C64" i="3"/>
  <c r="F63" i="3"/>
  <c r="H63" i="3" s="1"/>
  <c r="C61" i="3"/>
  <c r="F60" i="3"/>
  <c r="H60" i="3" s="1"/>
  <c r="F59" i="3"/>
  <c r="C57" i="3"/>
  <c r="F56" i="3"/>
  <c r="H56" i="3" s="1"/>
  <c r="F55" i="3"/>
  <c r="C53" i="3"/>
  <c r="F52" i="3"/>
  <c r="H52" i="3" s="1"/>
  <c r="F51" i="3"/>
  <c r="F46" i="3"/>
  <c r="G46" i="3" s="1"/>
  <c r="F42" i="3"/>
  <c r="G42" i="3" s="1"/>
  <c r="F40" i="3"/>
  <c r="G40" i="3" s="1"/>
  <c r="F39" i="3"/>
  <c r="G39" i="3" s="1"/>
  <c r="F38" i="3"/>
  <c r="G38" i="3" s="1"/>
  <c r="F37" i="3"/>
  <c r="F33" i="3"/>
  <c r="G33" i="3" s="1"/>
  <c r="F32" i="3"/>
  <c r="G32" i="3" s="1"/>
  <c r="F31" i="3"/>
  <c r="G31" i="3" s="1"/>
  <c r="F30" i="3"/>
  <c r="G30" i="3" s="1"/>
  <c r="F29" i="3"/>
  <c r="F26" i="3"/>
  <c r="F25" i="3"/>
  <c r="H25" i="3" s="1"/>
  <c r="F21" i="3"/>
  <c r="H21" i="3" s="1"/>
  <c r="F20" i="3"/>
  <c r="H20" i="3" s="1"/>
  <c r="F19" i="3"/>
  <c r="H19" i="3" s="1"/>
  <c r="F18" i="3"/>
  <c r="H18" i="3" s="1"/>
  <c r="H17" i="3"/>
  <c r="F16" i="3"/>
  <c r="C14" i="3"/>
  <c r="F13" i="3"/>
  <c r="H13" i="3" s="1"/>
  <c r="F12" i="3"/>
  <c r="H12" i="3" s="1"/>
  <c r="F11" i="3"/>
  <c r="G11" i="3" s="1"/>
  <c r="F8" i="3"/>
  <c r="F9" i="3" s="1"/>
  <c r="G37" i="3" l="1"/>
  <c r="G44" i="3" s="1"/>
  <c r="F44" i="3"/>
  <c r="H70" i="3"/>
  <c r="H71" i="3" s="1"/>
  <c r="F71" i="3"/>
  <c r="F89" i="3"/>
  <c r="G29" i="3"/>
  <c r="G35" i="3" s="1"/>
  <c r="F35" i="3"/>
  <c r="F27" i="3"/>
  <c r="H26" i="3"/>
  <c r="H27" i="3" s="1"/>
  <c r="G16" i="3"/>
  <c r="F22" i="3"/>
  <c r="G12" i="3"/>
  <c r="H40" i="3"/>
  <c r="G82" i="3"/>
  <c r="G83" i="3" s="1"/>
  <c r="F53" i="3"/>
  <c r="G25" i="3"/>
  <c r="G26" i="3"/>
  <c r="H30" i="3"/>
  <c r="H33" i="3"/>
  <c r="H38" i="3"/>
  <c r="H46" i="3"/>
  <c r="F61" i="3"/>
  <c r="F14" i="3"/>
  <c r="H29" i="3"/>
  <c r="H32" i="3"/>
  <c r="G13" i="3"/>
  <c r="H39" i="3"/>
  <c r="H42" i="3"/>
  <c r="F57" i="3"/>
  <c r="G8" i="3"/>
  <c r="G9" i="3" s="1"/>
  <c r="H11" i="3"/>
  <c r="H14" i="3" s="1"/>
  <c r="G17" i="3"/>
  <c r="G18" i="3"/>
  <c r="G19" i="3"/>
  <c r="G20" i="3"/>
  <c r="G21" i="3"/>
  <c r="H31" i="3"/>
  <c r="H37" i="3"/>
  <c r="F49" i="3"/>
  <c r="H16" i="3"/>
  <c r="H22" i="3" s="1"/>
  <c r="F64" i="3"/>
  <c r="F80" i="3"/>
  <c r="F75" i="3"/>
  <c r="H82" i="3"/>
  <c r="H83" i="3" s="1"/>
  <c r="G49" i="3"/>
  <c r="H8" i="3"/>
  <c r="H9" i="3" s="1"/>
  <c r="G51" i="3"/>
  <c r="G52" i="3"/>
  <c r="G55" i="3"/>
  <c r="G56" i="3"/>
  <c r="G59" i="3"/>
  <c r="G60" i="3"/>
  <c r="G63" i="3"/>
  <c r="G70" i="3"/>
  <c r="G71" i="3" s="1"/>
  <c r="G74" i="3"/>
  <c r="G78" i="3"/>
  <c r="G79" i="3"/>
  <c r="H51" i="3"/>
  <c r="H53" i="3" s="1"/>
  <c r="H55" i="3"/>
  <c r="H57" i="3" s="1"/>
  <c r="H59" i="3"/>
  <c r="H61" i="3" s="1"/>
  <c r="H64" i="3"/>
  <c r="H75" i="3"/>
  <c r="H78" i="3"/>
  <c r="H80" i="3" s="1"/>
  <c r="H44" i="3" l="1"/>
  <c r="G89" i="3"/>
  <c r="F91" i="3"/>
  <c r="H89" i="3"/>
  <c r="G22" i="3"/>
  <c r="H35" i="3"/>
  <c r="G27" i="3"/>
  <c r="G14" i="3"/>
  <c r="H49" i="3"/>
  <c r="G80" i="3"/>
  <c r="G61" i="3"/>
  <c r="G53" i="3"/>
  <c r="G64" i="3"/>
  <c r="G57" i="3"/>
  <c r="G75" i="3"/>
  <c r="H91" i="3" l="1"/>
  <c r="H95" i="3" s="1"/>
  <c r="G91" i="3"/>
  <c r="G95" i="3" s="1"/>
</calcChain>
</file>

<file path=xl/sharedStrings.xml><?xml version="1.0" encoding="utf-8"?>
<sst xmlns="http://schemas.openxmlformats.org/spreadsheetml/2006/main" count="131" uniqueCount="56">
  <si>
    <t>Lp.</t>
  </si>
  <si>
    <t>Opis przedmiotu zamówienia</t>
  </si>
  <si>
    <t>Ilość</t>
  </si>
  <si>
    <t>J.m.</t>
  </si>
  <si>
    <t>Cena jedn.
 netto.</t>
  </si>
  <si>
    <t>Wartość 
netto zł.</t>
  </si>
  <si>
    <t>Podatek VAT</t>
  </si>
  <si>
    <t>Wartość 
brutto zł.</t>
  </si>
  <si>
    <t>szt.</t>
  </si>
  <si>
    <t>Begonia semperflorens</t>
  </si>
  <si>
    <t>Tagetes</t>
  </si>
  <si>
    <t>Podsumowanie</t>
  </si>
  <si>
    <t>Załącznik nr …</t>
  </si>
  <si>
    <t>Muszyna</t>
  </si>
  <si>
    <t>szt</t>
  </si>
  <si>
    <t>Begonia bulwiasta</t>
  </si>
  <si>
    <t>Begonia semperflorens w odm.</t>
  </si>
  <si>
    <t>SZCZAWNIK</t>
  </si>
  <si>
    <t xml:space="preserve">Zadanie nr 2 - całosezenowa pielęgnacja </t>
  </si>
  <si>
    <t>Zadanie nr 2 - likwidacja nasadzeń</t>
  </si>
  <si>
    <t>Dwór Starostów - rabata wąska - 6m2</t>
  </si>
  <si>
    <t>Rynek rabaty przed Urzędem - 300m2</t>
  </si>
  <si>
    <t>Rynek rabaty przy fontannie - 40 m2</t>
  </si>
  <si>
    <t>Rynek rabaty przy kapliczce pod szkołą  - 150 m2</t>
  </si>
  <si>
    <t>Rabata przy kościele - 24m2</t>
  </si>
  <si>
    <t>Cmentarz - pomnik I Wojny światowej - 10 m2</t>
  </si>
  <si>
    <t>Rynek rabaty pod Szarotką - 250 m2</t>
  </si>
  <si>
    <t>Cmentarz - pomnik II Wojny światowej - 9 m2</t>
  </si>
  <si>
    <t>Centrum informacji turystycznej - 20 m2</t>
  </si>
  <si>
    <t>Rabata przy kapliczce - 12 m2</t>
  </si>
  <si>
    <t>Rabata mała przy szkole - 2 m2</t>
  </si>
  <si>
    <t>POWROŹNIK</t>
  </si>
  <si>
    <t>Rabata przy kapliczce Nepomucena - 3 m2</t>
  </si>
  <si>
    <t>Rabata na placu zabaw - 60 m2</t>
  </si>
  <si>
    <t>Dwór Starostów - rabata główna - 14,5 m2</t>
  </si>
  <si>
    <t>Rabaty przy pomniku Papieża - 25,5 m2</t>
  </si>
  <si>
    <t>Zegar Zapopradzie 10 m2</t>
  </si>
  <si>
    <t>Begonia dragon</t>
  </si>
  <si>
    <t>Supertunia</t>
  </si>
  <si>
    <t>Canna</t>
  </si>
  <si>
    <t>Begonia sempensflorens</t>
  </si>
  <si>
    <t>Sunpatiens</t>
  </si>
  <si>
    <t>Ageratum</t>
  </si>
  <si>
    <t>Dahlia karłowa</t>
  </si>
  <si>
    <t>Dahlia w odmianach</t>
  </si>
  <si>
    <t>Dahlia</t>
  </si>
  <si>
    <t xml:space="preserve">Dahlia karłowa </t>
  </si>
  <si>
    <t>Salwia</t>
  </si>
  <si>
    <t>Senecio cineraria</t>
  </si>
  <si>
    <t>Salvia</t>
  </si>
  <si>
    <t>Penisetum "vertigo"</t>
  </si>
  <si>
    <t>Viola tricolor w odmianach (na dzień zmarłych)</t>
  </si>
  <si>
    <t>Viola tricolor ( na dzień 10 .11.2023)</t>
  </si>
  <si>
    <t>Dahlia  w odmianach</t>
  </si>
  <si>
    <r>
      <rPr>
        <b/>
        <sz val="14"/>
        <color theme="1"/>
        <rFont val="Arial"/>
        <family val="2"/>
        <charset val="238"/>
      </rPr>
      <t>Kosztorys ślepy</t>
    </r>
    <r>
      <rPr>
        <b/>
        <sz val="12"/>
        <color theme="1"/>
        <rFont val="Arial"/>
        <family val="2"/>
        <charset val="238"/>
      </rPr>
      <t xml:space="preserve">
"Urządzenie, pielęgnacja i utrzymanie ukwiecenia na terenie Miasta i Gminy Uzdrowiskowej Muszyna w roku 2024”
Zadanie nr 2 .
Obsada rabat kwiatami</t>
    </r>
  </si>
  <si>
    <t>`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</si>
</sst>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#,##0.00\ &quot;zł&quot;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3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7">
    <xf numFmtId="0" fontId="0" fillId="0" borderId="0" xfId="0"/>
    <xf numFmtId="0" fontId="4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vertical="top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2" fillId="0" borderId="7" xfId="0" applyFont="1" applyBorder="1" applyAlignment="1" applyProtection="1">
      <alignment horizontal="center" vertical="center" wrapText="1"/>
    </xf>
    <xf numFmtId="0" fontId="4" fillId="0" borderId="12" xfId="0" applyFont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17" xfId="0" applyFont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left" vertical="center" wrapText="1"/>
    </xf>
    <xf numFmtId="0" fontId="4" fillId="0" borderId="7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43" fontId="2" fillId="0" borderId="5" xfId="1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horizontal="left" vertical="center" wrapText="1"/>
    </xf>
    <xf numFmtId="0" fontId="4" fillId="0" borderId="14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top"/>
    </xf>
    <xf numFmtId="0" fontId="5" fillId="0" borderId="0" xfId="0" applyFont="1" applyAlignment="1" applyProtection="1">
      <alignment vertical="center"/>
    </xf>
    <xf numFmtId="164" fontId="4" fillId="0" borderId="0" xfId="0" applyNumberFormat="1" applyFont="1" applyAlignment="1" applyProtection="1">
      <alignment horizontal="right" vertical="center"/>
    </xf>
    <xf numFmtId="164" fontId="4" fillId="0" borderId="0" xfId="1" applyNumberFormat="1" applyFont="1" applyAlignment="1" applyProtection="1">
      <alignment horizontal="right" vertical="center"/>
    </xf>
    <xf numFmtId="164" fontId="2" fillId="0" borderId="7" xfId="1" applyNumberFormat="1" applyFont="1" applyBorder="1" applyAlignment="1" applyProtection="1">
      <alignment horizontal="right" vertical="center" wrapText="1"/>
    </xf>
    <xf numFmtId="0" fontId="4" fillId="0" borderId="3" xfId="0" applyFont="1" applyBorder="1" applyAlignment="1" applyProtection="1">
      <alignment horizontal="center" vertical="top" wrapText="1"/>
    </xf>
    <xf numFmtId="164" fontId="2" fillId="0" borderId="5" xfId="1" applyNumberFormat="1" applyFont="1" applyBorder="1" applyAlignment="1" applyProtection="1">
      <alignment horizontal="right" vertical="center" wrapText="1"/>
    </xf>
    <xf numFmtId="0" fontId="4" fillId="0" borderId="2" xfId="0" applyFont="1" applyBorder="1" applyAlignment="1" applyProtection="1">
      <alignment horizontal="center" vertical="top" wrapText="1"/>
    </xf>
    <xf numFmtId="164" fontId="4" fillId="0" borderId="14" xfId="1" applyNumberFormat="1" applyFont="1" applyBorder="1" applyAlignment="1" applyProtection="1">
      <alignment horizontal="right" vertical="center" wrapText="1"/>
    </xf>
    <xf numFmtId="0" fontId="4" fillId="0" borderId="37" xfId="0" applyFont="1" applyBorder="1" applyAlignment="1" applyProtection="1">
      <alignment horizontal="center" vertical="center" wrapText="1"/>
    </xf>
    <xf numFmtId="164" fontId="4" fillId="0" borderId="29" xfId="1" applyNumberFormat="1" applyFont="1" applyBorder="1" applyAlignment="1" applyProtection="1">
      <alignment horizontal="right" vertical="center" wrapText="1"/>
    </xf>
    <xf numFmtId="0" fontId="4" fillId="0" borderId="38" xfId="0" applyFont="1" applyBorder="1" applyAlignment="1" applyProtection="1">
      <alignment horizontal="center" vertical="center" wrapText="1"/>
    </xf>
    <xf numFmtId="164" fontId="4" fillId="0" borderId="34" xfId="1" applyNumberFormat="1" applyFont="1" applyBorder="1" applyAlignment="1" applyProtection="1">
      <alignment horizontal="right" vertical="center" wrapText="1"/>
    </xf>
    <xf numFmtId="0" fontId="4" fillId="0" borderId="41" xfId="0" applyFont="1" applyBorder="1" applyAlignment="1" applyProtection="1">
      <alignment horizontal="center" vertical="center" wrapText="1"/>
    </xf>
    <xf numFmtId="164" fontId="4" fillId="0" borderId="32" xfId="1" applyNumberFormat="1" applyFont="1" applyBorder="1" applyAlignment="1" applyProtection="1">
      <alignment horizontal="right" vertical="center" wrapText="1"/>
    </xf>
    <xf numFmtId="0" fontId="4" fillId="0" borderId="4" xfId="0" applyFont="1" applyBorder="1" applyAlignment="1" applyProtection="1">
      <alignment horizontal="center" vertical="top" wrapText="1"/>
    </xf>
    <xf numFmtId="164" fontId="2" fillId="0" borderId="0" xfId="1" applyNumberFormat="1" applyFont="1" applyBorder="1" applyAlignment="1" applyProtection="1">
      <alignment horizontal="right" vertical="center" wrapText="1"/>
    </xf>
    <xf numFmtId="0" fontId="4" fillId="0" borderId="21" xfId="0" applyFont="1" applyBorder="1" applyAlignment="1" applyProtection="1">
      <alignment horizontal="center" vertical="top" wrapText="1"/>
    </xf>
    <xf numFmtId="164" fontId="4" fillId="0" borderId="0" xfId="1" applyNumberFormat="1" applyFont="1" applyBorder="1" applyAlignment="1" applyProtection="1">
      <alignment horizontal="right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4" fillId="0" borderId="29" xfId="0" applyFont="1" applyBorder="1" applyAlignment="1" applyProtection="1">
      <alignment horizontal="center" vertical="center" wrapText="1"/>
    </xf>
    <xf numFmtId="0" fontId="4" fillId="0" borderId="34" xfId="0" applyFont="1" applyBorder="1" applyAlignment="1" applyProtection="1">
      <alignment horizontal="center" vertical="center" wrapText="1"/>
    </xf>
    <xf numFmtId="0" fontId="4" fillId="0" borderId="32" xfId="0" applyFont="1" applyBorder="1" applyAlignment="1" applyProtection="1">
      <alignment horizontal="center" vertical="center" wrapText="1"/>
    </xf>
    <xf numFmtId="164" fontId="4" fillId="0" borderId="20" xfId="1" applyNumberFormat="1" applyFont="1" applyBorder="1" applyAlignment="1" applyProtection="1">
      <alignment horizontal="right" vertical="center" wrapText="1"/>
    </xf>
    <xf numFmtId="164" fontId="2" fillId="0" borderId="4" xfId="1" applyNumberFormat="1" applyFont="1" applyBorder="1" applyAlignment="1" applyProtection="1">
      <alignment horizontal="right" vertical="center" wrapText="1"/>
    </xf>
    <xf numFmtId="164" fontId="2" fillId="0" borderId="1" xfId="1" applyNumberFormat="1" applyFont="1" applyBorder="1" applyAlignment="1" applyProtection="1">
      <alignment horizontal="right" vertical="center" wrapText="1"/>
    </xf>
    <xf numFmtId="0" fontId="4" fillId="0" borderId="1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top"/>
    </xf>
    <xf numFmtId="164" fontId="4" fillId="0" borderId="5" xfId="0" applyNumberFormat="1" applyFont="1" applyBorder="1" applyAlignment="1" applyProtection="1">
      <alignment horizontal="right"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17" xfId="0" applyFont="1" applyBorder="1" applyAlignment="1" applyProtection="1">
      <alignment horizontal="center" vertical="top" wrapText="1"/>
    </xf>
    <xf numFmtId="164" fontId="6" fillId="0" borderId="20" xfId="1" applyNumberFormat="1" applyFont="1" applyBorder="1" applyAlignment="1" applyProtection="1">
      <alignment horizontal="right" vertical="center" wrapText="1"/>
    </xf>
    <xf numFmtId="0" fontId="4" fillId="0" borderId="17" xfId="0" applyFont="1" applyBorder="1" applyAlignment="1" applyProtection="1">
      <alignment vertical="center"/>
    </xf>
    <xf numFmtId="0" fontId="4" fillId="0" borderId="1" xfId="0" applyFont="1" applyBorder="1" applyAlignment="1" applyProtection="1">
      <alignment horizontal="center" vertical="top"/>
    </xf>
    <xf numFmtId="0" fontId="4" fillId="0" borderId="12" xfId="0" applyFont="1" applyBorder="1" applyAlignment="1" applyProtection="1">
      <alignment horizontal="left" vertical="center"/>
    </xf>
    <xf numFmtId="0" fontId="4" fillId="0" borderId="9" xfId="0" applyFont="1" applyBorder="1" applyAlignment="1" applyProtection="1">
      <alignment horizontal="left" vertical="center" wrapText="1"/>
    </xf>
    <xf numFmtId="0" fontId="4" fillId="0" borderId="10" xfId="0" applyFont="1" applyBorder="1" applyAlignment="1" applyProtection="1">
      <alignment horizontal="left" vertical="center" wrapText="1"/>
    </xf>
    <xf numFmtId="0" fontId="4" fillId="0" borderId="23" xfId="0" applyFont="1" applyBorder="1" applyAlignment="1" applyProtection="1">
      <alignment horizontal="left" vertical="center" wrapText="1"/>
    </xf>
    <xf numFmtId="0" fontId="4" fillId="0" borderId="26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vertical="center" wrapText="1"/>
    </xf>
    <xf numFmtId="0" fontId="4" fillId="0" borderId="21" xfId="0" applyFont="1" applyBorder="1" applyAlignment="1" applyProtection="1">
      <alignment horizontal="center" vertical="center"/>
    </xf>
    <xf numFmtId="0" fontId="4" fillId="2" borderId="34" xfId="0" applyFont="1" applyFill="1" applyBorder="1" applyAlignment="1" applyProtection="1">
      <alignment horizontal="center" vertical="center" wrapText="1"/>
    </xf>
    <xf numFmtId="0" fontId="2" fillId="0" borderId="38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164" fontId="2" fillId="0" borderId="1" xfId="1" applyNumberFormat="1" applyFont="1" applyBorder="1" applyAlignment="1" applyProtection="1">
      <alignment horizontal="right" vertical="center"/>
    </xf>
    <xf numFmtId="0" fontId="7" fillId="0" borderId="5" xfId="0" applyFont="1" applyBorder="1" applyAlignment="1" applyProtection="1">
      <alignment horizontal="left" vertical="center" wrapText="1"/>
    </xf>
    <xf numFmtId="0" fontId="4" fillId="0" borderId="21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left" vertical="center" wrapText="1"/>
    </xf>
    <xf numFmtId="0" fontId="4" fillId="0" borderId="25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left" vertical="center" wrapText="1"/>
    </xf>
    <xf numFmtId="0" fontId="4" fillId="0" borderId="21" xfId="0" applyFont="1" applyBorder="1" applyAlignment="1" applyProtection="1">
      <alignment horizontal="center" vertical="top"/>
    </xf>
    <xf numFmtId="0" fontId="2" fillId="0" borderId="6" xfId="0" applyFont="1" applyBorder="1" applyAlignment="1" applyProtection="1">
      <alignment vertical="center" wrapText="1"/>
    </xf>
    <xf numFmtId="0" fontId="2" fillId="0" borderId="7" xfId="0" applyFont="1" applyBorder="1" applyAlignment="1" applyProtection="1">
      <alignment horizontal="left" vertical="center"/>
    </xf>
    <xf numFmtId="0" fontId="4" fillId="0" borderId="8" xfId="0" applyFont="1" applyBorder="1" applyAlignment="1" applyProtection="1">
      <alignment vertical="center" wrapText="1"/>
    </xf>
    <xf numFmtId="0" fontId="2" fillId="0" borderId="14" xfId="0" applyFont="1" applyBorder="1" applyAlignment="1" applyProtection="1">
      <alignment horizontal="center" vertical="center"/>
    </xf>
    <xf numFmtId="164" fontId="2" fillId="0" borderId="0" xfId="1" applyNumberFormat="1" applyFont="1" applyBorder="1" applyAlignment="1" applyProtection="1">
      <alignment horizontal="right" vertical="center"/>
    </xf>
    <xf numFmtId="164" fontId="2" fillId="0" borderId="7" xfId="1" applyNumberFormat="1" applyFont="1" applyBorder="1" applyAlignment="1" applyProtection="1">
      <alignment horizontal="right" vertical="center"/>
    </xf>
    <xf numFmtId="164" fontId="2" fillId="0" borderId="4" xfId="1" applyNumberFormat="1" applyFont="1" applyBorder="1" applyAlignment="1" applyProtection="1">
      <alignment horizontal="right" vertical="center"/>
    </xf>
    <xf numFmtId="0" fontId="6" fillId="0" borderId="0" xfId="0" applyFont="1" applyAlignment="1" applyProtection="1">
      <alignment wrapText="1"/>
    </xf>
    <xf numFmtId="164" fontId="6" fillId="0" borderId="1" xfId="1" applyNumberFormat="1" applyFont="1" applyBorder="1" applyAlignment="1" applyProtection="1">
      <alignment horizontal="right" vertical="center" wrapText="1"/>
    </xf>
    <xf numFmtId="0" fontId="4" fillId="0" borderId="16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/>
    </xf>
    <xf numFmtId="0" fontId="4" fillId="0" borderId="14" xfId="0" applyFont="1" applyBorder="1" applyAlignment="1" applyProtection="1">
      <alignment horizontal="center" vertical="top" wrapText="1"/>
    </xf>
    <xf numFmtId="0" fontId="4" fillId="0" borderId="20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2" fillId="0" borderId="41" xfId="0" applyFont="1" applyBorder="1" applyAlignment="1" applyProtection="1">
      <alignment horizontal="center" vertical="center" wrapText="1"/>
    </xf>
    <xf numFmtId="0" fontId="2" fillId="0" borderId="29" xfId="0" applyFont="1" applyBorder="1" applyAlignment="1" applyProtection="1">
      <alignment horizontal="center" vertical="center" wrapText="1"/>
    </xf>
    <xf numFmtId="0" fontId="4" fillId="0" borderId="37" xfId="0" applyFont="1" applyBorder="1" applyAlignment="1" applyProtection="1">
      <alignment horizontal="left" vertical="center" wrapText="1"/>
    </xf>
    <xf numFmtId="0" fontId="4" fillId="0" borderId="38" xfId="0" applyFont="1" applyBorder="1" applyAlignment="1" applyProtection="1">
      <alignment horizontal="left" vertical="center" wrapText="1"/>
    </xf>
    <xf numFmtId="0" fontId="4" fillId="0" borderId="41" xfId="0" applyFont="1" applyBorder="1" applyAlignment="1" applyProtection="1">
      <alignment horizontal="left" vertical="center" wrapText="1"/>
    </xf>
    <xf numFmtId="0" fontId="4" fillId="0" borderId="28" xfId="0" applyFont="1" applyBorder="1" applyAlignment="1" applyProtection="1">
      <alignment horizontal="center" vertical="center" wrapText="1"/>
    </xf>
    <xf numFmtId="0" fontId="4" fillId="0" borderId="31" xfId="0" applyFont="1" applyBorder="1" applyAlignment="1" applyProtection="1">
      <alignment horizontal="center" vertical="center" wrapText="1"/>
    </xf>
    <xf numFmtId="0" fontId="6" fillId="0" borderId="6" xfId="0" applyFont="1" applyBorder="1" applyAlignment="1" applyProtection="1">
      <alignment horizontal="center" vertical="center" wrapText="1"/>
    </xf>
    <xf numFmtId="164" fontId="2" fillId="0" borderId="7" xfId="0" applyNumberFormat="1" applyFont="1" applyBorder="1" applyAlignment="1" applyProtection="1">
      <alignment horizontal="right" vertical="center" wrapText="1"/>
    </xf>
    <xf numFmtId="0" fontId="2" fillId="0" borderId="6" xfId="0" applyFont="1" applyBorder="1" applyAlignment="1" applyProtection="1">
      <alignment horizontal="center" vertical="center" wrapText="1"/>
    </xf>
    <xf numFmtId="164" fontId="2" fillId="0" borderId="17" xfId="1" applyNumberFormat="1" applyFont="1" applyBorder="1" applyAlignment="1" applyProtection="1">
      <alignment horizontal="right" vertical="center" wrapText="1"/>
    </xf>
    <xf numFmtId="164" fontId="4" fillId="0" borderId="17" xfId="1" applyNumberFormat="1" applyFont="1" applyBorder="1" applyAlignment="1" applyProtection="1">
      <alignment horizontal="right" vertical="center" wrapText="1"/>
    </xf>
    <xf numFmtId="0" fontId="4" fillId="0" borderId="11" xfId="0" applyFont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left" vertical="center" wrapText="1"/>
    </xf>
    <xf numFmtId="164" fontId="2" fillId="0" borderId="20" xfId="1" applyNumberFormat="1" applyFont="1" applyBorder="1" applyAlignment="1" applyProtection="1">
      <alignment horizontal="right" vertical="center" wrapText="1"/>
    </xf>
    <xf numFmtId="164" fontId="4" fillId="0" borderId="42" xfId="1" applyNumberFormat="1" applyFont="1" applyBorder="1" applyAlignment="1" applyProtection="1">
      <alignment horizontal="right" vertical="center" wrapText="1"/>
    </xf>
    <xf numFmtId="164" fontId="4" fillId="0" borderId="39" xfId="1" applyNumberFormat="1" applyFont="1" applyBorder="1" applyAlignment="1" applyProtection="1">
      <alignment horizontal="right" vertical="center" wrapText="1"/>
    </xf>
    <xf numFmtId="164" fontId="2" fillId="0" borderId="13" xfId="1" applyNumberFormat="1" applyFont="1" applyBorder="1" applyAlignment="1" applyProtection="1">
      <alignment horizontal="right" vertical="center" wrapText="1"/>
    </xf>
    <xf numFmtId="164" fontId="2" fillId="0" borderId="26" xfId="1" applyNumberFormat="1" applyFont="1" applyBorder="1" applyAlignment="1" applyProtection="1">
      <alignment horizontal="right" vertical="center" wrapText="1"/>
    </xf>
    <xf numFmtId="0" fontId="4" fillId="0" borderId="43" xfId="0" applyFont="1" applyBorder="1" applyAlignment="1" applyProtection="1">
      <alignment horizontal="center" vertical="center" wrapText="1"/>
    </xf>
    <xf numFmtId="164" fontId="4" fillId="0" borderId="7" xfId="1" applyNumberFormat="1" applyFont="1" applyBorder="1" applyAlignment="1" applyProtection="1">
      <alignment horizontal="right" vertical="center" wrapText="1"/>
    </xf>
    <xf numFmtId="0" fontId="4" fillId="0" borderId="41" xfId="0" applyFont="1" applyBorder="1" applyAlignment="1" applyProtection="1">
      <alignment vertical="center" wrapText="1"/>
    </xf>
    <xf numFmtId="0" fontId="4" fillId="0" borderId="19" xfId="0" applyFont="1" applyBorder="1" applyAlignment="1" applyProtection="1">
      <alignment horizontal="center" vertical="center" wrapText="1"/>
    </xf>
    <xf numFmtId="0" fontId="4" fillId="0" borderId="22" xfId="0" applyFont="1" applyBorder="1" applyAlignment="1" applyProtection="1">
      <alignment vertical="center" wrapText="1"/>
    </xf>
    <xf numFmtId="0" fontId="4" fillId="0" borderId="9" xfId="0" applyFont="1" applyBorder="1" applyAlignment="1" applyProtection="1">
      <alignment vertical="center" wrapText="1"/>
    </xf>
    <xf numFmtId="0" fontId="4" fillId="0" borderId="23" xfId="0" applyFont="1" applyBorder="1" applyAlignment="1" applyProtection="1">
      <alignment vertical="center" wrapText="1"/>
    </xf>
    <xf numFmtId="0" fontId="4" fillId="0" borderId="4" xfId="0" applyFont="1" applyBorder="1" applyAlignment="1" applyProtection="1">
      <alignment vertical="center"/>
    </xf>
    <xf numFmtId="0" fontId="4" fillId="0" borderId="12" xfId="0" applyFont="1" applyBorder="1" applyAlignment="1" applyProtection="1">
      <alignment horizontal="center" vertical="center" wrapText="1"/>
    </xf>
    <xf numFmtId="164" fontId="2" fillId="0" borderId="6" xfId="1" applyNumberFormat="1" applyFont="1" applyBorder="1" applyAlignment="1" applyProtection="1">
      <alignment horizontal="right" vertical="center" wrapText="1"/>
    </xf>
    <xf numFmtId="0" fontId="4" fillId="0" borderId="1" xfId="0" applyFont="1" applyBorder="1" applyAlignment="1" applyProtection="1">
      <alignment vertical="center" wrapText="1"/>
    </xf>
    <xf numFmtId="0" fontId="4" fillId="0" borderId="25" xfId="0" applyFont="1" applyBorder="1" applyAlignment="1" applyProtection="1">
      <alignment horizontal="center" vertical="center"/>
    </xf>
    <xf numFmtId="0" fontId="4" fillId="0" borderId="26" xfId="0" applyFont="1" applyBorder="1" applyAlignment="1" applyProtection="1">
      <alignment horizontal="center" vertical="center"/>
    </xf>
    <xf numFmtId="164" fontId="4" fillId="0" borderId="26" xfId="1" applyNumberFormat="1" applyFont="1" applyBorder="1" applyAlignment="1" applyProtection="1">
      <alignment horizontal="right" vertical="center" wrapText="1"/>
    </xf>
    <xf numFmtId="164" fontId="4" fillId="0" borderId="26" xfId="1" applyNumberFormat="1" applyFont="1" applyBorder="1" applyAlignment="1" applyProtection="1">
      <alignment horizontal="right" vertical="center"/>
    </xf>
    <xf numFmtId="0" fontId="2" fillId="0" borderId="4" xfId="0" applyFont="1" applyBorder="1" applyAlignment="1" applyProtection="1">
      <alignment horizontal="center" vertical="center"/>
    </xf>
    <xf numFmtId="164" fontId="4" fillId="0" borderId="0" xfId="0" applyNumberFormat="1" applyFont="1" applyBorder="1" applyAlignment="1" applyProtection="1">
      <alignment horizontal="right" vertical="center"/>
    </xf>
    <xf numFmtId="0" fontId="4" fillId="0" borderId="4" xfId="0" applyFont="1" applyBorder="1" applyAlignment="1" applyProtection="1">
      <alignment vertical="center" wrapText="1"/>
    </xf>
    <xf numFmtId="0" fontId="4" fillId="0" borderId="15" xfId="0" applyFont="1" applyBorder="1" applyAlignment="1" applyProtection="1">
      <alignment horizontal="center" vertical="center" wrapText="1"/>
    </xf>
    <xf numFmtId="164" fontId="4" fillId="0" borderId="16" xfId="1" applyNumberFormat="1" applyFont="1" applyBorder="1" applyAlignment="1" applyProtection="1">
      <alignment horizontal="right" vertical="center" wrapText="1"/>
    </xf>
    <xf numFmtId="0" fontId="2" fillId="0" borderId="12" xfId="0" applyFont="1" applyBorder="1" applyAlignment="1" applyProtection="1">
      <alignment horizontal="center" vertical="center" wrapText="1"/>
    </xf>
    <xf numFmtId="164" fontId="2" fillId="0" borderId="12" xfId="1" applyNumberFormat="1" applyFont="1" applyBorder="1" applyAlignment="1" applyProtection="1">
      <alignment horizontal="right" vertical="center" wrapText="1"/>
    </xf>
    <xf numFmtId="0" fontId="4" fillId="0" borderId="32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left" vertical="center" wrapText="1"/>
    </xf>
    <xf numFmtId="164" fontId="2" fillId="0" borderId="0" xfId="0" applyNumberFormat="1" applyFont="1" applyBorder="1" applyAlignment="1" applyProtection="1">
      <alignment horizontal="right" vertical="center" wrapText="1"/>
    </xf>
    <xf numFmtId="0" fontId="4" fillId="0" borderId="24" xfId="0" applyFont="1" applyBorder="1" applyAlignment="1" applyProtection="1">
      <alignment horizontal="center" vertical="center" wrapText="1"/>
    </xf>
    <xf numFmtId="164" fontId="2" fillId="3" borderId="17" xfId="1" applyNumberFormat="1" applyFont="1" applyFill="1" applyBorder="1" applyAlignment="1" applyProtection="1">
      <alignment horizontal="right" vertical="center" wrapText="1"/>
      <protection locked="0"/>
    </xf>
    <xf numFmtId="164" fontId="4" fillId="3" borderId="29" xfId="1" applyNumberFormat="1" applyFont="1" applyFill="1" applyBorder="1" applyAlignment="1" applyProtection="1">
      <alignment horizontal="right" vertical="center" wrapText="1"/>
      <protection locked="0"/>
    </xf>
    <xf numFmtId="164" fontId="4" fillId="3" borderId="34" xfId="1" applyNumberFormat="1" applyFont="1" applyFill="1" applyBorder="1" applyAlignment="1" applyProtection="1">
      <alignment horizontal="right" vertical="center" wrapText="1"/>
      <protection locked="0"/>
    </xf>
    <xf numFmtId="164" fontId="4" fillId="3" borderId="32" xfId="1" applyNumberFormat="1" applyFont="1" applyFill="1" applyBorder="1" applyAlignment="1" applyProtection="1">
      <alignment horizontal="right" vertical="center" wrapText="1"/>
      <protection locked="0"/>
    </xf>
    <xf numFmtId="164" fontId="4" fillId="3" borderId="26" xfId="1" applyNumberFormat="1" applyFont="1" applyFill="1" applyBorder="1" applyAlignment="1" applyProtection="1">
      <alignment horizontal="right" vertical="center" wrapText="1"/>
      <protection locked="0"/>
    </xf>
    <xf numFmtId="43" fontId="4" fillId="3" borderId="34" xfId="1" applyFont="1" applyFill="1" applyBorder="1" applyAlignment="1" applyProtection="1">
      <alignment horizontal="left" vertical="center" wrapText="1"/>
      <protection locked="0"/>
    </xf>
    <xf numFmtId="164" fontId="4" fillId="3" borderId="16" xfId="1" applyNumberFormat="1" applyFont="1" applyFill="1" applyBorder="1" applyAlignment="1" applyProtection="1">
      <alignment horizontal="right" vertical="center" wrapText="1"/>
      <protection locked="0"/>
    </xf>
    <xf numFmtId="164" fontId="2" fillId="3" borderId="1" xfId="1" applyNumberFormat="1" applyFont="1" applyFill="1" applyBorder="1" applyAlignment="1" applyProtection="1">
      <alignment horizontal="right" vertical="center"/>
      <protection locked="0"/>
    </xf>
    <xf numFmtId="164" fontId="2" fillId="3" borderId="4" xfId="1" applyNumberFormat="1" applyFont="1" applyFill="1" applyBorder="1" applyAlignment="1" applyProtection="1">
      <alignment horizontal="right" vertical="center"/>
      <protection locked="0"/>
    </xf>
    <xf numFmtId="164" fontId="2" fillId="3" borderId="1" xfId="1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applyFont="1" applyBorder="1" applyProtection="1"/>
    <xf numFmtId="0" fontId="4" fillId="0" borderId="0" xfId="0" applyFont="1" applyProtection="1"/>
    <xf numFmtId="0" fontId="4" fillId="0" borderId="0" xfId="0" applyFont="1" applyAlignment="1" applyProtection="1">
      <alignment horizontal="center"/>
    </xf>
    <xf numFmtId="164" fontId="4" fillId="0" borderId="0" xfId="0" applyNumberFormat="1" applyFont="1" applyAlignment="1" applyProtection="1">
      <alignment horizontal="right"/>
    </xf>
    <xf numFmtId="0" fontId="4" fillId="0" borderId="18" xfId="0" applyFont="1" applyBorder="1" applyProtection="1"/>
    <xf numFmtId="164" fontId="4" fillId="0" borderId="0" xfId="0" applyNumberFormat="1" applyFont="1" applyProtection="1"/>
    <xf numFmtId="0" fontId="4" fillId="0" borderId="10" xfId="0" applyFont="1" applyBorder="1" applyProtection="1"/>
    <xf numFmtId="0" fontId="4" fillId="0" borderId="23" xfId="0" applyFont="1" applyBorder="1" applyProtection="1"/>
    <xf numFmtId="0" fontId="4" fillId="0" borderId="11" xfId="0" applyFont="1" applyBorder="1" applyProtection="1"/>
    <xf numFmtId="0" fontId="4" fillId="0" borderId="2" xfId="0" applyFont="1" applyBorder="1" applyProtection="1"/>
    <xf numFmtId="0" fontId="2" fillId="0" borderId="2" xfId="0" applyFont="1" applyBorder="1" applyAlignment="1" applyProtection="1">
      <alignment horizontal="center" vertical="top" wrapText="1"/>
    </xf>
    <xf numFmtId="0" fontId="4" fillId="0" borderId="21" xfId="0" applyFont="1" applyBorder="1" applyProtection="1"/>
    <xf numFmtId="0" fontId="4" fillId="0" borderId="21" xfId="0" applyFont="1" applyBorder="1" applyAlignment="1" applyProtection="1">
      <alignment horizontal="center"/>
    </xf>
    <xf numFmtId="0" fontId="2" fillId="0" borderId="5" xfId="0" applyFont="1" applyBorder="1" applyAlignment="1" applyProtection="1">
      <alignment horizontal="left" vertical="center" wrapText="1"/>
    </xf>
    <xf numFmtId="164" fontId="4" fillId="0" borderId="27" xfId="1" applyNumberFormat="1" applyFont="1" applyBorder="1" applyAlignment="1" applyProtection="1">
      <alignment vertical="center" wrapText="1"/>
    </xf>
    <xf numFmtId="164" fontId="2" fillId="0" borderId="27" xfId="1" applyNumberFormat="1" applyFont="1" applyBorder="1" applyAlignment="1" applyProtection="1">
      <alignment vertical="center" wrapText="1"/>
    </xf>
    <xf numFmtId="164" fontId="2" fillId="0" borderId="6" xfId="1" applyNumberFormat="1" applyFont="1" applyBorder="1" applyAlignment="1" applyProtection="1">
      <alignment vertical="center" wrapText="1"/>
    </xf>
    <xf numFmtId="164" fontId="4" fillId="0" borderId="30" xfId="1" applyNumberFormat="1" applyFont="1" applyBorder="1" applyAlignment="1" applyProtection="1">
      <alignment vertical="center" wrapText="1"/>
    </xf>
    <xf numFmtId="164" fontId="4" fillId="0" borderId="35" xfId="1" applyNumberFormat="1" applyFont="1" applyBorder="1" applyAlignment="1" applyProtection="1">
      <alignment vertical="center" wrapText="1"/>
    </xf>
    <xf numFmtId="164" fontId="4" fillId="0" borderId="33" xfId="1" applyNumberFormat="1" applyFont="1" applyBorder="1" applyAlignment="1" applyProtection="1">
      <alignment vertical="center" wrapText="1"/>
    </xf>
    <xf numFmtId="164" fontId="2" fillId="0" borderId="4" xfId="1" applyNumberFormat="1" applyFont="1" applyBorder="1" applyAlignment="1" applyProtection="1">
      <alignment vertical="center" wrapText="1"/>
    </xf>
    <xf numFmtId="164" fontId="4" fillId="0" borderId="40" xfId="1" applyNumberFormat="1" applyFont="1" applyBorder="1" applyAlignment="1" applyProtection="1">
      <alignment vertical="center" wrapText="1"/>
    </xf>
    <xf numFmtId="164" fontId="2" fillId="0" borderId="0" xfId="1" applyNumberFormat="1" applyFont="1" applyBorder="1" applyAlignment="1" applyProtection="1">
      <alignment vertical="center" wrapText="1"/>
    </xf>
    <xf numFmtId="164" fontId="4" fillId="0" borderId="0" xfId="1" applyNumberFormat="1" applyFont="1" applyBorder="1" applyAlignment="1" applyProtection="1">
      <alignment vertical="center" wrapText="1"/>
    </xf>
    <xf numFmtId="164" fontId="2" fillId="0" borderId="36" xfId="1" applyNumberFormat="1" applyFont="1" applyBorder="1" applyAlignment="1" applyProtection="1">
      <alignment vertical="center" wrapText="1"/>
    </xf>
    <xf numFmtId="164" fontId="4" fillId="0" borderId="6" xfId="1" applyNumberFormat="1" applyFont="1" applyBorder="1" applyAlignment="1" applyProtection="1">
      <alignment vertical="center" wrapText="1"/>
    </xf>
    <xf numFmtId="164" fontId="2" fillId="0" borderId="6" xfId="0" applyNumberFormat="1" applyFont="1" applyBorder="1" applyAlignment="1" applyProtection="1">
      <alignment vertical="center"/>
    </xf>
    <xf numFmtId="164" fontId="4" fillId="0" borderId="2" xfId="1" applyNumberFormat="1" applyFont="1" applyBorder="1" applyAlignment="1" applyProtection="1">
      <alignment vertical="center" wrapText="1"/>
    </xf>
    <xf numFmtId="164" fontId="2" fillId="0" borderId="2" xfId="1" applyNumberFormat="1" applyFont="1" applyBorder="1" applyAlignment="1" applyProtection="1">
      <alignment horizontal="center" vertical="center" wrapText="1"/>
    </xf>
    <xf numFmtId="164" fontId="4" fillId="0" borderId="27" xfId="0" applyNumberFormat="1" applyFont="1" applyBorder="1" applyAlignment="1" applyProtection="1">
      <alignment vertical="center"/>
    </xf>
    <xf numFmtId="164" fontId="2" fillId="0" borderId="4" xfId="0" applyNumberFormat="1" applyFont="1" applyBorder="1" applyAlignment="1" applyProtection="1">
      <alignment vertical="center"/>
    </xf>
    <xf numFmtId="164" fontId="4" fillId="0" borderId="36" xfId="1" applyNumberFormat="1" applyFont="1" applyBorder="1" applyAlignment="1" applyProtection="1">
      <alignment vertical="center" wrapText="1"/>
    </xf>
    <xf numFmtId="164" fontId="2" fillId="0" borderId="4" xfId="0" applyNumberFormat="1" applyFont="1" applyBorder="1" applyAlignment="1" applyProtection="1">
      <alignment vertical="center" wrapText="1"/>
    </xf>
    <xf numFmtId="164" fontId="2" fillId="0" borderId="6" xfId="0" applyNumberFormat="1" applyFont="1" applyBorder="1" applyAlignment="1" applyProtection="1">
      <alignment vertical="center" wrapText="1"/>
    </xf>
    <xf numFmtId="164" fontId="2" fillId="0" borderId="0" xfId="0" applyNumberFormat="1" applyFont="1" applyBorder="1" applyAlignment="1" applyProtection="1">
      <alignment vertical="center" wrapText="1"/>
    </xf>
    <xf numFmtId="164" fontId="2" fillId="0" borderId="18" xfId="1" applyNumberFormat="1" applyFont="1" applyBorder="1" applyAlignment="1" applyProtection="1">
      <alignment vertical="center" wrapText="1"/>
    </xf>
    <xf numFmtId="164" fontId="6" fillId="0" borderId="4" xfId="1" applyNumberFormat="1" applyFont="1" applyBorder="1" applyAlignment="1" applyProtection="1">
      <alignment vertical="center" wrapText="1"/>
    </xf>
    <xf numFmtId="0" fontId="3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left" wrapText="1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6" fillId="0" borderId="7" xfId="0" applyFont="1" applyBorder="1" applyAlignment="1" applyProtection="1">
      <alignment vertical="center" wrapText="1"/>
    </xf>
    <xf numFmtId="0" fontId="6" fillId="0" borderId="12" xfId="0" applyFont="1" applyBorder="1" applyAlignment="1" applyProtection="1">
      <alignment vertical="center" wrapText="1"/>
    </xf>
    <xf numFmtId="0" fontId="6" fillId="0" borderId="14" xfId="0" applyFont="1" applyBorder="1" applyAlignment="1" applyProtection="1">
      <alignment horizontal="center" vertical="center" wrapText="1"/>
    </xf>
    <xf numFmtId="0" fontId="6" fillId="0" borderId="20" xfId="0" applyFont="1" applyBorder="1" applyAlignment="1" applyProtection="1">
      <alignment horizontal="center" vertical="center" wrapText="1"/>
    </xf>
    <xf numFmtId="164" fontId="6" fillId="0" borderId="14" xfId="0" applyNumberFormat="1" applyFont="1" applyBorder="1" applyAlignment="1" applyProtection="1">
      <alignment horizontal="center" vertical="center" wrapText="1"/>
    </xf>
    <xf numFmtId="164" fontId="6" fillId="0" borderId="20" xfId="0" applyNumberFormat="1" applyFont="1" applyBorder="1" applyAlignment="1" applyProtection="1">
      <alignment horizontal="center" vertical="center" wrapText="1"/>
    </xf>
    <xf numFmtId="164" fontId="6" fillId="0" borderId="2" xfId="1" applyNumberFormat="1" applyFont="1" applyBorder="1" applyAlignment="1" applyProtection="1">
      <alignment horizontal="center" vertical="center" wrapText="1"/>
    </xf>
    <xf numFmtId="164" fontId="6" fillId="0" borderId="4" xfId="1" applyNumberFormat="1" applyFont="1" applyBorder="1" applyAlignment="1" applyProtection="1">
      <alignment horizontal="center" vertical="center" wrapText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1"/>
  <sheetViews>
    <sheetView tabSelected="1" topLeftCell="A43" zoomScale="80" zoomScaleNormal="80" workbookViewId="0">
      <selection activeCell="P83" sqref="P83"/>
    </sheetView>
  </sheetViews>
  <sheetFormatPr defaultRowHeight="14.25" x14ac:dyDescent="0.2"/>
  <cols>
    <col min="1" max="1" width="6.140625" style="148" customWidth="1"/>
    <col min="2" max="2" width="51.28515625" style="149" customWidth="1"/>
    <col min="3" max="3" width="11.7109375" style="149" customWidth="1"/>
    <col min="4" max="4" width="8.7109375" style="150" customWidth="1"/>
    <col min="5" max="5" width="13.28515625" style="151" customWidth="1"/>
    <col min="6" max="6" width="18.140625" style="151" customWidth="1"/>
    <col min="7" max="7" width="18.7109375" style="151" customWidth="1"/>
    <col min="8" max="8" width="19" style="149" customWidth="1"/>
    <col min="9" max="10" width="18.85546875" style="149" customWidth="1"/>
    <col min="11" max="11" width="11.28515625" style="149" bestFit="1" customWidth="1"/>
    <col min="12" max="256" width="9.140625" style="149"/>
    <col min="257" max="257" width="6.140625" style="149" customWidth="1"/>
    <col min="258" max="258" width="39.85546875" style="149" customWidth="1"/>
    <col min="259" max="259" width="12.7109375" style="149" customWidth="1"/>
    <col min="260" max="260" width="8.7109375" style="149" customWidth="1"/>
    <col min="261" max="262" width="13.28515625" style="149" customWidth="1"/>
    <col min="263" max="263" width="18.7109375" style="149" customWidth="1"/>
    <col min="264" max="264" width="16.85546875" style="149" customWidth="1"/>
    <col min="265" max="265" width="19" style="149" customWidth="1"/>
    <col min="266" max="266" width="11.85546875" style="149" customWidth="1"/>
    <col min="267" max="267" width="11.28515625" style="149" bestFit="1" customWidth="1"/>
    <col min="268" max="512" width="9.140625" style="149"/>
    <col min="513" max="513" width="6.140625" style="149" customWidth="1"/>
    <col min="514" max="514" width="39.85546875" style="149" customWidth="1"/>
    <col min="515" max="515" width="12.7109375" style="149" customWidth="1"/>
    <col min="516" max="516" width="8.7109375" style="149" customWidth="1"/>
    <col min="517" max="518" width="13.28515625" style="149" customWidth="1"/>
    <col min="519" max="519" width="18.7109375" style="149" customWidth="1"/>
    <col min="520" max="520" width="16.85546875" style="149" customWidth="1"/>
    <col min="521" max="521" width="19" style="149" customWidth="1"/>
    <col min="522" max="522" width="11.85546875" style="149" customWidth="1"/>
    <col min="523" max="523" width="11.28515625" style="149" bestFit="1" customWidth="1"/>
    <col min="524" max="768" width="9.140625" style="149"/>
    <col min="769" max="769" width="6.140625" style="149" customWidth="1"/>
    <col min="770" max="770" width="39.85546875" style="149" customWidth="1"/>
    <col min="771" max="771" width="12.7109375" style="149" customWidth="1"/>
    <col min="772" max="772" width="8.7109375" style="149" customWidth="1"/>
    <col min="773" max="774" width="13.28515625" style="149" customWidth="1"/>
    <col min="775" max="775" width="18.7109375" style="149" customWidth="1"/>
    <col min="776" max="776" width="16.85546875" style="149" customWidth="1"/>
    <col min="777" max="777" width="19" style="149" customWidth="1"/>
    <col min="778" max="778" width="11.85546875" style="149" customWidth="1"/>
    <col min="779" max="779" width="11.28515625" style="149" bestFit="1" customWidth="1"/>
    <col min="780" max="1024" width="9.140625" style="149"/>
    <col min="1025" max="1025" width="6.140625" style="149" customWidth="1"/>
    <col min="1026" max="1026" width="39.85546875" style="149" customWidth="1"/>
    <col min="1027" max="1027" width="12.7109375" style="149" customWidth="1"/>
    <col min="1028" max="1028" width="8.7109375" style="149" customWidth="1"/>
    <col min="1029" max="1030" width="13.28515625" style="149" customWidth="1"/>
    <col min="1031" max="1031" width="18.7109375" style="149" customWidth="1"/>
    <col min="1032" max="1032" width="16.85546875" style="149" customWidth="1"/>
    <col min="1033" max="1033" width="19" style="149" customWidth="1"/>
    <col min="1034" max="1034" width="11.85546875" style="149" customWidth="1"/>
    <col min="1035" max="1035" width="11.28515625" style="149" bestFit="1" customWidth="1"/>
    <col min="1036" max="1280" width="9.140625" style="149"/>
    <col min="1281" max="1281" width="6.140625" style="149" customWidth="1"/>
    <col min="1282" max="1282" width="39.85546875" style="149" customWidth="1"/>
    <col min="1283" max="1283" width="12.7109375" style="149" customWidth="1"/>
    <col min="1284" max="1284" width="8.7109375" style="149" customWidth="1"/>
    <col min="1285" max="1286" width="13.28515625" style="149" customWidth="1"/>
    <col min="1287" max="1287" width="18.7109375" style="149" customWidth="1"/>
    <col min="1288" max="1288" width="16.85546875" style="149" customWidth="1"/>
    <col min="1289" max="1289" width="19" style="149" customWidth="1"/>
    <col min="1290" max="1290" width="11.85546875" style="149" customWidth="1"/>
    <col min="1291" max="1291" width="11.28515625" style="149" bestFit="1" customWidth="1"/>
    <col min="1292" max="1536" width="9.140625" style="149"/>
    <col min="1537" max="1537" width="6.140625" style="149" customWidth="1"/>
    <col min="1538" max="1538" width="39.85546875" style="149" customWidth="1"/>
    <col min="1539" max="1539" width="12.7109375" style="149" customWidth="1"/>
    <col min="1540" max="1540" width="8.7109375" style="149" customWidth="1"/>
    <col min="1541" max="1542" width="13.28515625" style="149" customWidth="1"/>
    <col min="1543" max="1543" width="18.7109375" style="149" customWidth="1"/>
    <col min="1544" max="1544" width="16.85546875" style="149" customWidth="1"/>
    <col min="1545" max="1545" width="19" style="149" customWidth="1"/>
    <col min="1546" max="1546" width="11.85546875" style="149" customWidth="1"/>
    <col min="1547" max="1547" width="11.28515625" style="149" bestFit="1" customWidth="1"/>
    <col min="1548" max="1792" width="9.140625" style="149"/>
    <col min="1793" max="1793" width="6.140625" style="149" customWidth="1"/>
    <col min="1794" max="1794" width="39.85546875" style="149" customWidth="1"/>
    <col min="1795" max="1795" width="12.7109375" style="149" customWidth="1"/>
    <col min="1796" max="1796" width="8.7109375" style="149" customWidth="1"/>
    <col min="1797" max="1798" width="13.28515625" style="149" customWidth="1"/>
    <col min="1799" max="1799" width="18.7109375" style="149" customWidth="1"/>
    <col min="1800" max="1800" width="16.85546875" style="149" customWidth="1"/>
    <col min="1801" max="1801" width="19" style="149" customWidth="1"/>
    <col min="1802" max="1802" width="11.85546875" style="149" customWidth="1"/>
    <col min="1803" max="1803" width="11.28515625" style="149" bestFit="1" customWidth="1"/>
    <col min="1804" max="2048" width="9.140625" style="149"/>
    <col min="2049" max="2049" width="6.140625" style="149" customWidth="1"/>
    <col min="2050" max="2050" width="39.85546875" style="149" customWidth="1"/>
    <col min="2051" max="2051" width="12.7109375" style="149" customWidth="1"/>
    <col min="2052" max="2052" width="8.7109375" style="149" customWidth="1"/>
    <col min="2053" max="2054" width="13.28515625" style="149" customWidth="1"/>
    <col min="2055" max="2055" width="18.7109375" style="149" customWidth="1"/>
    <col min="2056" max="2056" width="16.85546875" style="149" customWidth="1"/>
    <col min="2057" max="2057" width="19" style="149" customWidth="1"/>
    <col min="2058" max="2058" width="11.85546875" style="149" customWidth="1"/>
    <col min="2059" max="2059" width="11.28515625" style="149" bestFit="1" customWidth="1"/>
    <col min="2060" max="2304" width="9.140625" style="149"/>
    <col min="2305" max="2305" width="6.140625" style="149" customWidth="1"/>
    <col min="2306" max="2306" width="39.85546875" style="149" customWidth="1"/>
    <col min="2307" max="2307" width="12.7109375" style="149" customWidth="1"/>
    <col min="2308" max="2308" width="8.7109375" style="149" customWidth="1"/>
    <col min="2309" max="2310" width="13.28515625" style="149" customWidth="1"/>
    <col min="2311" max="2311" width="18.7109375" style="149" customWidth="1"/>
    <col min="2312" max="2312" width="16.85546875" style="149" customWidth="1"/>
    <col min="2313" max="2313" width="19" style="149" customWidth="1"/>
    <col min="2314" max="2314" width="11.85546875" style="149" customWidth="1"/>
    <col min="2315" max="2315" width="11.28515625" style="149" bestFit="1" customWidth="1"/>
    <col min="2316" max="2560" width="9.140625" style="149"/>
    <col min="2561" max="2561" width="6.140625" style="149" customWidth="1"/>
    <col min="2562" max="2562" width="39.85546875" style="149" customWidth="1"/>
    <col min="2563" max="2563" width="12.7109375" style="149" customWidth="1"/>
    <col min="2564" max="2564" width="8.7109375" style="149" customWidth="1"/>
    <col min="2565" max="2566" width="13.28515625" style="149" customWidth="1"/>
    <col min="2567" max="2567" width="18.7109375" style="149" customWidth="1"/>
    <col min="2568" max="2568" width="16.85546875" style="149" customWidth="1"/>
    <col min="2569" max="2569" width="19" style="149" customWidth="1"/>
    <col min="2570" max="2570" width="11.85546875" style="149" customWidth="1"/>
    <col min="2571" max="2571" width="11.28515625" style="149" bestFit="1" customWidth="1"/>
    <col min="2572" max="2816" width="9.140625" style="149"/>
    <col min="2817" max="2817" width="6.140625" style="149" customWidth="1"/>
    <col min="2818" max="2818" width="39.85546875" style="149" customWidth="1"/>
    <col min="2819" max="2819" width="12.7109375" style="149" customWidth="1"/>
    <col min="2820" max="2820" width="8.7109375" style="149" customWidth="1"/>
    <col min="2821" max="2822" width="13.28515625" style="149" customWidth="1"/>
    <col min="2823" max="2823" width="18.7109375" style="149" customWidth="1"/>
    <col min="2824" max="2824" width="16.85546875" style="149" customWidth="1"/>
    <col min="2825" max="2825" width="19" style="149" customWidth="1"/>
    <col min="2826" max="2826" width="11.85546875" style="149" customWidth="1"/>
    <col min="2827" max="2827" width="11.28515625" style="149" bestFit="1" customWidth="1"/>
    <col min="2828" max="3072" width="9.140625" style="149"/>
    <col min="3073" max="3073" width="6.140625" style="149" customWidth="1"/>
    <col min="3074" max="3074" width="39.85546875" style="149" customWidth="1"/>
    <col min="3075" max="3075" width="12.7109375" style="149" customWidth="1"/>
    <col min="3076" max="3076" width="8.7109375" style="149" customWidth="1"/>
    <col min="3077" max="3078" width="13.28515625" style="149" customWidth="1"/>
    <col min="3079" max="3079" width="18.7109375" style="149" customWidth="1"/>
    <col min="3080" max="3080" width="16.85546875" style="149" customWidth="1"/>
    <col min="3081" max="3081" width="19" style="149" customWidth="1"/>
    <col min="3082" max="3082" width="11.85546875" style="149" customWidth="1"/>
    <col min="3083" max="3083" width="11.28515625" style="149" bestFit="1" customWidth="1"/>
    <col min="3084" max="3328" width="9.140625" style="149"/>
    <col min="3329" max="3329" width="6.140625" style="149" customWidth="1"/>
    <col min="3330" max="3330" width="39.85546875" style="149" customWidth="1"/>
    <col min="3331" max="3331" width="12.7109375" style="149" customWidth="1"/>
    <col min="3332" max="3332" width="8.7109375" style="149" customWidth="1"/>
    <col min="3333" max="3334" width="13.28515625" style="149" customWidth="1"/>
    <col min="3335" max="3335" width="18.7109375" style="149" customWidth="1"/>
    <col min="3336" max="3336" width="16.85546875" style="149" customWidth="1"/>
    <col min="3337" max="3337" width="19" style="149" customWidth="1"/>
    <col min="3338" max="3338" width="11.85546875" style="149" customWidth="1"/>
    <col min="3339" max="3339" width="11.28515625" style="149" bestFit="1" customWidth="1"/>
    <col min="3340" max="3584" width="9.140625" style="149"/>
    <col min="3585" max="3585" width="6.140625" style="149" customWidth="1"/>
    <col min="3586" max="3586" width="39.85546875" style="149" customWidth="1"/>
    <col min="3587" max="3587" width="12.7109375" style="149" customWidth="1"/>
    <col min="3588" max="3588" width="8.7109375" style="149" customWidth="1"/>
    <col min="3589" max="3590" width="13.28515625" style="149" customWidth="1"/>
    <col min="3591" max="3591" width="18.7109375" style="149" customWidth="1"/>
    <col min="3592" max="3592" width="16.85546875" style="149" customWidth="1"/>
    <col min="3593" max="3593" width="19" style="149" customWidth="1"/>
    <col min="3594" max="3594" width="11.85546875" style="149" customWidth="1"/>
    <col min="3595" max="3595" width="11.28515625" style="149" bestFit="1" customWidth="1"/>
    <col min="3596" max="3840" width="9.140625" style="149"/>
    <col min="3841" max="3841" width="6.140625" style="149" customWidth="1"/>
    <col min="3842" max="3842" width="39.85546875" style="149" customWidth="1"/>
    <col min="3843" max="3843" width="12.7109375" style="149" customWidth="1"/>
    <col min="3844" max="3844" width="8.7109375" style="149" customWidth="1"/>
    <col min="3845" max="3846" width="13.28515625" style="149" customWidth="1"/>
    <col min="3847" max="3847" width="18.7109375" style="149" customWidth="1"/>
    <col min="3848" max="3848" width="16.85546875" style="149" customWidth="1"/>
    <col min="3849" max="3849" width="19" style="149" customWidth="1"/>
    <col min="3850" max="3850" width="11.85546875" style="149" customWidth="1"/>
    <col min="3851" max="3851" width="11.28515625" style="149" bestFit="1" customWidth="1"/>
    <col min="3852" max="4096" width="9.140625" style="149"/>
    <col min="4097" max="4097" width="6.140625" style="149" customWidth="1"/>
    <col min="4098" max="4098" width="39.85546875" style="149" customWidth="1"/>
    <col min="4099" max="4099" width="12.7109375" style="149" customWidth="1"/>
    <col min="4100" max="4100" width="8.7109375" style="149" customWidth="1"/>
    <col min="4101" max="4102" width="13.28515625" style="149" customWidth="1"/>
    <col min="4103" max="4103" width="18.7109375" style="149" customWidth="1"/>
    <col min="4104" max="4104" width="16.85546875" style="149" customWidth="1"/>
    <col min="4105" max="4105" width="19" style="149" customWidth="1"/>
    <col min="4106" max="4106" width="11.85546875" style="149" customWidth="1"/>
    <col min="4107" max="4107" width="11.28515625" style="149" bestFit="1" customWidth="1"/>
    <col min="4108" max="4352" width="9.140625" style="149"/>
    <col min="4353" max="4353" width="6.140625" style="149" customWidth="1"/>
    <col min="4354" max="4354" width="39.85546875" style="149" customWidth="1"/>
    <col min="4355" max="4355" width="12.7109375" style="149" customWidth="1"/>
    <col min="4356" max="4356" width="8.7109375" style="149" customWidth="1"/>
    <col min="4357" max="4358" width="13.28515625" style="149" customWidth="1"/>
    <col min="4359" max="4359" width="18.7109375" style="149" customWidth="1"/>
    <col min="4360" max="4360" width="16.85546875" style="149" customWidth="1"/>
    <col min="4361" max="4361" width="19" style="149" customWidth="1"/>
    <col min="4362" max="4362" width="11.85546875" style="149" customWidth="1"/>
    <col min="4363" max="4363" width="11.28515625" style="149" bestFit="1" customWidth="1"/>
    <col min="4364" max="4608" width="9.140625" style="149"/>
    <col min="4609" max="4609" width="6.140625" style="149" customWidth="1"/>
    <col min="4610" max="4610" width="39.85546875" style="149" customWidth="1"/>
    <col min="4611" max="4611" width="12.7109375" style="149" customWidth="1"/>
    <col min="4612" max="4612" width="8.7109375" style="149" customWidth="1"/>
    <col min="4613" max="4614" width="13.28515625" style="149" customWidth="1"/>
    <col min="4615" max="4615" width="18.7109375" style="149" customWidth="1"/>
    <col min="4616" max="4616" width="16.85546875" style="149" customWidth="1"/>
    <col min="4617" max="4617" width="19" style="149" customWidth="1"/>
    <col min="4618" max="4618" width="11.85546875" style="149" customWidth="1"/>
    <col min="4619" max="4619" width="11.28515625" style="149" bestFit="1" customWidth="1"/>
    <col min="4620" max="4864" width="9.140625" style="149"/>
    <col min="4865" max="4865" width="6.140625" style="149" customWidth="1"/>
    <col min="4866" max="4866" width="39.85546875" style="149" customWidth="1"/>
    <col min="4867" max="4867" width="12.7109375" style="149" customWidth="1"/>
    <col min="4868" max="4868" width="8.7109375" style="149" customWidth="1"/>
    <col min="4869" max="4870" width="13.28515625" style="149" customWidth="1"/>
    <col min="4871" max="4871" width="18.7109375" style="149" customWidth="1"/>
    <col min="4872" max="4872" width="16.85546875" style="149" customWidth="1"/>
    <col min="4873" max="4873" width="19" style="149" customWidth="1"/>
    <col min="4874" max="4874" width="11.85546875" style="149" customWidth="1"/>
    <col min="4875" max="4875" width="11.28515625" style="149" bestFit="1" customWidth="1"/>
    <col min="4876" max="5120" width="9.140625" style="149"/>
    <col min="5121" max="5121" width="6.140625" style="149" customWidth="1"/>
    <col min="5122" max="5122" width="39.85546875" style="149" customWidth="1"/>
    <col min="5123" max="5123" width="12.7109375" style="149" customWidth="1"/>
    <col min="5124" max="5124" width="8.7109375" style="149" customWidth="1"/>
    <col min="5125" max="5126" width="13.28515625" style="149" customWidth="1"/>
    <col min="5127" max="5127" width="18.7109375" style="149" customWidth="1"/>
    <col min="5128" max="5128" width="16.85546875" style="149" customWidth="1"/>
    <col min="5129" max="5129" width="19" style="149" customWidth="1"/>
    <col min="5130" max="5130" width="11.85546875" style="149" customWidth="1"/>
    <col min="5131" max="5131" width="11.28515625" style="149" bestFit="1" customWidth="1"/>
    <col min="5132" max="5376" width="9.140625" style="149"/>
    <col min="5377" max="5377" width="6.140625" style="149" customWidth="1"/>
    <col min="5378" max="5378" width="39.85546875" style="149" customWidth="1"/>
    <col min="5379" max="5379" width="12.7109375" style="149" customWidth="1"/>
    <col min="5380" max="5380" width="8.7109375" style="149" customWidth="1"/>
    <col min="5381" max="5382" width="13.28515625" style="149" customWidth="1"/>
    <col min="5383" max="5383" width="18.7109375" style="149" customWidth="1"/>
    <col min="5384" max="5384" width="16.85546875" style="149" customWidth="1"/>
    <col min="5385" max="5385" width="19" style="149" customWidth="1"/>
    <col min="5386" max="5386" width="11.85546875" style="149" customWidth="1"/>
    <col min="5387" max="5387" width="11.28515625" style="149" bestFit="1" customWidth="1"/>
    <col min="5388" max="5632" width="9.140625" style="149"/>
    <col min="5633" max="5633" width="6.140625" style="149" customWidth="1"/>
    <col min="5634" max="5634" width="39.85546875" style="149" customWidth="1"/>
    <col min="5635" max="5635" width="12.7109375" style="149" customWidth="1"/>
    <col min="5636" max="5636" width="8.7109375" style="149" customWidth="1"/>
    <col min="5637" max="5638" width="13.28515625" style="149" customWidth="1"/>
    <col min="5639" max="5639" width="18.7109375" style="149" customWidth="1"/>
    <col min="5640" max="5640" width="16.85546875" style="149" customWidth="1"/>
    <col min="5641" max="5641" width="19" style="149" customWidth="1"/>
    <col min="5642" max="5642" width="11.85546875" style="149" customWidth="1"/>
    <col min="5643" max="5643" width="11.28515625" style="149" bestFit="1" customWidth="1"/>
    <col min="5644" max="5888" width="9.140625" style="149"/>
    <col min="5889" max="5889" width="6.140625" style="149" customWidth="1"/>
    <col min="5890" max="5890" width="39.85546875" style="149" customWidth="1"/>
    <col min="5891" max="5891" width="12.7109375" style="149" customWidth="1"/>
    <col min="5892" max="5892" width="8.7109375" style="149" customWidth="1"/>
    <col min="5893" max="5894" width="13.28515625" style="149" customWidth="1"/>
    <col min="5895" max="5895" width="18.7109375" style="149" customWidth="1"/>
    <col min="5896" max="5896" width="16.85546875" style="149" customWidth="1"/>
    <col min="5897" max="5897" width="19" style="149" customWidth="1"/>
    <col min="5898" max="5898" width="11.85546875" style="149" customWidth="1"/>
    <col min="5899" max="5899" width="11.28515625" style="149" bestFit="1" customWidth="1"/>
    <col min="5900" max="6144" width="9.140625" style="149"/>
    <col min="6145" max="6145" width="6.140625" style="149" customWidth="1"/>
    <col min="6146" max="6146" width="39.85546875" style="149" customWidth="1"/>
    <col min="6147" max="6147" width="12.7109375" style="149" customWidth="1"/>
    <col min="6148" max="6148" width="8.7109375" style="149" customWidth="1"/>
    <col min="6149" max="6150" width="13.28515625" style="149" customWidth="1"/>
    <col min="6151" max="6151" width="18.7109375" style="149" customWidth="1"/>
    <col min="6152" max="6152" width="16.85546875" style="149" customWidth="1"/>
    <col min="6153" max="6153" width="19" style="149" customWidth="1"/>
    <col min="6154" max="6154" width="11.85546875" style="149" customWidth="1"/>
    <col min="6155" max="6155" width="11.28515625" style="149" bestFit="1" customWidth="1"/>
    <col min="6156" max="6400" width="9.140625" style="149"/>
    <col min="6401" max="6401" width="6.140625" style="149" customWidth="1"/>
    <col min="6402" max="6402" width="39.85546875" style="149" customWidth="1"/>
    <col min="6403" max="6403" width="12.7109375" style="149" customWidth="1"/>
    <col min="6404" max="6404" width="8.7109375" style="149" customWidth="1"/>
    <col min="6405" max="6406" width="13.28515625" style="149" customWidth="1"/>
    <col min="6407" max="6407" width="18.7109375" style="149" customWidth="1"/>
    <col min="6408" max="6408" width="16.85546875" style="149" customWidth="1"/>
    <col min="6409" max="6409" width="19" style="149" customWidth="1"/>
    <col min="6410" max="6410" width="11.85546875" style="149" customWidth="1"/>
    <col min="6411" max="6411" width="11.28515625" style="149" bestFit="1" customWidth="1"/>
    <col min="6412" max="6656" width="9.140625" style="149"/>
    <col min="6657" max="6657" width="6.140625" style="149" customWidth="1"/>
    <col min="6658" max="6658" width="39.85546875" style="149" customWidth="1"/>
    <col min="6659" max="6659" width="12.7109375" style="149" customWidth="1"/>
    <col min="6660" max="6660" width="8.7109375" style="149" customWidth="1"/>
    <col min="6661" max="6662" width="13.28515625" style="149" customWidth="1"/>
    <col min="6663" max="6663" width="18.7109375" style="149" customWidth="1"/>
    <col min="6664" max="6664" width="16.85546875" style="149" customWidth="1"/>
    <col min="6665" max="6665" width="19" style="149" customWidth="1"/>
    <col min="6666" max="6666" width="11.85546875" style="149" customWidth="1"/>
    <col min="6667" max="6667" width="11.28515625" style="149" bestFit="1" customWidth="1"/>
    <col min="6668" max="6912" width="9.140625" style="149"/>
    <col min="6913" max="6913" width="6.140625" style="149" customWidth="1"/>
    <col min="6914" max="6914" width="39.85546875" style="149" customWidth="1"/>
    <col min="6915" max="6915" width="12.7109375" style="149" customWidth="1"/>
    <col min="6916" max="6916" width="8.7109375" style="149" customWidth="1"/>
    <col min="6917" max="6918" width="13.28515625" style="149" customWidth="1"/>
    <col min="6919" max="6919" width="18.7109375" style="149" customWidth="1"/>
    <col min="6920" max="6920" width="16.85546875" style="149" customWidth="1"/>
    <col min="6921" max="6921" width="19" style="149" customWidth="1"/>
    <col min="6922" max="6922" width="11.85546875" style="149" customWidth="1"/>
    <col min="6923" max="6923" width="11.28515625" style="149" bestFit="1" customWidth="1"/>
    <col min="6924" max="7168" width="9.140625" style="149"/>
    <col min="7169" max="7169" width="6.140625" style="149" customWidth="1"/>
    <col min="7170" max="7170" width="39.85546875" style="149" customWidth="1"/>
    <col min="7171" max="7171" width="12.7109375" style="149" customWidth="1"/>
    <col min="7172" max="7172" width="8.7109375" style="149" customWidth="1"/>
    <col min="7173" max="7174" width="13.28515625" style="149" customWidth="1"/>
    <col min="7175" max="7175" width="18.7109375" style="149" customWidth="1"/>
    <col min="7176" max="7176" width="16.85546875" style="149" customWidth="1"/>
    <col min="7177" max="7177" width="19" style="149" customWidth="1"/>
    <col min="7178" max="7178" width="11.85546875" style="149" customWidth="1"/>
    <col min="7179" max="7179" width="11.28515625" style="149" bestFit="1" customWidth="1"/>
    <col min="7180" max="7424" width="9.140625" style="149"/>
    <col min="7425" max="7425" width="6.140625" style="149" customWidth="1"/>
    <col min="7426" max="7426" width="39.85546875" style="149" customWidth="1"/>
    <col min="7427" max="7427" width="12.7109375" style="149" customWidth="1"/>
    <col min="7428" max="7428" width="8.7109375" style="149" customWidth="1"/>
    <col min="7429" max="7430" width="13.28515625" style="149" customWidth="1"/>
    <col min="7431" max="7431" width="18.7109375" style="149" customWidth="1"/>
    <col min="7432" max="7432" width="16.85546875" style="149" customWidth="1"/>
    <col min="7433" max="7433" width="19" style="149" customWidth="1"/>
    <col min="7434" max="7434" width="11.85546875" style="149" customWidth="1"/>
    <col min="7435" max="7435" width="11.28515625" style="149" bestFit="1" customWidth="1"/>
    <col min="7436" max="7680" width="9.140625" style="149"/>
    <col min="7681" max="7681" width="6.140625" style="149" customWidth="1"/>
    <col min="7682" max="7682" width="39.85546875" style="149" customWidth="1"/>
    <col min="7683" max="7683" width="12.7109375" style="149" customWidth="1"/>
    <col min="7684" max="7684" width="8.7109375" style="149" customWidth="1"/>
    <col min="7685" max="7686" width="13.28515625" style="149" customWidth="1"/>
    <col min="7687" max="7687" width="18.7109375" style="149" customWidth="1"/>
    <col min="7688" max="7688" width="16.85546875" style="149" customWidth="1"/>
    <col min="7689" max="7689" width="19" style="149" customWidth="1"/>
    <col min="7690" max="7690" width="11.85546875" style="149" customWidth="1"/>
    <col min="7691" max="7691" width="11.28515625" style="149" bestFit="1" customWidth="1"/>
    <col min="7692" max="7936" width="9.140625" style="149"/>
    <col min="7937" max="7937" width="6.140625" style="149" customWidth="1"/>
    <col min="7938" max="7938" width="39.85546875" style="149" customWidth="1"/>
    <col min="7939" max="7939" width="12.7109375" style="149" customWidth="1"/>
    <col min="7940" max="7940" width="8.7109375" style="149" customWidth="1"/>
    <col min="7941" max="7942" width="13.28515625" style="149" customWidth="1"/>
    <col min="7943" max="7943" width="18.7109375" style="149" customWidth="1"/>
    <col min="7944" max="7944" width="16.85546875" style="149" customWidth="1"/>
    <col min="7945" max="7945" width="19" style="149" customWidth="1"/>
    <col min="7946" max="7946" width="11.85546875" style="149" customWidth="1"/>
    <col min="7947" max="7947" width="11.28515625" style="149" bestFit="1" customWidth="1"/>
    <col min="7948" max="8192" width="9.140625" style="149"/>
    <col min="8193" max="8193" width="6.140625" style="149" customWidth="1"/>
    <col min="8194" max="8194" width="39.85546875" style="149" customWidth="1"/>
    <col min="8195" max="8195" width="12.7109375" style="149" customWidth="1"/>
    <col min="8196" max="8196" width="8.7109375" style="149" customWidth="1"/>
    <col min="8197" max="8198" width="13.28515625" style="149" customWidth="1"/>
    <col min="8199" max="8199" width="18.7109375" style="149" customWidth="1"/>
    <col min="8200" max="8200" width="16.85546875" style="149" customWidth="1"/>
    <col min="8201" max="8201" width="19" style="149" customWidth="1"/>
    <col min="8202" max="8202" width="11.85546875" style="149" customWidth="1"/>
    <col min="8203" max="8203" width="11.28515625" style="149" bestFit="1" customWidth="1"/>
    <col min="8204" max="8448" width="9.140625" style="149"/>
    <col min="8449" max="8449" width="6.140625" style="149" customWidth="1"/>
    <col min="8450" max="8450" width="39.85546875" style="149" customWidth="1"/>
    <col min="8451" max="8451" width="12.7109375" style="149" customWidth="1"/>
    <col min="8452" max="8452" width="8.7109375" style="149" customWidth="1"/>
    <col min="8453" max="8454" width="13.28515625" style="149" customWidth="1"/>
    <col min="8455" max="8455" width="18.7109375" style="149" customWidth="1"/>
    <col min="8456" max="8456" width="16.85546875" style="149" customWidth="1"/>
    <col min="8457" max="8457" width="19" style="149" customWidth="1"/>
    <col min="8458" max="8458" width="11.85546875" style="149" customWidth="1"/>
    <col min="8459" max="8459" width="11.28515625" style="149" bestFit="1" customWidth="1"/>
    <col min="8460" max="8704" width="9.140625" style="149"/>
    <col min="8705" max="8705" width="6.140625" style="149" customWidth="1"/>
    <col min="8706" max="8706" width="39.85546875" style="149" customWidth="1"/>
    <col min="8707" max="8707" width="12.7109375" style="149" customWidth="1"/>
    <col min="8708" max="8708" width="8.7109375" style="149" customWidth="1"/>
    <col min="8709" max="8710" width="13.28515625" style="149" customWidth="1"/>
    <col min="8711" max="8711" width="18.7109375" style="149" customWidth="1"/>
    <col min="8712" max="8712" width="16.85546875" style="149" customWidth="1"/>
    <col min="8713" max="8713" width="19" style="149" customWidth="1"/>
    <col min="8714" max="8714" width="11.85546875" style="149" customWidth="1"/>
    <col min="8715" max="8715" width="11.28515625" style="149" bestFit="1" customWidth="1"/>
    <col min="8716" max="8960" width="9.140625" style="149"/>
    <col min="8961" max="8961" width="6.140625" style="149" customWidth="1"/>
    <col min="8962" max="8962" width="39.85546875" style="149" customWidth="1"/>
    <col min="8963" max="8963" width="12.7109375" style="149" customWidth="1"/>
    <col min="8964" max="8964" width="8.7109375" style="149" customWidth="1"/>
    <col min="8965" max="8966" width="13.28515625" style="149" customWidth="1"/>
    <col min="8967" max="8967" width="18.7109375" style="149" customWidth="1"/>
    <col min="8968" max="8968" width="16.85546875" style="149" customWidth="1"/>
    <col min="8969" max="8969" width="19" style="149" customWidth="1"/>
    <col min="8970" max="8970" width="11.85546875" style="149" customWidth="1"/>
    <col min="8971" max="8971" width="11.28515625" style="149" bestFit="1" customWidth="1"/>
    <col min="8972" max="9216" width="9.140625" style="149"/>
    <col min="9217" max="9217" width="6.140625" style="149" customWidth="1"/>
    <col min="9218" max="9218" width="39.85546875" style="149" customWidth="1"/>
    <col min="9219" max="9219" width="12.7109375" style="149" customWidth="1"/>
    <col min="9220" max="9220" width="8.7109375" style="149" customWidth="1"/>
    <col min="9221" max="9222" width="13.28515625" style="149" customWidth="1"/>
    <col min="9223" max="9223" width="18.7109375" style="149" customWidth="1"/>
    <col min="9224" max="9224" width="16.85546875" style="149" customWidth="1"/>
    <col min="9225" max="9225" width="19" style="149" customWidth="1"/>
    <col min="9226" max="9226" width="11.85546875" style="149" customWidth="1"/>
    <col min="9227" max="9227" width="11.28515625" style="149" bestFit="1" customWidth="1"/>
    <col min="9228" max="9472" width="9.140625" style="149"/>
    <col min="9473" max="9473" width="6.140625" style="149" customWidth="1"/>
    <col min="9474" max="9474" width="39.85546875" style="149" customWidth="1"/>
    <col min="9475" max="9475" width="12.7109375" style="149" customWidth="1"/>
    <col min="9476" max="9476" width="8.7109375" style="149" customWidth="1"/>
    <col min="9477" max="9478" width="13.28515625" style="149" customWidth="1"/>
    <col min="9479" max="9479" width="18.7109375" style="149" customWidth="1"/>
    <col min="9480" max="9480" width="16.85546875" style="149" customWidth="1"/>
    <col min="9481" max="9481" width="19" style="149" customWidth="1"/>
    <col min="9482" max="9482" width="11.85546875" style="149" customWidth="1"/>
    <col min="9483" max="9483" width="11.28515625" style="149" bestFit="1" customWidth="1"/>
    <col min="9484" max="9728" width="9.140625" style="149"/>
    <col min="9729" max="9729" width="6.140625" style="149" customWidth="1"/>
    <col min="9730" max="9730" width="39.85546875" style="149" customWidth="1"/>
    <col min="9731" max="9731" width="12.7109375" style="149" customWidth="1"/>
    <col min="9732" max="9732" width="8.7109375" style="149" customWidth="1"/>
    <col min="9733" max="9734" width="13.28515625" style="149" customWidth="1"/>
    <col min="9735" max="9735" width="18.7109375" style="149" customWidth="1"/>
    <col min="9736" max="9736" width="16.85546875" style="149" customWidth="1"/>
    <col min="9737" max="9737" width="19" style="149" customWidth="1"/>
    <col min="9738" max="9738" width="11.85546875" style="149" customWidth="1"/>
    <col min="9739" max="9739" width="11.28515625" style="149" bestFit="1" customWidth="1"/>
    <col min="9740" max="9984" width="9.140625" style="149"/>
    <col min="9985" max="9985" width="6.140625" style="149" customWidth="1"/>
    <col min="9986" max="9986" width="39.85546875" style="149" customWidth="1"/>
    <col min="9987" max="9987" width="12.7109375" style="149" customWidth="1"/>
    <col min="9988" max="9988" width="8.7109375" style="149" customWidth="1"/>
    <col min="9989" max="9990" width="13.28515625" style="149" customWidth="1"/>
    <col min="9991" max="9991" width="18.7109375" style="149" customWidth="1"/>
    <col min="9992" max="9992" width="16.85546875" style="149" customWidth="1"/>
    <col min="9993" max="9993" width="19" style="149" customWidth="1"/>
    <col min="9994" max="9994" width="11.85546875" style="149" customWidth="1"/>
    <col min="9995" max="9995" width="11.28515625" style="149" bestFit="1" customWidth="1"/>
    <col min="9996" max="10240" width="9.140625" style="149"/>
    <col min="10241" max="10241" width="6.140625" style="149" customWidth="1"/>
    <col min="10242" max="10242" width="39.85546875" style="149" customWidth="1"/>
    <col min="10243" max="10243" width="12.7109375" style="149" customWidth="1"/>
    <col min="10244" max="10244" width="8.7109375" style="149" customWidth="1"/>
    <col min="10245" max="10246" width="13.28515625" style="149" customWidth="1"/>
    <col min="10247" max="10247" width="18.7109375" style="149" customWidth="1"/>
    <col min="10248" max="10248" width="16.85546875" style="149" customWidth="1"/>
    <col min="10249" max="10249" width="19" style="149" customWidth="1"/>
    <col min="10250" max="10250" width="11.85546875" style="149" customWidth="1"/>
    <col min="10251" max="10251" width="11.28515625" style="149" bestFit="1" customWidth="1"/>
    <col min="10252" max="10496" width="9.140625" style="149"/>
    <col min="10497" max="10497" width="6.140625" style="149" customWidth="1"/>
    <col min="10498" max="10498" width="39.85546875" style="149" customWidth="1"/>
    <col min="10499" max="10499" width="12.7109375" style="149" customWidth="1"/>
    <col min="10500" max="10500" width="8.7109375" style="149" customWidth="1"/>
    <col min="10501" max="10502" width="13.28515625" style="149" customWidth="1"/>
    <col min="10503" max="10503" width="18.7109375" style="149" customWidth="1"/>
    <col min="10504" max="10504" width="16.85546875" style="149" customWidth="1"/>
    <col min="10505" max="10505" width="19" style="149" customWidth="1"/>
    <col min="10506" max="10506" width="11.85546875" style="149" customWidth="1"/>
    <col min="10507" max="10507" width="11.28515625" style="149" bestFit="1" customWidth="1"/>
    <col min="10508" max="10752" width="9.140625" style="149"/>
    <col min="10753" max="10753" width="6.140625" style="149" customWidth="1"/>
    <col min="10754" max="10754" width="39.85546875" style="149" customWidth="1"/>
    <col min="10755" max="10755" width="12.7109375" style="149" customWidth="1"/>
    <col min="10756" max="10756" width="8.7109375" style="149" customWidth="1"/>
    <col min="10757" max="10758" width="13.28515625" style="149" customWidth="1"/>
    <col min="10759" max="10759" width="18.7109375" style="149" customWidth="1"/>
    <col min="10760" max="10760" width="16.85546875" style="149" customWidth="1"/>
    <col min="10761" max="10761" width="19" style="149" customWidth="1"/>
    <col min="10762" max="10762" width="11.85546875" style="149" customWidth="1"/>
    <col min="10763" max="10763" width="11.28515625" style="149" bestFit="1" customWidth="1"/>
    <col min="10764" max="11008" width="9.140625" style="149"/>
    <col min="11009" max="11009" width="6.140625" style="149" customWidth="1"/>
    <col min="11010" max="11010" width="39.85546875" style="149" customWidth="1"/>
    <col min="11011" max="11011" width="12.7109375" style="149" customWidth="1"/>
    <col min="11012" max="11012" width="8.7109375" style="149" customWidth="1"/>
    <col min="11013" max="11014" width="13.28515625" style="149" customWidth="1"/>
    <col min="11015" max="11015" width="18.7109375" style="149" customWidth="1"/>
    <col min="11016" max="11016" width="16.85546875" style="149" customWidth="1"/>
    <col min="11017" max="11017" width="19" style="149" customWidth="1"/>
    <col min="11018" max="11018" width="11.85546875" style="149" customWidth="1"/>
    <col min="11019" max="11019" width="11.28515625" style="149" bestFit="1" customWidth="1"/>
    <col min="11020" max="11264" width="9.140625" style="149"/>
    <col min="11265" max="11265" width="6.140625" style="149" customWidth="1"/>
    <col min="11266" max="11266" width="39.85546875" style="149" customWidth="1"/>
    <col min="11267" max="11267" width="12.7109375" style="149" customWidth="1"/>
    <col min="11268" max="11268" width="8.7109375" style="149" customWidth="1"/>
    <col min="11269" max="11270" width="13.28515625" style="149" customWidth="1"/>
    <col min="11271" max="11271" width="18.7109375" style="149" customWidth="1"/>
    <col min="11272" max="11272" width="16.85546875" style="149" customWidth="1"/>
    <col min="11273" max="11273" width="19" style="149" customWidth="1"/>
    <col min="11274" max="11274" width="11.85546875" style="149" customWidth="1"/>
    <col min="11275" max="11275" width="11.28515625" style="149" bestFit="1" customWidth="1"/>
    <col min="11276" max="11520" width="9.140625" style="149"/>
    <col min="11521" max="11521" width="6.140625" style="149" customWidth="1"/>
    <col min="11522" max="11522" width="39.85546875" style="149" customWidth="1"/>
    <col min="11523" max="11523" width="12.7109375" style="149" customWidth="1"/>
    <col min="11524" max="11524" width="8.7109375" style="149" customWidth="1"/>
    <col min="11525" max="11526" width="13.28515625" style="149" customWidth="1"/>
    <col min="11527" max="11527" width="18.7109375" style="149" customWidth="1"/>
    <col min="11528" max="11528" width="16.85546875" style="149" customWidth="1"/>
    <col min="11529" max="11529" width="19" style="149" customWidth="1"/>
    <col min="11530" max="11530" width="11.85546875" style="149" customWidth="1"/>
    <col min="11531" max="11531" width="11.28515625" style="149" bestFit="1" customWidth="1"/>
    <col min="11532" max="11776" width="9.140625" style="149"/>
    <col min="11777" max="11777" width="6.140625" style="149" customWidth="1"/>
    <col min="11778" max="11778" width="39.85546875" style="149" customWidth="1"/>
    <col min="11779" max="11779" width="12.7109375" style="149" customWidth="1"/>
    <col min="11780" max="11780" width="8.7109375" style="149" customWidth="1"/>
    <col min="11781" max="11782" width="13.28515625" style="149" customWidth="1"/>
    <col min="11783" max="11783" width="18.7109375" style="149" customWidth="1"/>
    <col min="11784" max="11784" width="16.85546875" style="149" customWidth="1"/>
    <col min="11785" max="11785" width="19" style="149" customWidth="1"/>
    <col min="11786" max="11786" width="11.85546875" style="149" customWidth="1"/>
    <col min="11787" max="11787" width="11.28515625" style="149" bestFit="1" customWidth="1"/>
    <col min="11788" max="12032" width="9.140625" style="149"/>
    <col min="12033" max="12033" width="6.140625" style="149" customWidth="1"/>
    <col min="12034" max="12034" width="39.85546875" style="149" customWidth="1"/>
    <col min="12035" max="12035" width="12.7109375" style="149" customWidth="1"/>
    <col min="12036" max="12036" width="8.7109375" style="149" customWidth="1"/>
    <col min="12037" max="12038" width="13.28515625" style="149" customWidth="1"/>
    <col min="12039" max="12039" width="18.7109375" style="149" customWidth="1"/>
    <col min="12040" max="12040" width="16.85546875" style="149" customWidth="1"/>
    <col min="12041" max="12041" width="19" style="149" customWidth="1"/>
    <col min="12042" max="12042" width="11.85546875" style="149" customWidth="1"/>
    <col min="12043" max="12043" width="11.28515625" style="149" bestFit="1" customWidth="1"/>
    <col min="12044" max="12288" width="9.140625" style="149"/>
    <col min="12289" max="12289" width="6.140625" style="149" customWidth="1"/>
    <col min="12290" max="12290" width="39.85546875" style="149" customWidth="1"/>
    <col min="12291" max="12291" width="12.7109375" style="149" customWidth="1"/>
    <col min="12292" max="12292" width="8.7109375" style="149" customWidth="1"/>
    <col min="12293" max="12294" width="13.28515625" style="149" customWidth="1"/>
    <col min="12295" max="12295" width="18.7109375" style="149" customWidth="1"/>
    <col min="12296" max="12296" width="16.85546875" style="149" customWidth="1"/>
    <col min="12297" max="12297" width="19" style="149" customWidth="1"/>
    <col min="12298" max="12298" width="11.85546875" style="149" customWidth="1"/>
    <col min="12299" max="12299" width="11.28515625" style="149" bestFit="1" customWidth="1"/>
    <col min="12300" max="12544" width="9.140625" style="149"/>
    <col min="12545" max="12545" width="6.140625" style="149" customWidth="1"/>
    <col min="12546" max="12546" width="39.85546875" style="149" customWidth="1"/>
    <col min="12547" max="12547" width="12.7109375" style="149" customWidth="1"/>
    <col min="12548" max="12548" width="8.7109375" style="149" customWidth="1"/>
    <col min="12549" max="12550" width="13.28515625" style="149" customWidth="1"/>
    <col min="12551" max="12551" width="18.7109375" style="149" customWidth="1"/>
    <col min="12552" max="12552" width="16.85546875" style="149" customWidth="1"/>
    <col min="12553" max="12553" width="19" style="149" customWidth="1"/>
    <col min="12554" max="12554" width="11.85546875" style="149" customWidth="1"/>
    <col min="12555" max="12555" width="11.28515625" style="149" bestFit="1" customWidth="1"/>
    <col min="12556" max="12800" width="9.140625" style="149"/>
    <col min="12801" max="12801" width="6.140625" style="149" customWidth="1"/>
    <col min="12802" max="12802" width="39.85546875" style="149" customWidth="1"/>
    <col min="12803" max="12803" width="12.7109375" style="149" customWidth="1"/>
    <col min="12804" max="12804" width="8.7109375" style="149" customWidth="1"/>
    <col min="12805" max="12806" width="13.28515625" style="149" customWidth="1"/>
    <col min="12807" max="12807" width="18.7109375" style="149" customWidth="1"/>
    <col min="12808" max="12808" width="16.85546875" style="149" customWidth="1"/>
    <col min="12809" max="12809" width="19" style="149" customWidth="1"/>
    <col min="12810" max="12810" width="11.85546875" style="149" customWidth="1"/>
    <col min="12811" max="12811" width="11.28515625" style="149" bestFit="1" customWidth="1"/>
    <col min="12812" max="13056" width="9.140625" style="149"/>
    <col min="13057" max="13057" width="6.140625" style="149" customWidth="1"/>
    <col min="13058" max="13058" width="39.85546875" style="149" customWidth="1"/>
    <col min="13059" max="13059" width="12.7109375" style="149" customWidth="1"/>
    <col min="13060" max="13060" width="8.7109375" style="149" customWidth="1"/>
    <col min="13061" max="13062" width="13.28515625" style="149" customWidth="1"/>
    <col min="13063" max="13063" width="18.7109375" style="149" customWidth="1"/>
    <col min="13064" max="13064" width="16.85546875" style="149" customWidth="1"/>
    <col min="13065" max="13065" width="19" style="149" customWidth="1"/>
    <col min="13066" max="13066" width="11.85546875" style="149" customWidth="1"/>
    <col min="13067" max="13067" width="11.28515625" style="149" bestFit="1" customWidth="1"/>
    <col min="13068" max="13312" width="9.140625" style="149"/>
    <col min="13313" max="13313" width="6.140625" style="149" customWidth="1"/>
    <col min="13314" max="13314" width="39.85546875" style="149" customWidth="1"/>
    <col min="13315" max="13315" width="12.7109375" style="149" customWidth="1"/>
    <col min="13316" max="13316" width="8.7109375" style="149" customWidth="1"/>
    <col min="13317" max="13318" width="13.28515625" style="149" customWidth="1"/>
    <col min="13319" max="13319" width="18.7109375" style="149" customWidth="1"/>
    <col min="13320" max="13320" width="16.85546875" style="149" customWidth="1"/>
    <col min="13321" max="13321" width="19" style="149" customWidth="1"/>
    <col min="13322" max="13322" width="11.85546875" style="149" customWidth="1"/>
    <col min="13323" max="13323" width="11.28515625" style="149" bestFit="1" customWidth="1"/>
    <col min="13324" max="13568" width="9.140625" style="149"/>
    <col min="13569" max="13569" width="6.140625" style="149" customWidth="1"/>
    <col min="13570" max="13570" width="39.85546875" style="149" customWidth="1"/>
    <col min="13571" max="13571" width="12.7109375" style="149" customWidth="1"/>
    <col min="13572" max="13572" width="8.7109375" style="149" customWidth="1"/>
    <col min="13573" max="13574" width="13.28515625" style="149" customWidth="1"/>
    <col min="13575" max="13575" width="18.7109375" style="149" customWidth="1"/>
    <col min="13576" max="13576" width="16.85546875" style="149" customWidth="1"/>
    <col min="13577" max="13577" width="19" style="149" customWidth="1"/>
    <col min="13578" max="13578" width="11.85546875" style="149" customWidth="1"/>
    <col min="13579" max="13579" width="11.28515625" style="149" bestFit="1" customWidth="1"/>
    <col min="13580" max="13824" width="9.140625" style="149"/>
    <col min="13825" max="13825" width="6.140625" style="149" customWidth="1"/>
    <col min="13826" max="13826" width="39.85546875" style="149" customWidth="1"/>
    <col min="13827" max="13827" width="12.7109375" style="149" customWidth="1"/>
    <col min="13828" max="13828" width="8.7109375" style="149" customWidth="1"/>
    <col min="13829" max="13830" width="13.28515625" style="149" customWidth="1"/>
    <col min="13831" max="13831" width="18.7109375" style="149" customWidth="1"/>
    <col min="13832" max="13832" width="16.85546875" style="149" customWidth="1"/>
    <col min="13833" max="13833" width="19" style="149" customWidth="1"/>
    <col min="13834" max="13834" width="11.85546875" style="149" customWidth="1"/>
    <col min="13835" max="13835" width="11.28515625" style="149" bestFit="1" customWidth="1"/>
    <col min="13836" max="14080" width="9.140625" style="149"/>
    <col min="14081" max="14081" width="6.140625" style="149" customWidth="1"/>
    <col min="14082" max="14082" width="39.85546875" style="149" customWidth="1"/>
    <col min="14083" max="14083" width="12.7109375" style="149" customWidth="1"/>
    <col min="14084" max="14084" width="8.7109375" style="149" customWidth="1"/>
    <col min="14085" max="14086" width="13.28515625" style="149" customWidth="1"/>
    <col min="14087" max="14087" width="18.7109375" style="149" customWidth="1"/>
    <col min="14088" max="14088" width="16.85546875" style="149" customWidth="1"/>
    <col min="14089" max="14089" width="19" style="149" customWidth="1"/>
    <col min="14090" max="14090" width="11.85546875" style="149" customWidth="1"/>
    <col min="14091" max="14091" width="11.28515625" style="149" bestFit="1" customWidth="1"/>
    <col min="14092" max="14336" width="9.140625" style="149"/>
    <col min="14337" max="14337" width="6.140625" style="149" customWidth="1"/>
    <col min="14338" max="14338" width="39.85546875" style="149" customWidth="1"/>
    <col min="14339" max="14339" width="12.7109375" style="149" customWidth="1"/>
    <col min="14340" max="14340" width="8.7109375" style="149" customWidth="1"/>
    <col min="14341" max="14342" width="13.28515625" style="149" customWidth="1"/>
    <col min="14343" max="14343" width="18.7109375" style="149" customWidth="1"/>
    <col min="14344" max="14344" width="16.85546875" style="149" customWidth="1"/>
    <col min="14345" max="14345" width="19" style="149" customWidth="1"/>
    <col min="14346" max="14346" width="11.85546875" style="149" customWidth="1"/>
    <col min="14347" max="14347" width="11.28515625" style="149" bestFit="1" customWidth="1"/>
    <col min="14348" max="14592" width="9.140625" style="149"/>
    <col min="14593" max="14593" width="6.140625" style="149" customWidth="1"/>
    <col min="14594" max="14594" width="39.85546875" style="149" customWidth="1"/>
    <col min="14595" max="14595" width="12.7109375" style="149" customWidth="1"/>
    <col min="14596" max="14596" width="8.7109375" style="149" customWidth="1"/>
    <col min="14597" max="14598" width="13.28515625" style="149" customWidth="1"/>
    <col min="14599" max="14599" width="18.7109375" style="149" customWidth="1"/>
    <col min="14600" max="14600" width="16.85546875" style="149" customWidth="1"/>
    <col min="14601" max="14601" width="19" style="149" customWidth="1"/>
    <col min="14602" max="14602" width="11.85546875" style="149" customWidth="1"/>
    <col min="14603" max="14603" width="11.28515625" style="149" bestFit="1" customWidth="1"/>
    <col min="14604" max="14848" width="9.140625" style="149"/>
    <col min="14849" max="14849" width="6.140625" style="149" customWidth="1"/>
    <col min="14850" max="14850" width="39.85546875" style="149" customWidth="1"/>
    <col min="14851" max="14851" width="12.7109375" style="149" customWidth="1"/>
    <col min="14852" max="14852" width="8.7109375" style="149" customWidth="1"/>
    <col min="14853" max="14854" width="13.28515625" style="149" customWidth="1"/>
    <col min="14855" max="14855" width="18.7109375" style="149" customWidth="1"/>
    <col min="14856" max="14856" width="16.85546875" style="149" customWidth="1"/>
    <col min="14857" max="14857" width="19" style="149" customWidth="1"/>
    <col min="14858" max="14858" width="11.85546875" style="149" customWidth="1"/>
    <col min="14859" max="14859" width="11.28515625" style="149" bestFit="1" customWidth="1"/>
    <col min="14860" max="15104" width="9.140625" style="149"/>
    <col min="15105" max="15105" width="6.140625" style="149" customWidth="1"/>
    <col min="15106" max="15106" width="39.85546875" style="149" customWidth="1"/>
    <col min="15107" max="15107" width="12.7109375" style="149" customWidth="1"/>
    <col min="15108" max="15108" width="8.7109375" style="149" customWidth="1"/>
    <col min="15109" max="15110" width="13.28515625" style="149" customWidth="1"/>
    <col min="15111" max="15111" width="18.7109375" style="149" customWidth="1"/>
    <col min="15112" max="15112" width="16.85546875" style="149" customWidth="1"/>
    <col min="15113" max="15113" width="19" style="149" customWidth="1"/>
    <col min="15114" max="15114" width="11.85546875" style="149" customWidth="1"/>
    <col min="15115" max="15115" width="11.28515625" style="149" bestFit="1" customWidth="1"/>
    <col min="15116" max="15360" width="9.140625" style="149"/>
    <col min="15361" max="15361" width="6.140625" style="149" customWidth="1"/>
    <col min="15362" max="15362" width="39.85546875" style="149" customWidth="1"/>
    <col min="15363" max="15363" width="12.7109375" style="149" customWidth="1"/>
    <col min="15364" max="15364" width="8.7109375" style="149" customWidth="1"/>
    <col min="15365" max="15366" width="13.28515625" style="149" customWidth="1"/>
    <col min="15367" max="15367" width="18.7109375" style="149" customWidth="1"/>
    <col min="15368" max="15368" width="16.85546875" style="149" customWidth="1"/>
    <col min="15369" max="15369" width="19" style="149" customWidth="1"/>
    <col min="15370" max="15370" width="11.85546875" style="149" customWidth="1"/>
    <col min="15371" max="15371" width="11.28515625" style="149" bestFit="1" customWidth="1"/>
    <col min="15372" max="15616" width="9.140625" style="149"/>
    <col min="15617" max="15617" width="6.140625" style="149" customWidth="1"/>
    <col min="15618" max="15618" width="39.85546875" style="149" customWidth="1"/>
    <col min="15619" max="15619" width="12.7109375" style="149" customWidth="1"/>
    <col min="15620" max="15620" width="8.7109375" style="149" customWidth="1"/>
    <col min="15621" max="15622" width="13.28515625" style="149" customWidth="1"/>
    <col min="15623" max="15623" width="18.7109375" style="149" customWidth="1"/>
    <col min="15624" max="15624" width="16.85546875" style="149" customWidth="1"/>
    <col min="15625" max="15625" width="19" style="149" customWidth="1"/>
    <col min="15626" max="15626" width="11.85546875" style="149" customWidth="1"/>
    <col min="15627" max="15627" width="11.28515625" style="149" bestFit="1" customWidth="1"/>
    <col min="15628" max="15872" width="9.140625" style="149"/>
    <col min="15873" max="15873" width="6.140625" style="149" customWidth="1"/>
    <col min="15874" max="15874" width="39.85546875" style="149" customWidth="1"/>
    <col min="15875" max="15875" width="12.7109375" style="149" customWidth="1"/>
    <col min="15876" max="15876" width="8.7109375" style="149" customWidth="1"/>
    <col min="15877" max="15878" width="13.28515625" style="149" customWidth="1"/>
    <col min="15879" max="15879" width="18.7109375" style="149" customWidth="1"/>
    <col min="15880" max="15880" width="16.85546875" style="149" customWidth="1"/>
    <col min="15881" max="15881" width="19" style="149" customWidth="1"/>
    <col min="15882" max="15882" width="11.85546875" style="149" customWidth="1"/>
    <col min="15883" max="15883" width="11.28515625" style="149" bestFit="1" customWidth="1"/>
    <col min="15884" max="16128" width="9.140625" style="149"/>
    <col min="16129" max="16129" width="6.140625" style="149" customWidth="1"/>
    <col min="16130" max="16130" width="39.85546875" style="149" customWidth="1"/>
    <col min="16131" max="16131" width="12.7109375" style="149" customWidth="1"/>
    <col min="16132" max="16132" width="8.7109375" style="149" customWidth="1"/>
    <col min="16133" max="16134" width="13.28515625" style="149" customWidth="1"/>
    <col min="16135" max="16135" width="18.7109375" style="149" customWidth="1"/>
    <col min="16136" max="16136" width="16.85546875" style="149" customWidth="1"/>
    <col min="16137" max="16137" width="19" style="149" customWidth="1"/>
    <col min="16138" max="16138" width="11.85546875" style="149" customWidth="1"/>
    <col min="16139" max="16139" width="11.28515625" style="149" bestFit="1" customWidth="1"/>
    <col min="16140" max="16384" width="9.140625" style="149"/>
  </cols>
  <sheetData>
    <row r="1" spans="1:10" ht="26.25" customHeight="1" x14ac:dyDescent="0.25">
      <c r="G1" s="185" t="s">
        <v>12</v>
      </c>
      <c r="H1" s="185"/>
    </row>
    <row r="2" spans="1:10" ht="61.5" customHeight="1" x14ac:dyDescent="0.25">
      <c r="B2" s="186" t="s">
        <v>54</v>
      </c>
      <c r="C2" s="186"/>
      <c r="D2" s="186"/>
      <c r="E2" s="186"/>
      <c r="F2" s="186"/>
      <c r="G2" s="186"/>
      <c r="H2" s="186"/>
      <c r="I2" s="85"/>
    </row>
    <row r="3" spans="1:10" ht="15.75" thickBot="1" x14ac:dyDescent="0.25">
      <c r="A3" s="25"/>
      <c r="B3" s="26"/>
      <c r="C3" s="3"/>
      <c r="D3" s="2"/>
      <c r="E3" s="27"/>
      <c r="F3" s="27"/>
      <c r="G3" s="28"/>
      <c r="H3" s="1"/>
      <c r="I3" s="1"/>
    </row>
    <row r="4" spans="1:10" ht="15.75" customHeight="1" x14ac:dyDescent="0.2">
      <c r="A4" s="187" t="s">
        <v>0</v>
      </c>
      <c r="B4" s="189" t="s">
        <v>1</v>
      </c>
      <c r="C4" s="191" t="s">
        <v>2</v>
      </c>
      <c r="D4" s="187" t="s">
        <v>3</v>
      </c>
      <c r="E4" s="193" t="s">
        <v>4</v>
      </c>
      <c r="F4" s="195" t="s">
        <v>5</v>
      </c>
      <c r="G4" s="191" t="s">
        <v>6</v>
      </c>
      <c r="H4" s="187" t="s">
        <v>7</v>
      </c>
    </row>
    <row r="5" spans="1:10" ht="15.75" customHeight="1" thickBot="1" x14ac:dyDescent="0.25">
      <c r="A5" s="188"/>
      <c r="B5" s="190"/>
      <c r="C5" s="192"/>
      <c r="D5" s="188"/>
      <c r="E5" s="194"/>
      <c r="F5" s="196"/>
      <c r="G5" s="192"/>
      <c r="H5" s="188"/>
    </row>
    <row r="6" spans="1:10" ht="16.5" thickBot="1" x14ac:dyDescent="0.25">
      <c r="A6" s="91"/>
      <c r="B6" s="100" t="s">
        <v>13</v>
      </c>
      <c r="C6" s="8"/>
      <c r="D6" s="8"/>
      <c r="E6" s="101"/>
      <c r="F6" s="29"/>
      <c r="G6" s="8"/>
      <c r="H6" s="102"/>
    </row>
    <row r="7" spans="1:10" ht="15.75" thickBot="1" x14ac:dyDescent="0.25">
      <c r="A7" s="30"/>
      <c r="B7" s="13" t="s">
        <v>20</v>
      </c>
      <c r="C7" s="24"/>
      <c r="D7" s="5"/>
      <c r="E7" s="31"/>
      <c r="F7" s="31"/>
      <c r="G7" s="16"/>
      <c r="H7" s="152"/>
    </row>
    <row r="8" spans="1:10" ht="15.75" thickBot="1" x14ac:dyDescent="0.25">
      <c r="A8" s="30">
        <v>1</v>
      </c>
      <c r="B8" s="9" t="s">
        <v>15</v>
      </c>
      <c r="C8" s="11">
        <v>180</v>
      </c>
      <c r="D8" s="10" t="s">
        <v>8</v>
      </c>
      <c r="E8" s="138"/>
      <c r="F8" s="104">
        <f>C8*E8</f>
        <v>0</v>
      </c>
      <c r="G8" s="104">
        <f>F8*0.08</f>
        <v>0</v>
      </c>
      <c r="H8" s="162">
        <f>F8*1.08</f>
        <v>0</v>
      </c>
      <c r="J8" s="153"/>
    </row>
    <row r="9" spans="1:10" ht="15.75" thickBot="1" x14ac:dyDescent="0.25">
      <c r="A9" s="30"/>
      <c r="B9" s="9"/>
      <c r="C9" s="4">
        <f>SUM(C8)</f>
        <v>180</v>
      </c>
      <c r="D9" s="21"/>
      <c r="E9" s="41"/>
      <c r="F9" s="103">
        <f>SUM(F8)</f>
        <v>0</v>
      </c>
      <c r="G9" s="104">
        <f>SUM(G8)</f>
        <v>0</v>
      </c>
      <c r="H9" s="163">
        <f>SUM(H8)</f>
        <v>0</v>
      </c>
    </row>
    <row r="10" spans="1:10" ht="15.75" thickBot="1" x14ac:dyDescent="0.25">
      <c r="A10" s="32"/>
      <c r="B10" s="7" t="s">
        <v>34</v>
      </c>
      <c r="C10" s="8"/>
      <c r="D10" s="21"/>
      <c r="E10" s="41"/>
      <c r="F10" s="29"/>
      <c r="G10" s="33"/>
      <c r="H10" s="164"/>
    </row>
    <row r="11" spans="1:10" ht="15" x14ac:dyDescent="0.2">
      <c r="A11" s="42">
        <v>2</v>
      </c>
      <c r="B11" s="61" t="s">
        <v>39</v>
      </c>
      <c r="C11" s="92">
        <v>80</v>
      </c>
      <c r="D11" s="45" t="s">
        <v>8</v>
      </c>
      <c r="E11" s="139"/>
      <c r="F11" s="35">
        <f t="shared" ref="F11:F13" si="0">C11*E11</f>
        <v>0</v>
      </c>
      <c r="G11" s="35">
        <f t="shared" ref="G11:G13" si="1">F11*0.08</f>
        <v>0</v>
      </c>
      <c r="H11" s="165">
        <f t="shared" ref="H11:H13" si="2">F11*1.08</f>
        <v>0</v>
      </c>
    </row>
    <row r="12" spans="1:10" ht="15" x14ac:dyDescent="0.2">
      <c r="A12" s="42"/>
      <c r="B12" s="62" t="s">
        <v>43</v>
      </c>
      <c r="C12" s="68">
        <v>80</v>
      </c>
      <c r="D12" s="46" t="s">
        <v>8</v>
      </c>
      <c r="E12" s="140"/>
      <c r="F12" s="37">
        <f t="shared" si="0"/>
        <v>0</v>
      </c>
      <c r="G12" s="37">
        <f t="shared" si="1"/>
        <v>0</v>
      </c>
      <c r="H12" s="166">
        <f t="shared" si="2"/>
        <v>0</v>
      </c>
    </row>
    <row r="13" spans="1:10" ht="15.75" thickBot="1" x14ac:dyDescent="0.25">
      <c r="A13" s="42"/>
      <c r="B13" s="105" t="s">
        <v>40</v>
      </c>
      <c r="C13" s="93">
        <v>160</v>
      </c>
      <c r="D13" s="47" t="s">
        <v>8</v>
      </c>
      <c r="E13" s="141"/>
      <c r="F13" s="39">
        <f t="shared" si="0"/>
        <v>0</v>
      </c>
      <c r="G13" s="39">
        <f t="shared" si="1"/>
        <v>0</v>
      </c>
      <c r="H13" s="167">
        <f t="shared" si="2"/>
        <v>0</v>
      </c>
    </row>
    <row r="14" spans="1:10" ht="15.75" thickBot="1" x14ac:dyDescent="0.25">
      <c r="A14" s="40"/>
      <c r="B14" s="106"/>
      <c r="C14" s="20">
        <f>SUM(C11:C13)</f>
        <v>320</v>
      </c>
      <c r="D14" s="21"/>
      <c r="E14" s="41"/>
      <c r="F14" s="49">
        <f>SUM(F11:F13)</f>
        <v>0</v>
      </c>
      <c r="G14" s="107">
        <f>SUM(G11:G13)</f>
        <v>0</v>
      </c>
      <c r="H14" s="168">
        <f>SUM(H11:H13)</f>
        <v>0</v>
      </c>
    </row>
    <row r="15" spans="1:10" ht="15.75" thickBot="1" x14ac:dyDescent="0.25">
      <c r="A15" s="42">
        <v>3</v>
      </c>
      <c r="B15" s="44" t="s">
        <v>21</v>
      </c>
      <c r="C15" s="8"/>
      <c r="D15" s="21"/>
      <c r="E15" s="41"/>
      <c r="F15" s="108"/>
      <c r="G15" s="109"/>
      <c r="H15" s="169"/>
    </row>
    <row r="16" spans="1:10" x14ac:dyDescent="0.2">
      <c r="A16" s="42"/>
      <c r="B16" s="61"/>
      <c r="C16" s="34"/>
      <c r="D16" s="45" t="s">
        <v>8</v>
      </c>
      <c r="E16" s="139"/>
      <c r="F16" s="35">
        <f t="shared" ref="F16:F21" si="3">C16*E16</f>
        <v>0</v>
      </c>
      <c r="G16" s="35">
        <f t="shared" ref="G16:G21" si="4">F16*0.08</f>
        <v>0</v>
      </c>
      <c r="H16" s="165">
        <f t="shared" ref="H16:H21" si="5">F16*1.08</f>
        <v>0</v>
      </c>
    </row>
    <row r="17" spans="1:8" x14ac:dyDescent="0.2">
      <c r="A17" s="42"/>
      <c r="B17" s="62" t="s">
        <v>16</v>
      </c>
      <c r="C17" s="36">
        <v>2000</v>
      </c>
      <c r="D17" s="46" t="s">
        <v>8</v>
      </c>
      <c r="E17" s="140"/>
      <c r="F17" s="37">
        <f t="shared" si="3"/>
        <v>0</v>
      </c>
      <c r="G17" s="37">
        <f t="shared" si="4"/>
        <v>0</v>
      </c>
      <c r="H17" s="166">
        <f t="shared" si="5"/>
        <v>0</v>
      </c>
    </row>
    <row r="18" spans="1:8" x14ac:dyDescent="0.2">
      <c r="A18" s="42"/>
      <c r="B18" s="154" t="s">
        <v>44</v>
      </c>
      <c r="C18" s="36">
        <v>1000</v>
      </c>
      <c r="D18" s="46" t="s">
        <v>8</v>
      </c>
      <c r="E18" s="140"/>
      <c r="F18" s="37">
        <f t="shared" si="3"/>
        <v>0</v>
      </c>
      <c r="G18" s="37">
        <f t="shared" si="4"/>
        <v>0</v>
      </c>
      <c r="H18" s="166">
        <f t="shared" si="5"/>
        <v>0</v>
      </c>
    </row>
    <row r="19" spans="1:8" x14ac:dyDescent="0.2">
      <c r="A19" s="42"/>
      <c r="B19" s="62" t="s">
        <v>10</v>
      </c>
      <c r="C19" s="36">
        <v>1000</v>
      </c>
      <c r="D19" s="46" t="s">
        <v>8</v>
      </c>
      <c r="E19" s="140"/>
      <c r="F19" s="37">
        <f t="shared" si="3"/>
        <v>0</v>
      </c>
      <c r="G19" s="37">
        <f t="shared" si="4"/>
        <v>0</v>
      </c>
      <c r="H19" s="166">
        <f t="shared" si="5"/>
        <v>0</v>
      </c>
    </row>
    <row r="20" spans="1:8" x14ac:dyDescent="0.2">
      <c r="A20" s="42"/>
      <c r="B20" s="62" t="s">
        <v>42</v>
      </c>
      <c r="C20" s="36">
        <v>2000</v>
      </c>
      <c r="D20" s="46" t="s">
        <v>8</v>
      </c>
      <c r="E20" s="140"/>
      <c r="F20" s="37">
        <f t="shared" si="3"/>
        <v>0</v>
      </c>
      <c r="G20" s="37">
        <f t="shared" si="4"/>
        <v>0</v>
      </c>
      <c r="H20" s="166">
        <f t="shared" si="5"/>
        <v>0</v>
      </c>
    </row>
    <row r="21" spans="1:8" ht="15" thickBot="1" x14ac:dyDescent="0.25">
      <c r="A21" s="42"/>
      <c r="B21" s="155" t="s">
        <v>41</v>
      </c>
      <c r="C21" s="38">
        <v>1000</v>
      </c>
      <c r="D21" s="47" t="s">
        <v>8</v>
      </c>
      <c r="E21" s="141"/>
      <c r="F21" s="39">
        <f t="shared" si="3"/>
        <v>0</v>
      </c>
      <c r="G21" s="39">
        <f t="shared" si="4"/>
        <v>0</v>
      </c>
      <c r="H21" s="167">
        <f t="shared" si="5"/>
        <v>0</v>
      </c>
    </row>
    <row r="22" spans="1:8" ht="15.75" thickBot="1" x14ac:dyDescent="0.25">
      <c r="A22" s="40"/>
      <c r="B22" s="17"/>
      <c r="C22" s="10">
        <f>SUM(C16:C21)</f>
        <v>7000</v>
      </c>
      <c r="D22" s="23"/>
      <c r="E22" s="43"/>
      <c r="F22" s="49">
        <f>SUM(F16:F21)</f>
        <v>0</v>
      </c>
      <c r="G22" s="107">
        <f>SUM(G16:G21)</f>
        <v>0</v>
      </c>
      <c r="H22" s="163">
        <f>SUM(H16:H21)</f>
        <v>0</v>
      </c>
    </row>
    <row r="23" spans="1:8" ht="15.75" thickBot="1" x14ac:dyDescent="0.25">
      <c r="A23" s="32"/>
      <c r="B23" s="44" t="s">
        <v>22</v>
      </c>
      <c r="C23" s="14"/>
      <c r="D23" s="23"/>
      <c r="E23" s="43"/>
      <c r="F23" s="41"/>
      <c r="G23" s="43"/>
      <c r="H23" s="170"/>
    </row>
    <row r="24" spans="1:8" x14ac:dyDescent="0.2">
      <c r="A24" s="30">
        <v>4</v>
      </c>
      <c r="B24" s="61" t="s">
        <v>39</v>
      </c>
      <c r="C24" s="34">
        <v>38</v>
      </c>
      <c r="D24" s="45" t="s">
        <v>8</v>
      </c>
      <c r="E24" s="139"/>
      <c r="F24" s="35">
        <f>C24*E24</f>
        <v>0</v>
      </c>
      <c r="G24" s="35">
        <f>F24*0.08</f>
        <v>0</v>
      </c>
      <c r="H24" s="165">
        <f>F24*1.08</f>
        <v>0</v>
      </c>
    </row>
    <row r="25" spans="1:8" x14ac:dyDescent="0.2">
      <c r="A25" s="30"/>
      <c r="B25" s="62" t="s">
        <v>50</v>
      </c>
      <c r="C25" s="36">
        <v>42</v>
      </c>
      <c r="D25" s="46" t="s">
        <v>8</v>
      </c>
      <c r="E25" s="140"/>
      <c r="F25" s="37">
        <f>C25*E25</f>
        <v>0</v>
      </c>
      <c r="G25" s="37">
        <f>F25*0.08</f>
        <v>0</v>
      </c>
      <c r="H25" s="166">
        <f>F25*1.08</f>
        <v>0</v>
      </c>
    </row>
    <row r="26" spans="1:8" ht="15" thickBot="1" x14ac:dyDescent="0.25">
      <c r="A26" s="30"/>
      <c r="B26" s="156" t="s">
        <v>44</v>
      </c>
      <c r="C26" s="38">
        <v>400</v>
      </c>
      <c r="D26" s="47" t="s">
        <v>8</v>
      </c>
      <c r="E26" s="141"/>
      <c r="F26" s="39">
        <f>C26*E26</f>
        <v>0</v>
      </c>
      <c r="G26" s="39">
        <f>F26*0.08</f>
        <v>0</v>
      </c>
      <c r="H26" s="167">
        <f>F26*1.08</f>
        <v>0</v>
      </c>
    </row>
    <row r="27" spans="1:8" ht="15.75" thickBot="1" x14ac:dyDescent="0.25">
      <c r="A27" s="30"/>
      <c r="B27" s="106"/>
      <c r="C27" s="12">
        <f>SUM(C24:C26)</f>
        <v>480</v>
      </c>
      <c r="D27" s="23"/>
      <c r="E27" s="43"/>
      <c r="F27" s="110">
        <f>SUM(F24:F26)</f>
        <v>0</v>
      </c>
      <c r="G27" s="111">
        <f>SUM(G24:G26)</f>
        <v>0</v>
      </c>
      <c r="H27" s="163">
        <f>SUM(H24:H26)</f>
        <v>0</v>
      </c>
    </row>
    <row r="28" spans="1:8" ht="15.75" thickBot="1" x14ac:dyDescent="0.25">
      <c r="A28" s="32"/>
      <c r="B28" s="44" t="s">
        <v>23</v>
      </c>
      <c r="C28" s="21"/>
      <c r="D28" s="21"/>
      <c r="E28" s="41"/>
      <c r="F28" s="43"/>
      <c r="G28" s="43"/>
      <c r="H28" s="171"/>
    </row>
    <row r="29" spans="1:8" x14ac:dyDescent="0.2">
      <c r="A29" s="42">
        <v>5</v>
      </c>
      <c r="B29" s="61" t="s">
        <v>39</v>
      </c>
      <c r="C29" s="98">
        <v>120</v>
      </c>
      <c r="D29" s="45" t="s">
        <v>14</v>
      </c>
      <c r="E29" s="139"/>
      <c r="F29" s="35">
        <f t="shared" ref="F29:F34" si="6">C29*E29</f>
        <v>0</v>
      </c>
      <c r="G29" s="35">
        <f t="shared" ref="G29:G34" si="7">F29*0.08</f>
        <v>0</v>
      </c>
      <c r="H29" s="165">
        <f t="shared" ref="H29:H34" si="8">F29*1.08</f>
        <v>0</v>
      </c>
    </row>
    <row r="30" spans="1:8" x14ac:dyDescent="0.2">
      <c r="A30" s="42"/>
      <c r="B30" s="62" t="s">
        <v>16</v>
      </c>
      <c r="C30" s="112">
        <v>800</v>
      </c>
      <c r="D30" s="46" t="s">
        <v>14</v>
      </c>
      <c r="E30" s="140"/>
      <c r="F30" s="37">
        <f t="shared" si="6"/>
        <v>0</v>
      </c>
      <c r="G30" s="37">
        <f t="shared" si="7"/>
        <v>0</v>
      </c>
      <c r="H30" s="166">
        <f t="shared" si="8"/>
        <v>0</v>
      </c>
    </row>
    <row r="31" spans="1:8" x14ac:dyDescent="0.2">
      <c r="A31" s="42"/>
      <c r="B31" s="62" t="s">
        <v>47</v>
      </c>
      <c r="C31" s="112">
        <v>900</v>
      </c>
      <c r="D31" s="46" t="s">
        <v>14</v>
      </c>
      <c r="E31" s="140"/>
      <c r="F31" s="37">
        <f t="shared" si="6"/>
        <v>0</v>
      </c>
      <c r="G31" s="37">
        <f t="shared" si="7"/>
        <v>0</v>
      </c>
      <c r="H31" s="166">
        <f t="shared" si="8"/>
        <v>0</v>
      </c>
    </row>
    <row r="32" spans="1:8" x14ac:dyDescent="0.2">
      <c r="A32" s="42"/>
      <c r="B32" s="154" t="s">
        <v>44</v>
      </c>
      <c r="C32" s="112">
        <v>800</v>
      </c>
      <c r="D32" s="46" t="s">
        <v>14</v>
      </c>
      <c r="E32" s="140"/>
      <c r="F32" s="37">
        <f t="shared" si="6"/>
        <v>0</v>
      </c>
      <c r="G32" s="37">
        <f t="shared" si="7"/>
        <v>0</v>
      </c>
      <c r="H32" s="166">
        <f t="shared" si="8"/>
        <v>0</v>
      </c>
    </row>
    <row r="33" spans="1:9" x14ac:dyDescent="0.2">
      <c r="A33" s="42"/>
      <c r="B33" s="62" t="s">
        <v>42</v>
      </c>
      <c r="C33" s="112">
        <v>500</v>
      </c>
      <c r="D33" s="46" t="s">
        <v>14</v>
      </c>
      <c r="E33" s="140"/>
      <c r="F33" s="37">
        <f t="shared" si="6"/>
        <v>0</v>
      </c>
      <c r="G33" s="37">
        <f t="shared" si="7"/>
        <v>0</v>
      </c>
      <c r="H33" s="166">
        <f t="shared" si="8"/>
        <v>0</v>
      </c>
    </row>
    <row r="34" spans="1:9" ht="15" thickBot="1" x14ac:dyDescent="0.25">
      <c r="A34" s="42"/>
      <c r="B34" s="63" t="s">
        <v>48</v>
      </c>
      <c r="C34" s="99">
        <v>630</v>
      </c>
      <c r="D34" s="47" t="s">
        <v>14</v>
      </c>
      <c r="E34" s="141"/>
      <c r="F34" s="39">
        <f t="shared" si="6"/>
        <v>0</v>
      </c>
      <c r="G34" s="39">
        <f t="shared" si="7"/>
        <v>0</v>
      </c>
      <c r="H34" s="167">
        <f t="shared" si="8"/>
        <v>0</v>
      </c>
    </row>
    <row r="35" spans="1:9" ht="15.75" thickBot="1" x14ac:dyDescent="0.25">
      <c r="A35" s="40"/>
      <c r="B35" s="9"/>
      <c r="C35" s="4">
        <f>SUM(C29:C34)</f>
        <v>3750</v>
      </c>
      <c r="D35" s="23"/>
      <c r="E35" s="43"/>
      <c r="F35" s="110">
        <f>SUM(F29:F34)</f>
        <v>0</v>
      </c>
      <c r="G35" s="103">
        <f>SUM(G29:G34)</f>
        <v>0</v>
      </c>
      <c r="H35" s="163">
        <f>SUM(H29:H34)</f>
        <v>0</v>
      </c>
      <c r="I35" s="150"/>
    </row>
    <row r="36" spans="1:9" ht="15.75" thickBot="1" x14ac:dyDescent="0.25">
      <c r="A36" s="32"/>
      <c r="B36" s="44" t="s">
        <v>26</v>
      </c>
      <c r="C36" s="23"/>
      <c r="D36" s="23"/>
      <c r="E36" s="43"/>
      <c r="F36" s="41"/>
      <c r="G36" s="43"/>
      <c r="H36" s="170"/>
    </row>
    <row r="37" spans="1:9" x14ac:dyDescent="0.2">
      <c r="A37" s="42">
        <v>6</v>
      </c>
      <c r="B37" s="95" t="s">
        <v>16</v>
      </c>
      <c r="C37" s="45">
        <v>1000</v>
      </c>
      <c r="D37" s="45" t="s">
        <v>14</v>
      </c>
      <c r="E37" s="139"/>
      <c r="F37" s="35">
        <f>C37*E37</f>
        <v>0</v>
      </c>
      <c r="G37" s="35">
        <f>F37*0.08</f>
        <v>0</v>
      </c>
      <c r="H37" s="165">
        <f>F37*1.08</f>
        <v>0</v>
      </c>
    </row>
    <row r="38" spans="1:9" x14ac:dyDescent="0.2">
      <c r="A38" s="42"/>
      <c r="B38" s="96" t="s">
        <v>44</v>
      </c>
      <c r="C38" s="46">
        <v>1200</v>
      </c>
      <c r="D38" s="46" t="s">
        <v>14</v>
      </c>
      <c r="E38" s="140"/>
      <c r="F38" s="37">
        <f>C38*E38</f>
        <v>0</v>
      </c>
      <c r="G38" s="37">
        <f>F38*0.08</f>
        <v>0</v>
      </c>
      <c r="H38" s="166">
        <f>F38*1.08</f>
        <v>0</v>
      </c>
    </row>
    <row r="39" spans="1:9" x14ac:dyDescent="0.2">
      <c r="A39" s="42"/>
      <c r="B39" s="96" t="s">
        <v>49</v>
      </c>
      <c r="C39" s="46">
        <v>1000</v>
      </c>
      <c r="D39" s="46" t="s">
        <v>14</v>
      </c>
      <c r="E39" s="140"/>
      <c r="F39" s="37">
        <f>C39*E39</f>
        <v>0</v>
      </c>
      <c r="G39" s="37">
        <f>F39*0.08</f>
        <v>0</v>
      </c>
      <c r="H39" s="166">
        <f>F39*1.08</f>
        <v>0</v>
      </c>
    </row>
    <row r="40" spans="1:9" x14ac:dyDescent="0.2">
      <c r="A40" s="42"/>
      <c r="B40" s="96" t="s">
        <v>10</v>
      </c>
      <c r="C40" s="46">
        <v>1000</v>
      </c>
      <c r="D40" s="46" t="s">
        <v>8</v>
      </c>
      <c r="E40" s="140"/>
      <c r="F40" s="37">
        <f>C40*E40</f>
        <v>0</v>
      </c>
      <c r="G40" s="37">
        <f>F40*0.08</f>
        <v>0</v>
      </c>
      <c r="H40" s="166">
        <f>F40*1.08</f>
        <v>0</v>
      </c>
    </row>
    <row r="41" spans="1:9" x14ac:dyDescent="0.2">
      <c r="A41" s="42"/>
      <c r="B41" s="96" t="s">
        <v>48</v>
      </c>
      <c r="C41" s="46">
        <v>630</v>
      </c>
      <c r="D41" s="46" t="s">
        <v>14</v>
      </c>
      <c r="E41" s="140"/>
      <c r="F41" s="37">
        <f t="shared" ref="F41" si="9">C41*E41</f>
        <v>0</v>
      </c>
      <c r="G41" s="37">
        <f t="shared" ref="G41" si="10">F41*0.08</f>
        <v>0</v>
      </c>
      <c r="H41" s="166">
        <f t="shared" ref="H41" si="11">F41*1.08</f>
        <v>0</v>
      </c>
    </row>
    <row r="42" spans="1:9" x14ac:dyDescent="0.2">
      <c r="A42" s="42"/>
      <c r="B42" s="96" t="s">
        <v>42</v>
      </c>
      <c r="C42" s="46">
        <v>750</v>
      </c>
      <c r="D42" s="46" t="s">
        <v>14</v>
      </c>
      <c r="E42" s="140"/>
      <c r="F42" s="37">
        <f>C42*E42</f>
        <v>0</v>
      </c>
      <c r="G42" s="37">
        <f>F42*0.08</f>
        <v>0</v>
      </c>
      <c r="H42" s="166">
        <f>F42*1.08</f>
        <v>0</v>
      </c>
    </row>
    <row r="43" spans="1:9" ht="15" thickBot="1" x14ac:dyDescent="0.25">
      <c r="A43" s="42"/>
      <c r="B43" s="97" t="s">
        <v>38</v>
      </c>
      <c r="C43" s="47">
        <v>500</v>
      </c>
      <c r="D43" s="47" t="s">
        <v>14</v>
      </c>
      <c r="E43" s="141"/>
      <c r="F43" s="39">
        <f>C43*E43</f>
        <v>0</v>
      </c>
      <c r="G43" s="39">
        <f>F43*0.08</f>
        <v>0</v>
      </c>
      <c r="H43" s="167">
        <f>F43*1.08</f>
        <v>0</v>
      </c>
    </row>
    <row r="44" spans="1:9" ht="15.75" thickBot="1" x14ac:dyDescent="0.25">
      <c r="A44" s="40"/>
      <c r="B44" s="9" t="s">
        <v>55</v>
      </c>
      <c r="C44" s="20">
        <f>SUM(C37:C43)</f>
        <v>6080</v>
      </c>
      <c r="D44" s="23"/>
      <c r="E44" s="43"/>
      <c r="F44" s="49">
        <f>SUM(F37:F43)</f>
        <v>0</v>
      </c>
      <c r="G44" s="107">
        <f>SUM(G37:G43)</f>
        <v>0</v>
      </c>
      <c r="H44" s="172">
        <f>SUM(H37:H43)</f>
        <v>0</v>
      </c>
    </row>
    <row r="45" spans="1:9" ht="15.75" thickBot="1" x14ac:dyDescent="0.25">
      <c r="A45" s="32"/>
      <c r="B45" s="76" t="s">
        <v>24</v>
      </c>
      <c r="C45" s="18"/>
      <c r="D45" s="23"/>
      <c r="E45" s="43"/>
      <c r="F45" s="113"/>
      <c r="G45" s="33"/>
      <c r="H45" s="173"/>
    </row>
    <row r="46" spans="1:9" x14ac:dyDescent="0.2">
      <c r="A46" s="42">
        <v>7</v>
      </c>
      <c r="B46" s="95" t="s">
        <v>39</v>
      </c>
      <c r="C46" s="45">
        <v>150</v>
      </c>
      <c r="D46" s="45" t="s">
        <v>8</v>
      </c>
      <c r="E46" s="139"/>
      <c r="F46" s="35">
        <f>C46*E46</f>
        <v>0</v>
      </c>
      <c r="G46" s="35">
        <f>F46*0.08</f>
        <v>0</v>
      </c>
      <c r="H46" s="165">
        <f>F46*1.08</f>
        <v>0</v>
      </c>
    </row>
    <row r="47" spans="1:9" x14ac:dyDescent="0.2">
      <c r="A47" s="42"/>
      <c r="B47" s="96" t="s">
        <v>48</v>
      </c>
      <c r="C47" s="46">
        <v>160</v>
      </c>
      <c r="D47" s="46" t="s">
        <v>14</v>
      </c>
      <c r="E47" s="140"/>
      <c r="F47" s="37">
        <f t="shared" ref="F47" si="12">C47*E47</f>
        <v>0</v>
      </c>
      <c r="G47" s="37">
        <f t="shared" ref="G47" si="13">F47*0.08</f>
        <v>0</v>
      </c>
      <c r="H47" s="166">
        <f t="shared" ref="H47" si="14">F47*1.08</f>
        <v>0</v>
      </c>
    </row>
    <row r="48" spans="1:9" ht="15" thickBot="1" x14ac:dyDescent="0.25">
      <c r="A48" s="42"/>
      <c r="B48" s="114" t="s">
        <v>9</v>
      </c>
      <c r="C48" s="47">
        <v>400</v>
      </c>
      <c r="D48" s="47" t="s">
        <v>8</v>
      </c>
      <c r="E48" s="141"/>
      <c r="F48" s="39">
        <f>C48*E48</f>
        <v>0</v>
      </c>
      <c r="G48" s="39">
        <f>F48*0.08</f>
        <v>0</v>
      </c>
      <c r="H48" s="167">
        <f>F48*1.08</f>
        <v>0</v>
      </c>
    </row>
    <row r="49" spans="1:8" ht="15.75" thickBot="1" x14ac:dyDescent="0.25">
      <c r="A49" s="40"/>
      <c r="B49" s="115"/>
      <c r="C49" s="20">
        <f>SUM(C46:C48)</f>
        <v>710</v>
      </c>
      <c r="D49" s="21"/>
      <c r="E49" s="41"/>
      <c r="F49" s="49">
        <f>SUM(F46:F48)</f>
        <v>0</v>
      </c>
      <c r="G49" s="107">
        <f>SUM(G46:G48)</f>
        <v>0</v>
      </c>
      <c r="H49" s="168">
        <f>SUM(H46:H48)</f>
        <v>0</v>
      </c>
    </row>
    <row r="50" spans="1:8" ht="15.75" thickBot="1" x14ac:dyDescent="0.25">
      <c r="A50" s="32"/>
      <c r="B50" s="79" t="s">
        <v>35</v>
      </c>
      <c r="C50" s="81"/>
      <c r="D50" s="69"/>
      <c r="E50" s="82"/>
      <c r="F50" s="83"/>
      <c r="G50" s="33"/>
      <c r="H50" s="174"/>
    </row>
    <row r="51" spans="1:8" x14ac:dyDescent="0.2">
      <c r="A51" s="42">
        <v>8</v>
      </c>
      <c r="B51" s="80" t="s">
        <v>43</v>
      </c>
      <c r="C51" s="34">
        <v>100</v>
      </c>
      <c r="D51" s="45" t="s">
        <v>8</v>
      </c>
      <c r="E51" s="139"/>
      <c r="F51" s="35">
        <f>C51*E51</f>
        <v>0</v>
      </c>
      <c r="G51" s="35">
        <f>F51*0.08</f>
        <v>0</v>
      </c>
      <c r="H51" s="165">
        <f>F51*1.08</f>
        <v>0</v>
      </c>
    </row>
    <row r="52" spans="1:8" ht="15" thickBot="1" x14ac:dyDescent="0.25">
      <c r="A52" s="42"/>
      <c r="B52" s="116" t="s">
        <v>15</v>
      </c>
      <c r="C52" s="38">
        <v>500</v>
      </c>
      <c r="D52" s="47" t="s">
        <v>8</v>
      </c>
      <c r="E52" s="141"/>
      <c r="F52" s="39">
        <f>C52*E52</f>
        <v>0</v>
      </c>
      <c r="G52" s="39">
        <f>F52*0.08</f>
        <v>0</v>
      </c>
      <c r="H52" s="167">
        <f>F52*1.08</f>
        <v>0</v>
      </c>
    </row>
    <row r="53" spans="1:8" ht="15.75" thickBot="1" x14ac:dyDescent="0.25">
      <c r="A53" s="30"/>
      <c r="B53" s="115"/>
      <c r="C53" s="20">
        <f>SUM(C51:C52)</f>
        <v>600</v>
      </c>
      <c r="D53" s="21"/>
      <c r="E53" s="41"/>
      <c r="F53" s="49">
        <f>SUM(F51:F52)</f>
        <v>0</v>
      </c>
      <c r="G53" s="107">
        <f>SUM(G51:G52)</f>
        <v>0</v>
      </c>
      <c r="H53" s="168">
        <f>SUM(H51:H52)</f>
        <v>0</v>
      </c>
    </row>
    <row r="54" spans="1:8" ht="15.75" thickBot="1" x14ac:dyDescent="0.25">
      <c r="A54" s="89"/>
      <c r="B54" s="65" t="s">
        <v>25</v>
      </c>
      <c r="C54" s="14"/>
      <c r="D54" s="23"/>
      <c r="E54" s="43"/>
      <c r="F54" s="113"/>
      <c r="G54" s="33"/>
      <c r="H54" s="175"/>
    </row>
    <row r="55" spans="1:8" x14ac:dyDescent="0.2">
      <c r="A55" s="42">
        <v>9</v>
      </c>
      <c r="B55" s="117" t="s">
        <v>43</v>
      </c>
      <c r="C55" s="98">
        <v>300</v>
      </c>
      <c r="D55" s="45" t="s">
        <v>8</v>
      </c>
      <c r="E55" s="139"/>
      <c r="F55" s="35">
        <f>C55*E55</f>
        <v>0</v>
      </c>
      <c r="G55" s="35">
        <f>F55*0.08</f>
        <v>0</v>
      </c>
      <c r="H55" s="165">
        <f>F55*1.08</f>
        <v>0</v>
      </c>
    </row>
    <row r="56" spans="1:8" ht="15" thickBot="1" x14ac:dyDescent="0.25">
      <c r="A56" s="42"/>
      <c r="B56" s="118" t="s">
        <v>51</v>
      </c>
      <c r="C56" s="99">
        <v>300</v>
      </c>
      <c r="D56" s="47" t="s">
        <v>8</v>
      </c>
      <c r="E56" s="141"/>
      <c r="F56" s="39">
        <f>C56*E56</f>
        <v>0</v>
      </c>
      <c r="G56" s="39">
        <f>F56*0.08</f>
        <v>0</v>
      </c>
      <c r="H56" s="167">
        <f>F56*1.08</f>
        <v>0</v>
      </c>
    </row>
    <row r="57" spans="1:8" ht="15.75" thickBot="1" x14ac:dyDescent="0.25">
      <c r="A57" s="90"/>
      <c r="B57" s="119"/>
      <c r="C57" s="15">
        <f>SUM(C55:C56)</f>
        <v>600</v>
      </c>
      <c r="D57" s="23"/>
      <c r="E57" s="43"/>
      <c r="F57" s="107">
        <f>SUM(F55:F56)</f>
        <v>0</v>
      </c>
      <c r="G57" s="107">
        <f>SUM(G55:G56)</f>
        <v>0</v>
      </c>
      <c r="H57" s="168">
        <f>SUM(H55:H56)</f>
        <v>0</v>
      </c>
    </row>
    <row r="58" spans="1:8" ht="15.75" thickBot="1" x14ac:dyDescent="0.25">
      <c r="A58" s="157"/>
      <c r="B58" s="78" t="s">
        <v>27</v>
      </c>
      <c r="C58" s="18"/>
      <c r="D58" s="23"/>
      <c r="E58" s="43"/>
      <c r="F58" s="29"/>
      <c r="G58" s="33"/>
      <c r="H58" s="175"/>
    </row>
    <row r="59" spans="1:8" x14ac:dyDescent="0.2">
      <c r="A59" s="42">
        <v>10</v>
      </c>
      <c r="B59" s="61" t="s">
        <v>53</v>
      </c>
      <c r="C59" s="98">
        <v>150</v>
      </c>
      <c r="D59" s="45" t="s">
        <v>8</v>
      </c>
      <c r="E59" s="139"/>
      <c r="F59" s="35">
        <f>C59*E59</f>
        <v>0</v>
      </c>
      <c r="G59" s="35">
        <f>F59*0.08</f>
        <v>0</v>
      </c>
      <c r="H59" s="165">
        <f>F59*1.08</f>
        <v>0</v>
      </c>
    </row>
    <row r="60" spans="1:8" ht="15" thickBot="1" x14ac:dyDescent="0.25">
      <c r="A60" s="42"/>
      <c r="B60" s="118" t="s">
        <v>52</v>
      </c>
      <c r="C60" s="99">
        <v>300</v>
      </c>
      <c r="D60" s="47" t="s">
        <v>8</v>
      </c>
      <c r="E60" s="141"/>
      <c r="F60" s="39">
        <f>C60*E60</f>
        <v>0</v>
      </c>
      <c r="G60" s="39">
        <f>F60*0.08</f>
        <v>0</v>
      </c>
      <c r="H60" s="167">
        <f>F60*1.08</f>
        <v>0</v>
      </c>
    </row>
    <row r="61" spans="1:8" ht="15.75" thickBot="1" x14ac:dyDescent="0.25">
      <c r="A61" s="40"/>
      <c r="B61" s="120"/>
      <c r="C61" s="20">
        <f>SUM(C59:C60)</f>
        <v>450</v>
      </c>
      <c r="D61" s="21"/>
      <c r="E61" s="41"/>
      <c r="F61" s="49">
        <f>SUM(F59:F60)</f>
        <v>0</v>
      </c>
      <c r="G61" s="107">
        <f>SUM(G59:G60)</f>
        <v>0</v>
      </c>
      <c r="H61" s="168">
        <f>SUM(H59:H60)</f>
        <v>0</v>
      </c>
    </row>
    <row r="62" spans="1:8" ht="15.75" thickBot="1" x14ac:dyDescent="0.25">
      <c r="A62" s="158"/>
      <c r="B62" s="76" t="s">
        <v>36</v>
      </c>
      <c r="C62" s="19"/>
      <c r="D62" s="21"/>
      <c r="E62" s="41"/>
      <c r="F62" s="121"/>
      <c r="G62" s="33"/>
      <c r="H62" s="176"/>
    </row>
    <row r="63" spans="1:8" ht="15" thickBot="1" x14ac:dyDescent="0.25">
      <c r="A63" s="77"/>
      <c r="B63" s="122" t="s">
        <v>9</v>
      </c>
      <c r="C63" s="123">
        <v>280</v>
      </c>
      <c r="D63" s="124" t="s">
        <v>8</v>
      </c>
      <c r="E63" s="142"/>
      <c r="F63" s="126">
        <f>C63*E63</f>
        <v>0</v>
      </c>
      <c r="G63" s="125">
        <f>F63*0.08</f>
        <v>0</v>
      </c>
      <c r="H63" s="177">
        <f>F63*1.08</f>
        <v>0</v>
      </c>
    </row>
    <row r="64" spans="1:8" ht="15.75" thickBot="1" x14ac:dyDescent="0.25">
      <c r="A64" s="52"/>
      <c r="B64" s="1"/>
      <c r="C64" s="127">
        <f>SUM(C63:C63)</f>
        <v>280</v>
      </c>
      <c r="D64" s="70"/>
      <c r="E64" s="128"/>
      <c r="F64" s="84">
        <f>SUM(F63:F63)</f>
        <v>0</v>
      </c>
      <c r="G64" s="107">
        <f>SUM(G63:G63)</f>
        <v>0</v>
      </c>
      <c r="H64" s="178">
        <f>SUM(H63:H63)</f>
        <v>0</v>
      </c>
    </row>
    <row r="65" spans="1:9" ht="17.25" thickBot="1" x14ac:dyDescent="0.25">
      <c r="A65" s="54"/>
      <c r="B65" s="72" t="s">
        <v>17</v>
      </c>
      <c r="C65" s="21"/>
      <c r="D65" s="23"/>
      <c r="E65" s="43"/>
      <c r="F65" s="41"/>
      <c r="G65" s="43"/>
      <c r="H65" s="170"/>
    </row>
    <row r="66" spans="1:9" ht="15.75" thickBot="1" x14ac:dyDescent="0.25">
      <c r="A66" s="30">
        <v>12</v>
      </c>
      <c r="B66" s="74" t="s">
        <v>28</v>
      </c>
      <c r="C66" s="73"/>
      <c r="D66" s="23"/>
      <c r="E66" s="43"/>
      <c r="F66" s="43"/>
      <c r="G66" s="43"/>
      <c r="H66" s="171"/>
    </row>
    <row r="67" spans="1:9" x14ac:dyDescent="0.2">
      <c r="A67" s="42"/>
      <c r="B67" s="61" t="s">
        <v>39</v>
      </c>
      <c r="C67" s="98">
        <v>80</v>
      </c>
      <c r="D67" s="45" t="s">
        <v>8</v>
      </c>
      <c r="E67" s="139"/>
      <c r="F67" s="35">
        <f>C67*E67</f>
        <v>0</v>
      </c>
      <c r="G67" s="35">
        <f>F67*0.08</f>
        <v>0</v>
      </c>
      <c r="H67" s="165">
        <f>F67*1.08</f>
        <v>0</v>
      </c>
    </row>
    <row r="68" spans="1:9" x14ac:dyDescent="0.2">
      <c r="A68" s="159"/>
      <c r="B68" s="62" t="s">
        <v>48</v>
      </c>
      <c r="C68" s="112">
        <v>200</v>
      </c>
      <c r="D68" s="46" t="s">
        <v>14</v>
      </c>
      <c r="E68" s="140"/>
      <c r="F68" s="37">
        <f>C68*E68</f>
        <v>0</v>
      </c>
      <c r="G68" s="37">
        <f t="shared" ref="G68" si="15">F68*0.08</f>
        <v>0</v>
      </c>
      <c r="H68" s="166">
        <f t="shared" ref="H68" si="16">F68*1.08</f>
        <v>0</v>
      </c>
    </row>
    <row r="69" spans="1:9" x14ac:dyDescent="0.2">
      <c r="A69" s="42"/>
      <c r="B69" s="62" t="s">
        <v>37</v>
      </c>
      <c r="C69" s="112">
        <v>200</v>
      </c>
      <c r="D69" s="67" t="s">
        <v>8</v>
      </c>
      <c r="E69" s="143"/>
      <c r="F69" s="37">
        <f>C69*E69</f>
        <v>0</v>
      </c>
      <c r="G69" s="37">
        <f>F69*0.08</f>
        <v>0</v>
      </c>
      <c r="H69" s="166">
        <f>F69*1.08</f>
        <v>0</v>
      </c>
    </row>
    <row r="70" spans="1:9" ht="15" thickBot="1" x14ac:dyDescent="0.25">
      <c r="A70" s="42"/>
      <c r="B70" s="129" t="s">
        <v>9</v>
      </c>
      <c r="C70" s="130">
        <v>320</v>
      </c>
      <c r="D70" s="87" t="s">
        <v>8</v>
      </c>
      <c r="E70" s="144"/>
      <c r="F70" s="131">
        <f>C70*E70</f>
        <v>0</v>
      </c>
      <c r="G70" s="131">
        <f>F70*0.08</f>
        <v>0</v>
      </c>
      <c r="H70" s="179">
        <f>F70*1.08</f>
        <v>0</v>
      </c>
    </row>
    <row r="71" spans="1:9" ht="15.75" thickBot="1" x14ac:dyDescent="0.25">
      <c r="A71" s="40"/>
      <c r="B71" s="115"/>
      <c r="C71" s="20">
        <f>SUM(C67:C70)</f>
        <v>800</v>
      </c>
      <c r="D71" s="132"/>
      <c r="E71" s="133"/>
      <c r="F71" s="49">
        <f>SUM(F67:F70)</f>
        <v>0</v>
      </c>
      <c r="G71" s="107">
        <f>SUM(G67:G70)</f>
        <v>0</v>
      </c>
      <c r="H71" s="180">
        <f>SUM(H67:H70)</f>
        <v>0</v>
      </c>
    </row>
    <row r="72" spans="1:9" ht="15.75" thickBot="1" x14ac:dyDescent="0.25">
      <c r="A72" s="32"/>
      <c r="B72" s="76" t="s">
        <v>29</v>
      </c>
      <c r="C72" s="19"/>
      <c r="D72" s="8"/>
      <c r="E72" s="29"/>
      <c r="F72" s="29"/>
      <c r="G72" s="33"/>
      <c r="H72" s="181"/>
    </row>
    <row r="73" spans="1:9" ht="15" x14ac:dyDescent="0.2">
      <c r="A73" s="66">
        <v>13</v>
      </c>
      <c r="B73" s="95" t="s">
        <v>45</v>
      </c>
      <c r="C73" s="94">
        <v>200</v>
      </c>
      <c r="D73" s="45" t="s">
        <v>8</v>
      </c>
      <c r="E73" s="139"/>
      <c r="F73" s="35">
        <f>C73*E73</f>
        <v>0</v>
      </c>
      <c r="G73" s="35">
        <f>F73*0.08</f>
        <v>0</v>
      </c>
      <c r="H73" s="165">
        <f>F73*1.08</f>
        <v>0</v>
      </c>
    </row>
    <row r="74" spans="1:9" ht="15" thickBot="1" x14ac:dyDescent="0.25">
      <c r="A74" s="42"/>
      <c r="B74" s="114" t="s">
        <v>9</v>
      </c>
      <c r="C74" s="134">
        <v>100</v>
      </c>
      <c r="D74" s="47" t="s">
        <v>8</v>
      </c>
      <c r="E74" s="141"/>
      <c r="F74" s="39">
        <f>C74*E74</f>
        <v>0</v>
      </c>
      <c r="G74" s="39">
        <f>F74*0.08</f>
        <v>0</v>
      </c>
      <c r="H74" s="167">
        <f>F74*1.08</f>
        <v>0</v>
      </c>
    </row>
    <row r="75" spans="1:9" ht="15.75" thickBot="1" x14ac:dyDescent="0.25">
      <c r="A75" s="40"/>
      <c r="B75" s="120"/>
      <c r="C75" s="20">
        <f>SUM(C73:C74)</f>
        <v>300</v>
      </c>
      <c r="D75" s="21"/>
      <c r="E75" s="41"/>
      <c r="F75" s="49">
        <f>SUM(F73:F74)</f>
        <v>0</v>
      </c>
      <c r="G75" s="107">
        <f>SUM(G73:G74)</f>
        <v>0</v>
      </c>
      <c r="H75" s="180">
        <f>SUM(H73:H74)</f>
        <v>0</v>
      </c>
    </row>
    <row r="76" spans="1:9" ht="17.25" thickBot="1" x14ac:dyDescent="0.25">
      <c r="A76" s="32"/>
      <c r="B76" s="135" t="s">
        <v>31</v>
      </c>
      <c r="C76" s="21"/>
      <c r="D76" s="21"/>
      <c r="E76" s="41"/>
      <c r="F76" s="41"/>
      <c r="G76" s="43"/>
      <c r="H76" s="182"/>
      <c r="I76" s="148"/>
    </row>
    <row r="77" spans="1:9" ht="15.75" thickBot="1" x14ac:dyDescent="0.25">
      <c r="A77" s="55"/>
      <c r="B77" s="7" t="s">
        <v>30</v>
      </c>
      <c r="C77" s="73"/>
      <c r="D77" s="23"/>
      <c r="E77" s="43"/>
      <c r="F77" s="43"/>
      <c r="G77" s="43"/>
      <c r="H77" s="171"/>
    </row>
    <row r="78" spans="1:9" x14ac:dyDescent="0.2">
      <c r="A78" s="160">
        <v>14</v>
      </c>
      <c r="B78" s="61" t="s">
        <v>46</v>
      </c>
      <c r="C78" s="98">
        <v>30</v>
      </c>
      <c r="D78" s="45" t="s">
        <v>8</v>
      </c>
      <c r="E78" s="139"/>
      <c r="F78" s="35">
        <f>C78*E78</f>
        <v>0</v>
      </c>
      <c r="G78" s="35">
        <f>F78*0.08</f>
        <v>0</v>
      </c>
      <c r="H78" s="165">
        <f>F78*1.08</f>
        <v>0</v>
      </c>
    </row>
    <row r="79" spans="1:9" ht="15" thickBot="1" x14ac:dyDescent="0.25">
      <c r="A79" s="66"/>
      <c r="B79" s="63" t="s">
        <v>16</v>
      </c>
      <c r="C79" s="99">
        <v>30</v>
      </c>
      <c r="D79" s="47" t="s">
        <v>8</v>
      </c>
      <c r="E79" s="141"/>
      <c r="F79" s="39">
        <f>C79*E79</f>
        <v>0</v>
      </c>
      <c r="G79" s="39">
        <f>F79*0.08</f>
        <v>0</v>
      </c>
      <c r="H79" s="167">
        <f>F79*1.08</f>
        <v>0</v>
      </c>
    </row>
    <row r="80" spans="1:9" ht="15.75" thickBot="1" x14ac:dyDescent="0.25">
      <c r="A80" s="55"/>
      <c r="B80" s="120"/>
      <c r="C80" s="4">
        <f>SUM(C78:C79)</f>
        <v>60</v>
      </c>
      <c r="D80" s="21"/>
      <c r="E80" s="136"/>
      <c r="F80" s="103">
        <f>SUM(F78:F79)</f>
        <v>0</v>
      </c>
      <c r="G80" s="50">
        <f>SUM(G78:G79)</f>
        <v>0</v>
      </c>
      <c r="H80" s="183">
        <f>SUM(H78:H79)</f>
        <v>0</v>
      </c>
    </row>
    <row r="81" spans="1:10" ht="15.75" thickBot="1" x14ac:dyDescent="0.25">
      <c r="A81" s="32"/>
      <c r="B81" s="7" t="s">
        <v>32</v>
      </c>
      <c r="C81" s="18"/>
      <c r="D81" s="23"/>
      <c r="E81" s="43"/>
      <c r="F81" s="113"/>
      <c r="G81" s="33"/>
      <c r="H81" s="173"/>
    </row>
    <row r="82" spans="1:10" ht="15" thickBot="1" x14ac:dyDescent="0.25">
      <c r="A82" s="42">
        <v>15</v>
      </c>
      <c r="B82" s="122" t="s">
        <v>43</v>
      </c>
      <c r="C82" s="75">
        <v>75</v>
      </c>
      <c r="D82" s="64" t="s">
        <v>8</v>
      </c>
      <c r="E82" s="142"/>
      <c r="F82" s="125">
        <f>C82*E82</f>
        <v>0</v>
      </c>
      <c r="G82" s="125">
        <f>F82*0.08</f>
        <v>0</v>
      </c>
      <c r="H82" s="162">
        <f>F82*1.08</f>
        <v>0</v>
      </c>
    </row>
    <row r="83" spans="1:10" ht="15.75" thickBot="1" x14ac:dyDescent="0.25">
      <c r="A83" s="42"/>
      <c r="B83" s="129"/>
      <c r="C83" s="20">
        <f>SUM(C82)</f>
        <v>75</v>
      </c>
      <c r="D83" s="23"/>
      <c r="E83" s="43"/>
      <c r="F83" s="49">
        <f>SUM(F82)</f>
        <v>0</v>
      </c>
      <c r="G83" s="48">
        <f>SUM(G82)</f>
        <v>0</v>
      </c>
      <c r="H83" s="168">
        <f>SUM(H82)</f>
        <v>0</v>
      </c>
    </row>
    <row r="84" spans="1:10" ht="15.75" thickBot="1" x14ac:dyDescent="0.25">
      <c r="A84" s="32"/>
      <c r="B84" s="44" t="s">
        <v>33</v>
      </c>
      <c r="C84" s="23"/>
      <c r="D84" s="23"/>
      <c r="E84" s="43"/>
      <c r="F84" s="43"/>
      <c r="G84" s="43"/>
      <c r="H84" s="171"/>
    </row>
    <row r="85" spans="1:10" x14ac:dyDescent="0.2">
      <c r="A85" s="42"/>
      <c r="B85" s="61" t="s">
        <v>39</v>
      </c>
      <c r="C85" s="98">
        <v>150</v>
      </c>
      <c r="D85" s="45" t="s">
        <v>8</v>
      </c>
      <c r="E85" s="139"/>
      <c r="F85" s="35">
        <f>C85*E85</f>
        <v>0</v>
      </c>
      <c r="G85" s="35">
        <f>F85*0.08</f>
        <v>0</v>
      </c>
      <c r="H85" s="165">
        <f>F85*1.08</f>
        <v>0</v>
      </c>
    </row>
    <row r="86" spans="1:10" x14ac:dyDescent="0.2">
      <c r="A86" s="42">
        <v>16</v>
      </c>
      <c r="B86" s="62" t="s">
        <v>45</v>
      </c>
      <c r="C86" s="112">
        <v>400</v>
      </c>
      <c r="D86" s="46" t="s">
        <v>8</v>
      </c>
      <c r="E86" s="140"/>
      <c r="F86" s="37">
        <f>C86*E86</f>
        <v>0</v>
      </c>
      <c r="G86" s="37">
        <f>F86*0.08</f>
        <v>0</v>
      </c>
      <c r="H86" s="166">
        <f>F86*1.08</f>
        <v>0</v>
      </c>
    </row>
    <row r="87" spans="1:10" x14ac:dyDescent="0.2">
      <c r="A87" s="42"/>
      <c r="B87" s="62" t="s">
        <v>48</v>
      </c>
      <c r="C87" s="112">
        <v>200</v>
      </c>
      <c r="D87" s="46" t="s">
        <v>14</v>
      </c>
      <c r="E87" s="140"/>
      <c r="F87" s="37">
        <f t="shared" ref="F87" si="17">C87*E87</f>
        <v>0</v>
      </c>
      <c r="G87" s="37">
        <f t="shared" ref="G87" si="18">F87*0.08</f>
        <v>0</v>
      </c>
      <c r="H87" s="166">
        <f t="shared" ref="H87" si="19">F87*1.08</f>
        <v>0</v>
      </c>
    </row>
    <row r="88" spans="1:10" ht="15" thickBot="1" x14ac:dyDescent="0.25">
      <c r="A88" s="42"/>
      <c r="B88" s="63" t="s">
        <v>16</v>
      </c>
      <c r="C88" s="99">
        <v>500</v>
      </c>
      <c r="D88" s="47" t="s">
        <v>8</v>
      </c>
      <c r="E88" s="141"/>
      <c r="F88" s="39">
        <f>C88*E88</f>
        <v>0</v>
      </c>
      <c r="G88" s="39">
        <f>F88*0.08</f>
        <v>0</v>
      </c>
      <c r="H88" s="167">
        <f>F88*1.08</f>
        <v>0</v>
      </c>
    </row>
    <row r="89" spans="1:10" ht="15.75" thickBot="1" x14ac:dyDescent="0.25">
      <c r="A89" s="30"/>
      <c r="B89" s="137"/>
      <c r="C89" s="20">
        <f>SUM(C85:C88)</f>
        <v>1250</v>
      </c>
      <c r="D89" s="21"/>
      <c r="E89" s="41"/>
      <c r="F89" s="49">
        <f>SUM(F85:F88)</f>
        <v>0</v>
      </c>
      <c r="G89" s="107">
        <f>SUM(G85:G88)</f>
        <v>0</v>
      </c>
      <c r="H89" s="168">
        <f>SUM(H85:H88)</f>
        <v>0</v>
      </c>
    </row>
    <row r="90" spans="1:10" s="148" customFormat="1" ht="15.75" thickBot="1" x14ac:dyDescent="0.25">
      <c r="A90" s="56"/>
      <c r="B90" s="6"/>
      <c r="C90" s="8"/>
      <c r="D90" s="21"/>
      <c r="E90" s="41"/>
      <c r="F90" s="31"/>
      <c r="G90" s="31"/>
      <c r="H90" s="183"/>
    </row>
    <row r="91" spans="1:10" ht="16.5" thickBot="1" x14ac:dyDescent="0.25">
      <c r="A91" s="40">
        <v>17</v>
      </c>
      <c r="B91" s="9" t="s">
        <v>11</v>
      </c>
      <c r="C91" s="24"/>
      <c r="D91" s="5"/>
      <c r="E91" s="31"/>
      <c r="F91" s="86">
        <f>F9+F14+F22+F35+F44+F49+F53+F57+F61+F64+F71+F75+F80+F27+F83+F89</f>
        <v>0</v>
      </c>
      <c r="G91" s="57">
        <f>G9+G14+G22+G35+G44+G49+G53+G57+G61+G64+G27+G71+G75+G80+G83+G89</f>
        <v>0</v>
      </c>
      <c r="H91" s="184">
        <f>H9+H14+H22+H35+H44+H49+H53+H57+H61+H64+H71+H27+H75+H80+H83+H89</f>
        <v>0</v>
      </c>
      <c r="J91" s="153"/>
    </row>
    <row r="92" spans="1:10" ht="15.75" thickBot="1" x14ac:dyDescent="0.25">
      <c r="A92" s="58"/>
      <c r="B92" s="5"/>
      <c r="C92" s="21"/>
      <c r="D92" s="21"/>
      <c r="E92" s="41"/>
      <c r="F92" s="31"/>
      <c r="G92" s="16"/>
      <c r="H92" s="183"/>
    </row>
    <row r="93" spans="1:10" ht="20.25" customHeight="1" thickBot="1" x14ac:dyDescent="0.25">
      <c r="A93" s="59">
        <v>18</v>
      </c>
      <c r="B93" s="60" t="s">
        <v>18</v>
      </c>
      <c r="C93" s="88"/>
      <c r="D93" s="22"/>
      <c r="E93" s="53"/>
      <c r="F93" s="145"/>
      <c r="G93" s="71">
        <f>F93*0.08</f>
        <v>0</v>
      </c>
      <c r="H93" s="71">
        <f>F93*1.08</f>
        <v>0</v>
      </c>
    </row>
    <row r="94" spans="1:10" ht="21.75" customHeight="1" thickBot="1" x14ac:dyDescent="0.25">
      <c r="A94" s="59">
        <v>19</v>
      </c>
      <c r="B94" s="60" t="s">
        <v>19</v>
      </c>
      <c r="C94" s="88"/>
      <c r="D94" s="22"/>
      <c r="E94" s="53"/>
      <c r="F94" s="146"/>
      <c r="G94" s="71">
        <f>F94*0.08</f>
        <v>0</v>
      </c>
      <c r="H94" s="71">
        <f>F94*1.08</f>
        <v>0</v>
      </c>
    </row>
    <row r="95" spans="1:10" ht="25.5" customHeight="1" thickBot="1" x14ac:dyDescent="0.25">
      <c r="A95" s="51">
        <v>20</v>
      </c>
      <c r="B95" s="161" t="s">
        <v>11</v>
      </c>
      <c r="C95" s="24"/>
      <c r="D95" s="5"/>
      <c r="E95" s="31"/>
      <c r="F95" s="147"/>
      <c r="G95" s="50">
        <f>G91+G93+G94</f>
        <v>0</v>
      </c>
      <c r="H95" s="71">
        <f>H91+H93+H94</f>
        <v>0</v>
      </c>
    </row>
    <row r="97" spans="1:7" x14ac:dyDescent="0.2">
      <c r="D97" s="149"/>
    </row>
    <row r="98" spans="1:7" x14ac:dyDescent="0.2">
      <c r="A98" s="149"/>
      <c r="D98" s="149"/>
      <c r="E98" s="149"/>
      <c r="F98" s="149"/>
      <c r="G98" s="149"/>
    </row>
    <row r="99" spans="1:7" x14ac:dyDescent="0.2">
      <c r="A99" s="149"/>
      <c r="D99" s="149"/>
      <c r="E99" s="149"/>
      <c r="F99" s="149"/>
      <c r="G99" s="149"/>
    </row>
    <row r="100" spans="1:7" x14ac:dyDescent="0.2">
      <c r="A100" s="149"/>
      <c r="D100" s="149"/>
      <c r="E100" s="149"/>
      <c r="F100" s="149"/>
      <c r="G100" s="149"/>
    </row>
    <row r="101" spans="1:7" x14ac:dyDescent="0.2">
      <c r="A101" s="149"/>
      <c r="D101" s="149"/>
      <c r="E101" s="149"/>
      <c r="F101" s="149"/>
      <c r="G101" s="149"/>
    </row>
  </sheetData>
  <sheetProtection sheet="1" objects="1" scenarios="1"/>
  <mergeCells count="10">
    <mergeCell ref="G1:H1"/>
    <mergeCell ref="B2:H2"/>
    <mergeCell ref="A4:A5"/>
    <mergeCell ref="B4:B5"/>
    <mergeCell ref="C4:C5"/>
    <mergeCell ref="D4:D5"/>
    <mergeCell ref="E4:E5"/>
    <mergeCell ref="F4:F5"/>
    <mergeCell ref="G4:G5"/>
    <mergeCell ref="H4:H5"/>
  </mergeCells>
  <pageMargins left="0.7" right="0.7" top="0.75" bottom="0.75" header="0.3" footer="0.3"/>
  <pageSetup paperSize="9" scale="8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Rabaty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2024-02-06T13:40:17Z</dcterms:modified>
</cp:coreProperties>
</file>