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arolina.ostrowska\Desktop\Przetarg Łożyska\"/>
    </mc:Choice>
  </mc:AlternateContent>
  <xr:revisionPtr revIDLastSave="0" documentId="13_ncr:1_{291EDCF9-0E14-4E6A-B839-0EFF8AF7C073}" xr6:coauthVersionLast="47" xr6:coauthVersionMax="47" xr10:uidLastSave="{00000000-0000-0000-0000-000000000000}"/>
  <workbookProtection workbookAlgorithmName="SHA-512" workbookHashValue="FYr/USxGMvrwEq3dRbaQVcANZrE1ngVPJdZRffAZqWB8D7m2ZAXccZ5o4Lu8jLxAnY1TOATJ02rNUj/FhHPsTg==" workbookSaltValue="lDLg51UZmmmLM03QkVwGiA==" workbookSpinCount="100000" lockStructure="1"/>
  <bookViews>
    <workbookView xWindow="-120" yWindow="-120" windowWidth="29040" windowHeight="15720" xr2:uid="{00000000-000D-0000-FFFF-FFFF00000000}"/>
  </bookViews>
  <sheets>
    <sheet name=" OPZ - Łożyska" sheetId="1" r:id="rId1"/>
    <sheet name="OPZ - Uszczelnieni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12" i="1" l="1"/>
  <c r="I12" i="1" s="1"/>
  <c r="G45" i="1"/>
  <c r="G8" i="2"/>
  <c r="G10" i="1"/>
  <c r="I10" i="1" s="1"/>
  <c r="I8" i="2"/>
  <c r="G7" i="2"/>
  <c r="I7" i="2" s="1"/>
  <c r="G6" i="2"/>
  <c r="I6" i="2" s="1"/>
  <c r="G5" i="2"/>
  <c r="I5" i="2" s="1"/>
  <c r="G4" i="2"/>
  <c r="I4" i="2" s="1"/>
  <c r="G3" i="2"/>
  <c r="I3" i="2" s="1"/>
  <c r="G49" i="1"/>
  <c r="G48" i="1"/>
  <c r="G47" i="1"/>
  <c r="G46" i="1"/>
  <c r="G44" i="1"/>
  <c r="G43" i="1"/>
  <c r="G42" i="1"/>
  <c r="G41" i="1"/>
  <c r="I40" i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1" i="1"/>
  <c r="I11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G50" i="1" l="1"/>
  <c r="G51" i="1" s="1"/>
  <c r="I51" i="1" s="1"/>
  <c r="G9" i="2"/>
  <c r="I3" i="1"/>
  <c r="I50" i="1" l="1"/>
  <c r="G10" i="2"/>
  <c r="I10" i="2" s="1"/>
  <c r="I9" i="2"/>
</calcChain>
</file>

<file path=xl/sharedStrings.xml><?xml version="1.0" encoding="utf-8"?>
<sst xmlns="http://schemas.openxmlformats.org/spreadsheetml/2006/main" count="230" uniqueCount="139">
  <si>
    <t>Lp.Lpkk+2:31</t>
  </si>
  <si>
    <t>Nazwa asortymentu</t>
  </si>
  <si>
    <t>J.m.</t>
  </si>
  <si>
    <t>Ilość</t>
  </si>
  <si>
    <t>Cena jedn. Netto [PLN]</t>
  </si>
  <si>
    <t>Wartość netto [PLN]</t>
  </si>
  <si>
    <t>% podatku VAT</t>
  </si>
  <si>
    <t>Wartość brutto [PLN]</t>
  </si>
  <si>
    <t>Producent, numer katalogowy oferowanego produktu</t>
  </si>
  <si>
    <t>1.</t>
  </si>
  <si>
    <t>szt.</t>
  </si>
  <si>
    <t>2.</t>
  </si>
  <si>
    <t>3.</t>
  </si>
  <si>
    <t>4.</t>
  </si>
  <si>
    <t>5.</t>
  </si>
  <si>
    <t>6.</t>
  </si>
  <si>
    <t>ŁOŻYSKO NU 214 ECM/C4 VA3091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</si>
  <si>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</si>
  <si>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</si>
  <si>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</si>
  <si>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</si>
  <si>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</si>
  <si>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</si>
  <si>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</si>
  <si>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</si>
  <si>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</si>
  <si>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</si>
  <si>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</si>
  <si>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</si>
  <si>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</si>
  <si>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</si>
  <si>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</si>
  <si>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kpl.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</si>
  <si>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</si>
  <si>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</si>
  <si>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</si>
  <si>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</si>
  <si>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</si>
  <si>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</si>
  <si>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</si>
  <si>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</si>
  <si>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</si>
  <si>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</si>
  <si>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</si>
  <si>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</si>
  <si>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</si>
  <si>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</si>
  <si>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ŁOŻYSKO 6308 2Z C3</t>
  </si>
  <si>
    <t xml:space="preserve">szt. </t>
  </si>
  <si>
    <t>36.</t>
  </si>
  <si>
    <t>37.</t>
  </si>
  <si>
    <t>38.</t>
  </si>
  <si>
    <t>ŁOŻYSKO 62304 2RSR C3</t>
  </si>
  <si>
    <t>39.</t>
  </si>
  <si>
    <t>ŁOŻYSKO 6203 ZZ C3 (17x4x12)</t>
  </si>
  <si>
    <t>40.</t>
  </si>
  <si>
    <t>41.</t>
  </si>
  <si>
    <t>ŁOŻYSKO 6000 ZZ</t>
  </si>
  <si>
    <t>42.</t>
  </si>
  <si>
    <t>43.</t>
  </si>
  <si>
    <t>ŁOŻYSKO 6306 2RS</t>
  </si>
  <si>
    <t>44.</t>
  </si>
  <si>
    <t>ŁOŻYSKO 6304 2Z</t>
  </si>
  <si>
    <t>45.</t>
  </si>
  <si>
    <t>ŁOŻYSKO 6303 ZZ C3</t>
  </si>
  <si>
    <t>46.</t>
  </si>
  <si>
    <t>ŁOŻYSKO 6003 ZZ C3</t>
  </si>
  <si>
    <t>47.</t>
  </si>
  <si>
    <t>ŁOŻYSKO 3304 2Z /NAPINACZ VOLVO/</t>
  </si>
  <si>
    <t>RAZEM</t>
  </si>
  <si>
    <t>X</t>
  </si>
  <si>
    <t>WARTOŚĆ SZACUNKOWA PO INDEKSACJI CEN O 10%</t>
  </si>
  <si>
    <t>Lp.Lpkkf</t>
  </si>
  <si>
    <t>Cena jedn. netto</t>
  </si>
  <si>
    <t>Wartość netto</t>
  </si>
  <si>
    <t>Wartość brutto</t>
  </si>
  <si>
    <t>PIERŚCIEŃ USZCZELNIAJĄCY BASL 80x100x10, mat. Silicon / VMQ</t>
  </si>
  <si>
    <t>PIERŚCIEŃ USZCZELNIAJĄCY BASL 120x150x15, mat. Silicon / VMQ</t>
  </si>
  <si>
    <t>O-RING 169,3 x 5,7 , mat. NBR</t>
  </si>
  <si>
    <t>O-RING 145 x 3,5 , mat. NBR</t>
  </si>
  <si>
    <t>O-RING 170x3, mat. NBR</t>
  </si>
  <si>
    <t>USZCZELNIENIE CORTECO 01028965</t>
  </si>
  <si>
    <t>SUMA</t>
  </si>
  <si>
    <t>x</t>
  </si>
  <si>
    <t>Uwagi</t>
  </si>
  <si>
    <t>Termin dostawy w dniach</t>
  </si>
  <si>
    <t>Dopuszczalni producenci</t>
  </si>
  <si>
    <t>SKF, FAG</t>
  </si>
  <si>
    <t>SKF/FAG</t>
  </si>
  <si>
    <t xml:space="preserve">ŁOŻYSKO 608 2RSH </t>
  </si>
  <si>
    <t>ZVL, SKF, FAG</t>
  </si>
  <si>
    <t xml:space="preserve">ŁOŻYSKO 608 ZZ </t>
  </si>
  <si>
    <t xml:space="preserve">ŁOŻYSKO 609 ZZ </t>
  </si>
  <si>
    <t xml:space="preserve">ŁOŻYSKO 6003 2RSH </t>
  </si>
  <si>
    <t xml:space="preserve">ŁOŻYSKO 6012 M/HC5C4 SKODA </t>
  </si>
  <si>
    <t xml:space="preserve">ŁOŻYSKO 6308 2RS1C3/WT </t>
  </si>
  <si>
    <t xml:space="preserve">ŁOŻYSKO 6004 2RS </t>
  </si>
  <si>
    <t xml:space="preserve">ŁOŻYSKO 6201 ZZ C3 </t>
  </si>
  <si>
    <t xml:space="preserve">ŁOŻYSKO 6201 2RS </t>
  </si>
  <si>
    <t xml:space="preserve"> ZVL, SKF, FAG</t>
  </si>
  <si>
    <t xml:space="preserve">ŁOŻYSKO 6202 2RS  </t>
  </si>
  <si>
    <t xml:space="preserve">ŁOŻYSKO 6202 ZZ </t>
  </si>
  <si>
    <t xml:space="preserve">ŁOŻYSKO 6203 2RS </t>
  </si>
  <si>
    <t xml:space="preserve">ŁOŻYSKO 6203 ZZ </t>
  </si>
  <si>
    <t xml:space="preserve">ŁOŻYSKO 6204 ZZ </t>
  </si>
  <si>
    <t>ŁOŻYSKO 6205 2RS</t>
  </si>
  <si>
    <t>ŁOŻYSKO 6206 2RS</t>
  </si>
  <si>
    <t>ŁOŻYSKO 62304/17-2RS1</t>
  </si>
  <si>
    <t xml:space="preserve">ŁOŻYSKO 6302 ZZ </t>
  </si>
  <si>
    <t xml:space="preserve">ŁOŻYSKO 7314 BMB  </t>
  </si>
  <si>
    <t xml:space="preserve">ŁOŻYSKO N 314 M </t>
  </si>
  <si>
    <t xml:space="preserve"> SKF</t>
  </si>
  <si>
    <t xml:space="preserve">ŁOŻYSKO NU 2308 ECML </t>
  </si>
  <si>
    <t xml:space="preserve"> ZVL</t>
  </si>
  <si>
    <t xml:space="preserve">ŁOŻYSKO 32024  AX </t>
  </si>
  <si>
    <t xml:space="preserve"> SKF, FAG</t>
  </si>
  <si>
    <t xml:space="preserve">ŁOŻYSKO GE 17 C </t>
  </si>
  <si>
    <t xml:space="preserve">ŁOŻYSKO GE 50 TX2LS </t>
  </si>
  <si>
    <t xml:space="preserve">ŁOŻYSKO GE 80 TX2LS </t>
  </si>
  <si>
    <t>KOYO</t>
  </si>
  <si>
    <t xml:space="preserve">ŁOŻYSKO DG 176221 </t>
  </si>
  <si>
    <t>SKF, ZVL</t>
  </si>
  <si>
    <t xml:space="preserve">ŁOŻYSKO 23220 W33 MC3 </t>
  </si>
  <si>
    <t>ZVL, SKF</t>
  </si>
  <si>
    <t xml:space="preserve">ŁOŻYSKO NJ 320 E P63 </t>
  </si>
  <si>
    <t xml:space="preserve">ŁOŻYSKO NH 308 MC3 / NJ308HJEDMC3 </t>
  </si>
  <si>
    <t xml:space="preserve">ŁOŻYSKO NU 310  MC3/ EDMC3 </t>
  </si>
  <si>
    <t xml:space="preserve"> KLF-ZVL, SKF, FAG</t>
  </si>
  <si>
    <t xml:space="preserve">ŁOŻYSKO 32004 AX </t>
  </si>
  <si>
    <t>SKF</t>
  </si>
  <si>
    <t xml:space="preserve">ŁOŻYSKO  NU310 ECM/C3 VL0241 </t>
  </si>
  <si>
    <t xml:space="preserve">ŁOŻYSKO 6310 HC5C3 </t>
  </si>
  <si>
    <t>ŁOŻYSKO 3210B/2RSR</t>
  </si>
  <si>
    <t>CORTECO</t>
  </si>
  <si>
    <t xml:space="preserve"> ZVL/ łożyska parowane zgodnie z zaleceniami Zamawiającego – parowane w układzie O</t>
  </si>
  <si>
    <t>ŁOŻYSKO 32208 JR</t>
  </si>
  <si>
    <t xml:space="preserve">ŁOŻYSKO 62306 2RS1 C3 </t>
  </si>
  <si>
    <t>PFI</t>
  </si>
  <si>
    <t>ŁOŻYSKO 30BD40DF2 ; PC30550023CS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</si>
</sst>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justify" vertical="center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justify" vertical="center" wrapText="1"/>
      <protection locked="0"/>
    </xf>
    <xf numFmtId="0" fontId="1" fillId="2" borderId="11" xfId="0" applyFont="1" applyFill="1" applyBorder="1" applyAlignment="1" applyProtection="1">
      <alignment horizontal="justify" vertical="center"/>
      <protection locked="0"/>
    </xf>
    <xf numFmtId="0" fontId="0" fillId="4" borderId="3" xfId="0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/>
    </xf>
    <xf numFmtId="0" fontId="5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/>
    </xf>
    <xf numFmtId="0" fontId="0" fillId="0" borderId="3" xfId="0" applyBorder="1" applyProtection="1">
      <protection locked="0"/>
    </xf>
    <xf numFmtId="0" fontId="2" fillId="4" borderId="4" xfId="0" applyFont="1" applyFill="1" applyBorder="1" applyAlignment="1" applyProtection="1">
      <alignment horizontal="center" vertical="center" shrinkToFi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5" borderId="1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51"/>
  <sheetViews>
    <sheetView tabSelected="1" topLeftCell="A25" workbookViewId="0">
      <selection activeCell="L7" sqref="L7"/>
    </sheetView>
  </sheetViews>
  <sheetFormatPr defaultRowHeight="15" x14ac:dyDescent="0.25"/>
  <cols>
    <col min="1" max="1" width="9.140625" style="1"/>
    <col min="2" max="2" width="31.7109375" style="1" customWidth="1"/>
    <col min="3" max="3" width="18.85546875" style="1" customWidth="1"/>
    <col min="4" max="9" width="9.140625" style="1"/>
    <col min="10" max="11" width="10.42578125" style="1" customWidth="1"/>
    <col min="12" max="12" width="15" style="1" customWidth="1"/>
    <col min="13" max="16384" width="9.140625" style="1"/>
  </cols>
  <sheetData>
    <row r="1" spans="1:12" ht="15.75" thickBot="1" x14ac:dyDescent="0.3"/>
    <row r="2" spans="1:12" ht="57" thickBot="1" x14ac:dyDescent="0.3">
      <c r="A2" s="32" t="s">
        <v>0</v>
      </c>
      <c r="B2" s="33" t="s">
        <v>1</v>
      </c>
      <c r="C2" s="33" t="s">
        <v>86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7</v>
      </c>
      <c r="J2" s="32" t="s">
        <v>8</v>
      </c>
      <c r="K2" s="33" t="s">
        <v>85</v>
      </c>
      <c r="L2" s="33" t="s">
        <v>84</v>
      </c>
    </row>
    <row r="3" spans="1:12" ht="24.95" customHeight="1" thickBot="1" x14ac:dyDescent="0.3">
      <c r="A3" s="34" t="s">
        <v>9</v>
      </c>
      <c r="B3" s="35" t="s">
        <v>89</v>
      </c>
      <c r="C3" s="74" t="s">
        <v>87</v>
      </c>
      <c r="D3" s="36" t="s">
        <v>10</v>
      </c>
      <c r="E3" s="36">
        <v>8</v>
      </c>
      <c r="F3" s="2"/>
      <c r="G3" s="2">
        <f>SUM(E3*F3)</f>
        <v>0</v>
      </c>
      <c r="H3" s="2">
        <v>23</v>
      </c>
      <c r="I3" s="3">
        <f>G3*1.23</f>
        <v>0</v>
      </c>
      <c r="J3" s="4"/>
      <c r="K3" s="4"/>
      <c r="L3" s="5"/>
    </row>
    <row r="4" spans="1:12" ht="24.95" customHeight="1" thickBot="1" x14ac:dyDescent="0.3">
      <c r="A4" s="34" t="s">
        <v>11</v>
      </c>
      <c r="B4" s="35" t="s">
        <v>91</v>
      </c>
      <c r="C4" s="74" t="s">
        <v>90</v>
      </c>
      <c r="D4" s="36" t="s">
        <v>10</v>
      </c>
      <c r="E4" s="36">
        <v>12</v>
      </c>
      <c r="F4" s="2"/>
      <c r="G4" s="2">
        <f t="shared" ref="G4:G40" si="0">SUM(E4*F4)</f>
        <v>0</v>
      </c>
      <c r="H4" s="2">
        <v>23</v>
      </c>
      <c r="I4" s="3">
        <f t="shared" ref="I4:I50" si="1">G4*1.23</f>
        <v>0</v>
      </c>
      <c r="J4" s="4"/>
      <c r="K4" s="4"/>
      <c r="L4" s="5"/>
    </row>
    <row r="5" spans="1:12" ht="24.95" customHeight="1" thickBot="1" x14ac:dyDescent="0.3">
      <c r="A5" s="34" t="s">
        <v>12</v>
      </c>
      <c r="B5" s="35" t="s">
        <v>92</v>
      </c>
      <c r="C5" s="74" t="s">
        <v>90</v>
      </c>
      <c r="D5" s="36" t="s">
        <v>10</v>
      </c>
      <c r="E5" s="36">
        <v>210</v>
      </c>
      <c r="F5" s="2"/>
      <c r="G5" s="2">
        <f t="shared" si="0"/>
        <v>0</v>
      </c>
      <c r="H5" s="2">
        <v>23</v>
      </c>
      <c r="I5" s="3">
        <f t="shared" si="1"/>
        <v>0</v>
      </c>
      <c r="J5" s="4"/>
      <c r="K5" s="4"/>
      <c r="L5" s="5"/>
    </row>
    <row r="6" spans="1:12" ht="24.95" customHeight="1" thickBot="1" x14ac:dyDescent="0.3">
      <c r="A6" s="34" t="s">
        <v>13</v>
      </c>
      <c r="B6" s="35" t="s">
        <v>93</v>
      </c>
      <c r="C6" s="74" t="s">
        <v>87</v>
      </c>
      <c r="D6" s="36" t="s">
        <v>10</v>
      </c>
      <c r="E6" s="36">
        <v>210</v>
      </c>
      <c r="F6" s="2"/>
      <c r="G6" s="2">
        <f t="shared" si="0"/>
        <v>0</v>
      </c>
      <c r="H6" s="2">
        <v>23</v>
      </c>
      <c r="I6" s="3">
        <f t="shared" si="1"/>
        <v>0</v>
      </c>
      <c r="J6" s="4"/>
      <c r="K6" s="4"/>
      <c r="L6" s="5"/>
    </row>
    <row r="7" spans="1:12" ht="24.95" customHeight="1" thickBot="1" x14ac:dyDescent="0.3">
      <c r="A7" s="34" t="s">
        <v>14</v>
      </c>
      <c r="B7" s="35" t="s">
        <v>94</v>
      </c>
      <c r="C7" s="74" t="s">
        <v>88</v>
      </c>
      <c r="D7" s="37" t="s">
        <v>10</v>
      </c>
      <c r="E7" s="36">
        <v>20</v>
      </c>
      <c r="F7" s="2"/>
      <c r="G7" s="2">
        <f t="shared" si="0"/>
        <v>0</v>
      </c>
      <c r="H7" s="2">
        <v>23</v>
      </c>
      <c r="I7" s="3">
        <f t="shared" si="1"/>
        <v>0</v>
      </c>
      <c r="J7" s="4"/>
      <c r="K7" s="9"/>
      <c r="L7" s="6"/>
    </row>
    <row r="8" spans="1:12" ht="24.95" customHeight="1" thickBot="1" x14ac:dyDescent="0.3">
      <c r="A8" s="34" t="s">
        <v>15</v>
      </c>
      <c r="B8" s="35" t="s">
        <v>16</v>
      </c>
      <c r="C8" s="74" t="s">
        <v>88</v>
      </c>
      <c r="D8" s="36" t="s">
        <v>10</v>
      </c>
      <c r="E8" s="36">
        <v>20</v>
      </c>
      <c r="F8" s="2"/>
      <c r="G8" s="2">
        <f t="shared" si="0"/>
        <v>0</v>
      </c>
      <c r="H8" s="2">
        <v>23</v>
      </c>
      <c r="I8" s="3">
        <f t="shared" si="1"/>
        <v>0</v>
      </c>
      <c r="J8" s="4"/>
      <c r="K8" s="4"/>
      <c r="L8" s="5"/>
    </row>
    <row r="9" spans="1:12" ht="24.95" customHeight="1" thickBot="1" x14ac:dyDescent="0.3">
      <c r="A9" s="34" t="s">
        <v>17</v>
      </c>
      <c r="B9" s="35" t="s">
        <v>95</v>
      </c>
      <c r="C9" s="74" t="s">
        <v>87</v>
      </c>
      <c r="D9" s="36" t="s">
        <v>10</v>
      </c>
      <c r="E9" s="36">
        <v>5</v>
      </c>
      <c r="F9" s="2"/>
      <c r="G9" s="2">
        <f t="shared" si="0"/>
        <v>0</v>
      </c>
      <c r="H9" s="2">
        <v>23</v>
      </c>
      <c r="I9" s="3">
        <f t="shared" si="1"/>
        <v>0</v>
      </c>
      <c r="J9" s="4"/>
      <c r="K9" s="4"/>
      <c r="L9" s="5"/>
    </row>
    <row r="10" spans="1:12" ht="24.95" customHeight="1" thickBot="1" x14ac:dyDescent="0.3">
      <c r="A10" s="34" t="s">
        <v>18</v>
      </c>
      <c r="B10" s="35" t="s">
        <v>96</v>
      </c>
      <c r="C10" s="74" t="s">
        <v>90</v>
      </c>
      <c r="D10" s="36" t="s">
        <v>10</v>
      </c>
      <c r="E10" s="36">
        <v>212</v>
      </c>
      <c r="F10" s="2"/>
      <c r="G10" s="2">
        <f>SUM(E10*F10)</f>
        <v>0</v>
      </c>
      <c r="H10" s="2">
        <v>23</v>
      </c>
      <c r="I10" s="3">
        <f>G10*1.23</f>
        <v>0</v>
      </c>
      <c r="J10" s="4"/>
      <c r="K10" s="4"/>
      <c r="L10" s="6"/>
    </row>
    <row r="11" spans="1:12" ht="24.95" customHeight="1" thickBot="1" x14ac:dyDescent="0.3">
      <c r="A11" s="34" t="s">
        <v>19</v>
      </c>
      <c r="B11" s="35" t="s">
        <v>97</v>
      </c>
      <c r="C11" s="74" t="s">
        <v>90</v>
      </c>
      <c r="D11" s="36" t="s">
        <v>10</v>
      </c>
      <c r="E11" s="36">
        <v>20</v>
      </c>
      <c r="F11" s="2"/>
      <c r="G11" s="2">
        <f t="shared" si="0"/>
        <v>0</v>
      </c>
      <c r="H11" s="2">
        <v>23</v>
      </c>
      <c r="I11" s="3">
        <f t="shared" si="1"/>
        <v>0</v>
      </c>
      <c r="J11" s="4"/>
      <c r="K11" s="4"/>
      <c r="L11" s="5"/>
    </row>
    <row r="12" spans="1:12" ht="24.95" customHeight="1" thickBot="1" x14ac:dyDescent="0.3">
      <c r="A12" s="34" t="s">
        <v>20</v>
      </c>
      <c r="B12" s="35" t="s">
        <v>98</v>
      </c>
      <c r="C12" s="74" t="s">
        <v>90</v>
      </c>
      <c r="D12" s="36" t="s">
        <v>10</v>
      </c>
      <c r="E12" s="36">
        <v>8</v>
      </c>
      <c r="F12" s="2"/>
      <c r="G12" s="2">
        <f>SUM(E12*F12)</f>
        <v>0</v>
      </c>
      <c r="H12" s="2">
        <v>23</v>
      </c>
      <c r="I12" s="3">
        <f t="shared" si="1"/>
        <v>0</v>
      </c>
      <c r="J12" s="4"/>
      <c r="K12" s="4"/>
      <c r="L12" s="6"/>
    </row>
    <row r="13" spans="1:12" ht="24.95" customHeight="1" thickBot="1" x14ac:dyDescent="0.3">
      <c r="A13" s="34" t="s">
        <v>21</v>
      </c>
      <c r="B13" s="35" t="s">
        <v>100</v>
      </c>
      <c r="C13" s="74" t="s">
        <v>99</v>
      </c>
      <c r="D13" s="36" t="s">
        <v>10</v>
      </c>
      <c r="E13" s="36">
        <v>10</v>
      </c>
      <c r="F13" s="2"/>
      <c r="G13" s="2">
        <f t="shared" si="0"/>
        <v>0</v>
      </c>
      <c r="H13" s="2">
        <v>23</v>
      </c>
      <c r="I13" s="3">
        <f t="shared" si="1"/>
        <v>0</v>
      </c>
      <c r="J13" s="4"/>
      <c r="K13" s="4"/>
      <c r="L13" s="5"/>
    </row>
    <row r="14" spans="1:12" ht="24.95" customHeight="1" thickBot="1" x14ac:dyDescent="0.3">
      <c r="A14" s="34" t="s">
        <v>22</v>
      </c>
      <c r="B14" s="35" t="s">
        <v>101</v>
      </c>
      <c r="C14" s="74" t="s">
        <v>90</v>
      </c>
      <c r="D14" s="36" t="s">
        <v>10</v>
      </c>
      <c r="E14" s="36">
        <v>50</v>
      </c>
      <c r="F14" s="2"/>
      <c r="G14" s="2">
        <f t="shared" si="0"/>
        <v>0</v>
      </c>
      <c r="H14" s="2">
        <v>23</v>
      </c>
      <c r="I14" s="3">
        <f t="shared" si="1"/>
        <v>0</v>
      </c>
      <c r="J14" s="4"/>
      <c r="K14" s="4"/>
      <c r="L14" s="6"/>
    </row>
    <row r="15" spans="1:12" ht="24.95" customHeight="1" thickBot="1" x14ac:dyDescent="0.3">
      <c r="A15" s="34" t="s">
        <v>23</v>
      </c>
      <c r="B15" s="35" t="s">
        <v>102</v>
      </c>
      <c r="C15" s="74" t="s">
        <v>90</v>
      </c>
      <c r="D15" s="36" t="s">
        <v>10</v>
      </c>
      <c r="E15" s="36">
        <v>30</v>
      </c>
      <c r="F15" s="2"/>
      <c r="G15" s="2">
        <f t="shared" si="0"/>
        <v>0</v>
      </c>
      <c r="H15" s="2">
        <v>23</v>
      </c>
      <c r="I15" s="3">
        <f t="shared" si="1"/>
        <v>0</v>
      </c>
      <c r="J15" s="4"/>
      <c r="K15" s="4"/>
      <c r="L15" s="5"/>
    </row>
    <row r="16" spans="1:12" ht="24.95" customHeight="1" thickBot="1" x14ac:dyDescent="0.3">
      <c r="A16" s="34" t="s">
        <v>24</v>
      </c>
      <c r="B16" s="35" t="s">
        <v>103</v>
      </c>
      <c r="C16" s="74" t="s">
        <v>90</v>
      </c>
      <c r="D16" s="36" t="s">
        <v>10</v>
      </c>
      <c r="E16" s="36">
        <v>15</v>
      </c>
      <c r="F16" s="2"/>
      <c r="G16" s="2">
        <f t="shared" si="0"/>
        <v>0</v>
      </c>
      <c r="H16" s="2">
        <v>23</v>
      </c>
      <c r="I16" s="3">
        <f t="shared" si="1"/>
        <v>0</v>
      </c>
      <c r="J16" s="4"/>
      <c r="K16" s="4"/>
      <c r="L16" s="6"/>
    </row>
    <row r="17" spans="1:12" ht="24.95" customHeight="1" thickBot="1" x14ac:dyDescent="0.3">
      <c r="A17" s="34" t="s">
        <v>25</v>
      </c>
      <c r="B17" s="35" t="s">
        <v>104</v>
      </c>
      <c r="C17" s="74" t="s">
        <v>90</v>
      </c>
      <c r="D17" s="36" t="s">
        <v>10</v>
      </c>
      <c r="E17" s="36">
        <v>42</v>
      </c>
      <c r="F17" s="2"/>
      <c r="G17" s="2">
        <f t="shared" si="0"/>
        <v>0</v>
      </c>
      <c r="H17" s="2">
        <v>23</v>
      </c>
      <c r="I17" s="3">
        <f t="shared" si="1"/>
        <v>0</v>
      </c>
      <c r="J17" s="4"/>
      <c r="K17" s="4"/>
      <c r="L17" s="5"/>
    </row>
    <row r="18" spans="1:12" ht="24.95" customHeight="1" thickBot="1" x14ac:dyDescent="0.3">
      <c r="A18" s="34" t="s">
        <v>26</v>
      </c>
      <c r="B18" s="35" t="s">
        <v>105</v>
      </c>
      <c r="C18" s="74" t="s">
        <v>90</v>
      </c>
      <c r="D18" s="36" t="s">
        <v>10</v>
      </c>
      <c r="E18" s="36">
        <v>30</v>
      </c>
      <c r="F18" s="2"/>
      <c r="G18" s="2">
        <f t="shared" si="0"/>
        <v>0</v>
      </c>
      <c r="H18" s="2">
        <v>23</v>
      </c>
      <c r="I18" s="3">
        <f t="shared" si="1"/>
        <v>0</v>
      </c>
      <c r="J18" s="4"/>
      <c r="K18" s="4"/>
      <c r="L18" s="6"/>
    </row>
    <row r="19" spans="1:12" ht="24.95" customHeight="1" thickBot="1" x14ac:dyDescent="0.3">
      <c r="A19" s="34" t="s">
        <v>27</v>
      </c>
      <c r="B19" s="35" t="s">
        <v>106</v>
      </c>
      <c r="C19" s="74" t="s">
        <v>90</v>
      </c>
      <c r="D19" s="36" t="s">
        <v>10</v>
      </c>
      <c r="E19" s="36">
        <v>3</v>
      </c>
      <c r="F19" s="2"/>
      <c r="G19" s="2">
        <f t="shared" si="0"/>
        <v>0</v>
      </c>
      <c r="H19" s="2">
        <v>23</v>
      </c>
      <c r="I19" s="3">
        <f t="shared" si="1"/>
        <v>0</v>
      </c>
      <c r="J19" s="4"/>
      <c r="K19" s="4"/>
      <c r="L19" s="5"/>
    </row>
    <row r="20" spans="1:12" ht="24.95" customHeight="1" thickBot="1" x14ac:dyDescent="0.3">
      <c r="A20" s="34" t="s">
        <v>28</v>
      </c>
      <c r="B20" s="38" t="s">
        <v>107</v>
      </c>
      <c r="C20" s="75" t="s">
        <v>99</v>
      </c>
      <c r="D20" s="36" t="s">
        <v>10</v>
      </c>
      <c r="E20" s="36">
        <v>15</v>
      </c>
      <c r="F20" s="2"/>
      <c r="G20" s="2">
        <f t="shared" si="0"/>
        <v>0</v>
      </c>
      <c r="H20" s="2">
        <v>23</v>
      </c>
      <c r="I20" s="3">
        <f t="shared" si="1"/>
        <v>0</v>
      </c>
      <c r="J20" s="4"/>
      <c r="K20" s="4"/>
      <c r="L20" s="6"/>
    </row>
    <row r="21" spans="1:12" ht="24.95" customHeight="1" thickBot="1" x14ac:dyDescent="0.3">
      <c r="A21" s="34" t="s">
        <v>29</v>
      </c>
      <c r="B21" s="38" t="s">
        <v>136</v>
      </c>
      <c r="C21" s="75" t="s">
        <v>111</v>
      </c>
      <c r="D21" s="36" t="s">
        <v>10</v>
      </c>
      <c r="E21" s="36">
        <v>3</v>
      </c>
      <c r="F21" s="2"/>
      <c r="G21" s="2">
        <f t="shared" si="0"/>
        <v>0</v>
      </c>
      <c r="H21" s="2">
        <v>23</v>
      </c>
      <c r="I21" s="3">
        <f t="shared" si="1"/>
        <v>0</v>
      </c>
      <c r="J21" s="4"/>
      <c r="K21" s="4"/>
      <c r="L21" s="5"/>
    </row>
    <row r="22" spans="1:12" ht="24.95" customHeight="1" thickBot="1" x14ac:dyDescent="0.3">
      <c r="A22" s="34" t="s">
        <v>30</v>
      </c>
      <c r="B22" s="35" t="s">
        <v>108</v>
      </c>
      <c r="C22" s="75" t="s">
        <v>99</v>
      </c>
      <c r="D22" s="36" t="s">
        <v>10</v>
      </c>
      <c r="E22" s="36">
        <v>42</v>
      </c>
      <c r="F22" s="2"/>
      <c r="G22" s="2">
        <f t="shared" si="0"/>
        <v>0</v>
      </c>
      <c r="H22" s="2">
        <v>23</v>
      </c>
      <c r="I22" s="3">
        <f t="shared" si="1"/>
        <v>0</v>
      </c>
      <c r="J22" s="4"/>
      <c r="K22" s="4"/>
      <c r="L22" s="6"/>
    </row>
    <row r="23" spans="1:12" ht="48" customHeight="1" thickBot="1" x14ac:dyDescent="0.3">
      <c r="A23" s="34" t="s">
        <v>31</v>
      </c>
      <c r="B23" s="35" t="s">
        <v>109</v>
      </c>
      <c r="C23" s="74" t="s">
        <v>134</v>
      </c>
      <c r="D23" s="36" t="s">
        <v>32</v>
      </c>
      <c r="E23" s="36">
        <v>160</v>
      </c>
      <c r="F23" s="2"/>
      <c r="G23" s="2">
        <f t="shared" si="0"/>
        <v>0</v>
      </c>
      <c r="H23" s="2">
        <v>23</v>
      </c>
      <c r="I23" s="3">
        <f t="shared" si="1"/>
        <v>0</v>
      </c>
      <c r="J23" s="4"/>
      <c r="K23" s="4"/>
      <c r="L23" s="5"/>
    </row>
    <row r="24" spans="1:12" ht="24.95" customHeight="1" thickBot="1" x14ac:dyDescent="0.3">
      <c r="A24" s="34" t="s">
        <v>33</v>
      </c>
      <c r="B24" s="35" t="s">
        <v>110</v>
      </c>
      <c r="C24" s="75" t="s">
        <v>99</v>
      </c>
      <c r="D24" s="36" t="s">
        <v>10</v>
      </c>
      <c r="E24" s="36">
        <v>160</v>
      </c>
      <c r="F24" s="2"/>
      <c r="G24" s="2">
        <f t="shared" si="0"/>
        <v>0</v>
      </c>
      <c r="H24" s="2">
        <v>23</v>
      </c>
      <c r="I24" s="3">
        <f t="shared" si="1"/>
        <v>0</v>
      </c>
      <c r="J24" s="4"/>
      <c r="K24" s="4"/>
      <c r="L24" s="6"/>
    </row>
    <row r="25" spans="1:12" ht="24.95" customHeight="1" thickBot="1" x14ac:dyDescent="0.3">
      <c r="A25" s="34" t="s">
        <v>34</v>
      </c>
      <c r="B25" s="35" t="s">
        <v>112</v>
      </c>
      <c r="C25" s="74" t="s">
        <v>111</v>
      </c>
      <c r="D25" s="36" t="s">
        <v>10</v>
      </c>
      <c r="E25" s="36">
        <v>200</v>
      </c>
      <c r="F25" s="2"/>
      <c r="G25" s="2">
        <f t="shared" si="0"/>
        <v>0</v>
      </c>
      <c r="H25" s="2">
        <v>23</v>
      </c>
      <c r="I25" s="3">
        <f t="shared" si="1"/>
        <v>0</v>
      </c>
      <c r="J25" s="4"/>
      <c r="K25" s="4"/>
      <c r="L25" s="5"/>
    </row>
    <row r="26" spans="1:12" ht="24.95" customHeight="1" thickBot="1" x14ac:dyDescent="0.3">
      <c r="A26" s="34" t="s">
        <v>35</v>
      </c>
      <c r="B26" s="35" t="s">
        <v>114</v>
      </c>
      <c r="C26" s="74" t="s">
        <v>113</v>
      </c>
      <c r="D26" s="36" t="s">
        <v>10</v>
      </c>
      <c r="E26" s="36">
        <v>330</v>
      </c>
      <c r="F26" s="2"/>
      <c r="G26" s="2">
        <f t="shared" si="0"/>
        <v>0</v>
      </c>
      <c r="H26" s="2">
        <v>23</v>
      </c>
      <c r="I26" s="3">
        <f t="shared" si="1"/>
        <v>0</v>
      </c>
      <c r="J26" s="4"/>
      <c r="K26" s="4"/>
      <c r="L26" s="6"/>
    </row>
    <row r="27" spans="1:12" ht="24.95" customHeight="1" thickBot="1" x14ac:dyDescent="0.3">
      <c r="A27" s="34" t="s">
        <v>36</v>
      </c>
      <c r="B27" s="35" t="s">
        <v>116</v>
      </c>
      <c r="C27" s="74" t="s">
        <v>115</v>
      </c>
      <c r="D27" s="36" t="s">
        <v>10</v>
      </c>
      <c r="E27" s="36">
        <v>205</v>
      </c>
      <c r="F27" s="2"/>
      <c r="G27" s="2">
        <f t="shared" si="0"/>
        <v>0</v>
      </c>
      <c r="H27" s="2">
        <v>23</v>
      </c>
      <c r="I27" s="3">
        <f t="shared" si="1"/>
        <v>0</v>
      </c>
      <c r="J27" s="4"/>
      <c r="K27" s="4"/>
      <c r="L27" s="5"/>
    </row>
    <row r="28" spans="1:12" ht="24.95" customHeight="1" thickBot="1" x14ac:dyDescent="0.3">
      <c r="A28" s="34" t="s">
        <v>37</v>
      </c>
      <c r="B28" s="35" t="s">
        <v>117</v>
      </c>
      <c r="C28" s="74" t="s">
        <v>115</v>
      </c>
      <c r="D28" s="36" t="s">
        <v>10</v>
      </c>
      <c r="E28" s="36">
        <v>80</v>
      </c>
      <c r="F28" s="2"/>
      <c r="G28" s="2">
        <f t="shared" si="0"/>
        <v>0</v>
      </c>
      <c r="H28" s="2">
        <v>23</v>
      </c>
      <c r="I28" s="3">
        <f t="shared" si="1"/>
        <v>0</v>
      </c>
      <c r="J28" s="4"/>
      <c r="K28" s="4"/>
      <c r="L28" s="6"/>
    </row>
    <row r="29" spans="1:12" ht="24.95" customHeight="1" thickBot="1" x14ac:dyDescent="0.3">
      <c r="A29" s="34" t="s">
        <v>38</v>
      </c>
      <c r="B29" s="35" t="s">
        <v>118</v>
      </c>
      <c r="C29" s="74" t="s">
        <v>115</v>
      </c>
      <c r="D29" s="36" t="s">
        <v>10</v>
      </c>
      <c r="E29" s="36">
        <v>5</v>
      </c>
      <c r="F29" s="2"/>
      <c r="G29" s="2">
        <f t="shared" si="0"/>
        <v>0</v>
      </c>
      <c r="H29" s="2">
        <v>23</v>
      </c>
      <c r="I29" s="3">
        <f t="shared" si="1"/>
        <v>0</v>
      </c>
      <c r="J29" s="4"/>
      <c r="K29" s="4"/>
      <c r="L29" s="5"/>
    </row>
    <row r="30" spans="1:12" ht="24.95" customHeight="1" thickBot="1" x14ac:dyDescent="0.3">
      <c r="A30" s="34" t="s">
        <v>39</v>
      </c>
      <c r="B30" s="35" t="s">
        <v>120</v>
      </c>
      <c r="C30" s="74" t="s">
        <v>119</v>
      </c>
      <c r="D30" s="36" t="s">
        <v>10</v>
      </c>
      <c r="E30" s="36">
        <v>12</v>
      </c>
      <c r="F30" s="2"/>
      <c r="G30" s="2">
        <f t="shared" si="0"/>
        <v>0</v>
      </c>
      <c r="H30" s="2">
        <v>23</v>
      </c>
      <c r="I30" s="3">
        <f t="shared" si="1"/>
        <v>0</v>
      </c>
      <c r="J30" s="4"/>
      <c r="K30" s="4"/>
      <c r="L30" s="6"/>
    </row>
    <row r="31" spans="1:12" ht="24.95" customHeight="1" thickBot="1" x14ac:dyDescent="0.3">
      <c r="A31" s="34" t="s">
        <v>40</v>
      </c>
      <c r="B31" s="35" t="s">
        <v>122</v>
      </c>
      <c r="C31" s="74" t="s">
        <v>121</v>
      </c>
      <c r="D31" s="36" t="s">
        <v>10</v>
      </c>
      <c r="E31" s="36">
        <v>40</v>
      </c>
      <c r="F31" s="2"/>
      <c r="G31" s="2">
        <f t="shared" si="0"/>
        <v>0</v>
      </c>
      <c r="H31" s="2">
        <v>23</v>
      </c>
      <c r="I31" s="3">
        <f t="shared" si="1"/>
        <v>0</v>
      </c>
      <c r="J31" s="4"/>
      <c r="K31" s="4"/>
      <c r="L31" s="5"/>
    </row>
    <row r="32" spans="1:12" ht="24.95" customHeight="1" thickBot="1" x14ac:dyDescent="0.3">
      <c r="A32" s="34" t="s">
        <v>41</v>
      </c>
      <c r="B32" s="39" t="s">
        <v>124</v>
      </c>
      <c r="C32" s="76" t="s">
        <v>123</v>
      </c>
      <c r="D32" s="40" t="s">
        <v>10</v>
      </c>
      <c r="E32" s="40">
        <v>160</v>
      </c>
      <c r="F32" s="7"/>
      <c r="G32" s="7">
        <f t="shared" si="0"/>
        <v>0</v>
      </c>
      <c r="H32" s="7">
        <v>23</v>
      </c>
      <c r="I32" s="8">
        <f t="shared" si="1"/>
        <v>0</v>
      </c>
      <c r="J32" s="9"/>
      <c r="K32" s="4"/>
      <c r="L32" s="6"/>
    </row>
    <row r="33" spans="1:12" ht="24.95" customHeight="1" thickBot="1" x14ac:dyDescent="0.3">
      <c r="A33" s="34" t="s">
        <v>42</v>
      </c>
      <c r="B33" s="41" t="s">
        <v>125</v>
      </c>
      <c r="C33" s="77" t="s">
        <v>90</v>
      </c>
      <c r="D33" s="40" t="s">
        <v>10</v>
      </c>
      <c r="E33" s="40">
        <v>150</v>
      </c>
      <c r="F33" s="7"/>
      <c r="G33" s="7">
        <f t="shared" si="0"/>
        <v>0</v>
      </c>
      <c r="H33" s="7">
        <v>23</v>
      </c>
      <c r="I33" s="8">
        <f t="shared" si="1"/>
        <v>0</v>
      </c>
      <c r="J33" s="9"/>
      <c r="K33" s="4"/>
      <c r="L33" s="5"/>
    </row>
    <row r="34" spans="1:12" ht="24.95" customHeight="1" thickBot="1" x14ac:dyDescent="0.3">
      <c r="A34" s="34" t="s">
        <v>43</v>
      </c>
      <c r="B34" s="35" t="s">
        <v>126</v>
      </c>
      <c r="C34" s="77" t="s">
        <v>90</v>
      </c>
      <c r="D34" s="36" t="s">
        <v>10</v>
      </c>
      <c r="E34" s="36">
        <v>200</v>
      </c>
      <c r="F34" s="2"/>
      <c r="G34" s="2">
        <f t="shared" si="0"/>
        <v>0</v>
      </c>
      <c r="H34" s="2">
        <v>23</v>
      </c>
      <c r="I34" s="3">
        <f t="shared" si="1"/>
        <v>0</v>
      </c>
      <c r="J34" s="4"/>
      <c r="K34" s="4"/>
      <c r="L34" s="5"/>
    </row>
    <row r="35" spans="1:12" ht="24.95" customHeight="1" thickBot="1" x14ac:dyDescent="0.3">
      <c r="A35" s="34" t="s">
        <v>44</v>
      </c>
      <c r="B35" s="35" t="s">
        <v>138</v>
      </c>
      <c r="C35" s="74" t="s">
        <v>137</v>
      </c>
      <c r="D35" s="36" t="s">
        <v>10</v>
      </c>
      <c r="E35" s="36">
        <v>38</v>
      </c>
      <c r="F35" s="2"/>
      <c r="G35" s="2">
        <f t="shared" si="0"/>
        <v>0</v>
      </c>
      <c r="H35" s="2">
        <v>23</v>
      </c>
      <c r="I35" s="3">
        <f t="shared" si="1"/>
        <v>0</v>
      </c>
      <c r="J35" s="4"/>
      <c r="K35" s="4"/>
      <c r="L35" s="6"/>
    </row>
    <row r="36" spans="1:12" ht="24.95" customHeight="1" thickBot="1" x14ac:dyDescent="0.3">
      <c r="A36" s="34" t="s">
        <v>45</v>
      </c>
      <c r="B36" s="35" t="s">
        <v>128</v>
      </c>
      <c r="C36" s="74" t="s">
        <v>127</v>
      </c>
      <c r="D36" s="36" t="s">
        <v>10</v>
      </c>
      <c r="E36" s="36">
        <v>10</v>
      </c>
      <c r="F36" s="2"/>
      <c r="G36" s="2">
        <f>SUM(E36*F36)</f>
        <v>0</v>
      </c>
      <c r="H36" s="2">
        <v>23</v>
      </c>
      <c r="I36" s="3">
        <f t="shared" si="1"/>
        <v>0</v>
      </c>
      <c r="J36" s="4"/>
      <c r="K36" s="4"/>
      <c r="L36" s="5"/>
    </row>
    <row r="37" spans="1:12" ht="24.95" customHeight="1" thickBot="1" x14ac:dyDescent="0.3">
      <c r="A37" s="34" t="s">
        <v>46</v>
      </c>
      <c r="B37" s="35" t="s">
        <v>47</v>
      </c>
      <c r="C37" s="74"/>
      <c r="D37" s="36" t="s">
        <v>48</v>
      </c>
      <c r="E37" s="36">
        <v>40</v>
      </c>
      <c r="F37" s="2"/>
      <c r="G37" s="2">
        <f t="shared" si="0"/>
        <v>0</v>
      </c>
      <c r="H37" s="2">
        <v>23</v>
      </c>
      <c r="I37" s="3">
        <f t="shared" si="1"/>
        <v>0</v>
      </c>
      <c r="J37" s="4"/>
      <c r="K37" s="4"/>
      <c r="L37" s="6"/>
    </row>
    <row r="38" spans="1:12" ht="24.95" customHeight="1" thickBot="1" x14ac:dyDescent="0.3">
      <c r="A38" s="34" t="s">
        <v>49</v>
      </c>
      <c r="B38" s="41" t="s">
        <v>130</v>
      </c>
      <c r="C38" s="77" t="s">
        <v>129</v>
      </c>
      <c r="D38" s="40" t="s">
        <v>10</v>
      </c>
      <c r="E38" s="40">
        <v>240</v>
      </c>
      <c r="F38" s="7"/>
      <c r="G38" s="2">
        <f t="shared" si="0"/>
        <v>0</v>
      </c>
      <c r="H38" s="7">
        <v>23</v>
      </c>
      <c r="I38" s="3">
        <f t="shared" si="1"/>
        <v>0</v>
      </c>
      <c r="J38" s="9"/>
      <c r="K38" s="4"/>
      <c r="L38" s="5"/>
    </row>
    <row r="39" spans="1:12" ht="24.95" customHeight="1" thickBot="1" x14ac:dyDescent="0.3">
      <c r="A39" s="34" t="s">
        <v>50</v>
      </c>
      <c r="B39" s="45" t="s">
        <v>131</v>
      </c>
      <c r="C39" s="78" t="s">
        <v>129</v>
      </c>
      <c r="D39" s="40" t="s">
        <v>10</v>
      </c>
      <c r="E39" s="40">
        <v>20</v>
      </c>
      <c r="F39" s="7"/>
      <c r="G39" s="2">
        <f t="shared" si="0"/>
        <v>0</v>
      </c>
      <c r="H39" s="7">
        <v>23</v>
      </c>
      <c r="I39" s="3">
        <f t="shared" si="1"/>
        <v>0</v>
      </c>
      <c r="J39" s="9"/>
      <c r="K39" s="68"/>
      <c r="L39" s="6"/>
    </row>
    <row r="40" spans="1:12" ht="24.95" customHeight="1" thickBot="1" x14ac:dyDescent="0.3">
      <c r="A40" s="34" t="s">
        <v>51</v>
      </c>
      <c r="B40" s="42" t="s">
        <v>52</v>
      </c>
      <c r="C40" s="79"/>
      <c r="D40" s="43" t="s">
        <v>10</v>
      </c>
      <c r="E40" s="43">
        <v>3</v>
      </c>
      <c r="F40" s="10"/>
      <c r="G40" s="11">
        <f>SUM(E40*F40)</f>
        <v>0</v>
      </c>
      <c r="H40" s="10">
        <v>23</v>
      </c>
      <c r="I40" s="12">
        <f t="shared" si="1"/>
        <v>0</v>
      </c>
      <c r="J40" s="13"/>
      <c r="K40" s="13"/>
      <c r="L40" s="5"/>
    </row>
    <row r="41" spans="1:12" ht="24.95" customHeight="1" thickBot="1" x14ac:dyDescent="0.3">
      <c r="A41" s="34" t="s">
        <v>53</v>
      </c>
      <c r="B41" s="44" t="s">
        <v>54</v>
      </c>
      <c r="C41" s="80"/>
      <c r="D41" s="43" t="s">
        <v>10</v>
      </c>
      <c r="E41" s="43">
        <v>10</v>
      </c>
      <c r="F41" s="10"/>
      <c r="G41" s="14">
        <f>SUM(E41*F41)</f>
        <v>0</v>
      </c>
      <c r="H41" s="15">
        <v>23</v>
      </c>
      <c r="I41" s="16">
        <v>0</v>
      </c>
      <c r="J41" s="9"/>
      <c r="K41" s="9"/>
      <c r="L41" s="5"/>
    </row>
    <row r="42" spans="1:12" ht="24.95" customHeight="1" thickBot="1" x14ac:dyDescent="0.3">
      <c r="A42" s="34" t="s">
        <v>55</v>
      </c>
      <c r="B42" s="42" t="s">
        <v>57</v>
      </c>
      <c r="C42" s="79"/>
      <c r="D42" s="43" t="s">
        <v>10</v>
      </c>
      <c r="E42" s="40">
        <v>40</v>
      </c>
      <c r="F42" s="10"/>
      <c r="G42" s="14">
        <f t="shared" ref="G42:G49" si="2">SUM(E42*F42)</f>
        <v>0</v>
      </c>
      <c r="H42" s="7">
        <v>23</v>
      </c>
      <c r="I42" s="12">
        <v>0</v>
      </c>
      <c r="J42" s="9"/>
      <c r="K42" s="9"/>
      <c r="L42" s="5"/>
    </row>
    <row r="43" spans="1:12" ht="24.95" customHeight="1" thickBot="1" x14ac:dyDescent="0.3">
      <c r="A43" s="34" t="s">
        <v>56</v>
      </c>
      <c r="B43" s="45" t="s">
        <v>60</v>
      </c>
      <c r="C43" s="81"/>
      <c r="D43" s="40" t="s">
        <v>10</v>
      </c>
      <c r="E43" s="46">
        <v>3</v>
      </c>
      <c r="F43" s="7"/>
      <c r="G43" s="14">
        <f t="shared" si="2"/>
        <v>0</v>
      </c>
      <c r="H43" s="17">
        <v>23</v>
      </c>
      <c r="I43" s="8">
        <v>0</v>
      </c>
      <c r="J43" s="9"/>
      <c r="K43" s="9"/>
      <c r="L43" s="5"/>
    </row>
    <row r="44" spans="1:12" ht="24.95" customHeight="1" thickBot="1" x14ac:dyDescent="0.3">
      <c r="A44" s="34" t="s">
        <v>58</v>
      </c>
      <c r="B44" s="42" t="s">
        <v>62</v>
      </c>
      <c r="C44" s="79"/>
      <c r="D44" s="43" t="s">
        <v>10</v>
      </c>
      <c r="E44" s="43">
        <v>3</v>
      </c>
      <c r="F44" s="10"/>
      <c r="G44" s="14">
        <f t="shared" si="2"/>
        <v>0</v>
      </c>
      <c r="H44" s="7">
        <v>23</v>
      </c>
      <c r="I44" s="18">
        <v>0</v>
      </c>
      <c r="J44" s="9"/>
      <c r="K44" s="9"/>
      <c r="L44" s="5"/>
    </row>
    <row r="45" spans="1:12" ht="24.95" customHeight="1" thickBot="1" x14ac:dyDescent="0.3">
      <c r="A45" s="34" t="s">
        <v>59</v>
      </c>
      <c r="B45" s="42" t="s">
        <v>64</v>
      </c>
      <c r="C45" s="79"/>
      <c r="D45" s="43" t="s">
        <v>10</v>
      </c>
      <c r="E45" s="40">
        <v>3</v>
      </c>
      <c r="F45" s="7"/>
      <c r="G45" s="14">
        <f>SUM(E45*F45)</f>
        <v>0</v>
      </c>
      <c r="H45" s="19">
        <v>23</v>
      </c>
      <c r="I45" s="8">
        <v>0</v>
      </c>
      <c r="J45" s="9"/>
      <c r="K45" s="9"/>
      <c r="L45" s="5"/>
    </row>
    <row r="46" spans="1:12" ht="24.95" customHeight="1" thickBot="1" x14ac:dyDescent="0.3">
      <c r="A46" s="34" t="s">
        <v>61</v>
      </c>
      <c r="B46" s="42" t="s">
        <v>66</v>
      </c>
      <c r="C46" s="79"/>
      <c r="D46" s="43" t="s">
        <v>10</v>
      </c>
      <c r="E46" s="43">
        <v>3</v>
      </c>
      <c r="F46" s="20"/>
      <c r="G46" s="7">
        <f t="shared" si="2"/>
        <v>0</v>
      </c>
      <c r="H46" s="20">
        <v>23</v>
      </c>
      <c r="I46" s="18">
        <v>0</v>
      </c>
      <c r="J46" s="9"/>
      <c r="K46" s="9"/>
      <c r="L46" s="5"/>
    </row>
    <row r="47" spans="1:12" ht="24.95" customHeight="1" thickBot="1" x14ac:dyDescent="0.3">
      <c r="A47" s="34" t="s">
        <v>63</v>
      </c>
      <c r="B47" s="45" t="s">
        <v>135</v>
      </c>
      <c r="C47" s="79"/>
      <c r="D47" s="43" t="s">
        <v>10</v>
      </c>
      <c r="E47" s="40">
        <v>5</v>
      </c>
      <c r="F47" s="7"/>
      <c r="G47" s="14">
        <f t="shared" si="2"/>
        <v>0</v>
      </c>
      <c r="H47" s="7">
        <v>23</v>
      </c>
      <c r="I47" s="8">
        <v>0</v>
      </c>
      <c r="J47" s="9"/>
      <c r="K47" s="9"/>
      <c r="L47" s="5"/>
    </row>
    <row r="48" spans="1:12" ht="24.95" customHeight="1" thickBot="1" x14ac:dyDescent="0.3">
      <c r="A48" s="34" t="s">
        <v>65</v>
      </c>
      <c r="B48" s="49" t="s">
        <v>132</v>
      </c>
      <c r="C48" s="82"/>
      <c r="D48" s="43" t="s">
        <v>10</v>
      </c>
      <c r="E48" s="50">
        <v>5</v>
      </c>
      <c r="F48" s="7"/>
      <c r="G48" s="14">
        <f t="shared" si="2"/>
        <v>0</v>
      </c>
      <c r="H48" s="19">
        <v>23</v>
      </c>
      <c r="I48" s="8">
        <v>0</v>
      </c>
      <c r="J48" s="9"/>
      <c r="K48" s="9"/>
      <c r="L48" s="5"/>
    </row>
    <row r="49" spans="1:12" ht="24.95" customHeight="1" thickBot="1" x14ac:dyDescent="0.3">
      <c r="A49" s="34" t="s">
        <v>67</v>
      </c>
      <c r="B49" s="47" t="s">
        <v>68</v>
      </c>
      <c r="C49" s="83"/>
      <c r="D49" s="40" t="s">
        <v>10</v>
      </c>
      <c r="E49" s="48">
        <v>2</v>
      </c>
      <c r="F49" s="7"/>
      <c r="G49" s="7">
        <f t="shared" si="2"/>
        <v>0</v>
      </c>
      <c r="H49" s="21">
        <v>23</v>
      </c>
      <c r="I49" s="22">
        <v>0</v>
      </c>
      <c r="J49" s="9"/>
      <c r="K49" s="9"/>
      <c r="L49" s="5"/>
    </row>
    <row r="50" spans="1:12" ht="24.95" customHeight="1" thickBot="1" x14ac:dyDescent="0.3">
      <c r="A50" s="51"/>
      <c r="B50" s="52" t="s">
        <v>69</v>
      </c>
      <c r="C50" s="52"/>
      <c r="D50" s="53"/>
      <c r="E50" s="54"/>
      <c r="F50" s="23"/>
      <c r="G50" s="24">
        <f>SUM(G3:G39)</f>
        <v>0</v>
      </c>
      <c r="H50" s="25" t="s">
        <v>70</v>
      </c>
      <c r="I50" s="26">
        <f t="shared" si="1"/>
        <v>0</v>
      </c>
      <c r="J50" s="27"/>
      <c r="K50" s="27"/>
      <c r="L50" s="65"/>
    </row>
    <row r="51" spans="1:12" ht="24.95" customHeight="1" thickBot="1" x14ac:dyDescent="0.3">
      <c r="A51" s="55"/>
      <c r="B51" s="56" t="s">
        <v>71</v>
      </c>
      <c r="C51" s="69"/>
      <c r="D51" s="57"/>
      <c r="E51" s="57"/>
      <c r="F51" s="28"/>
      <c r="G51" s="29">
        <f>G50*1.1</f>
        <v>0</v>
      </c>
      <c r="H51" s="30" t="s">
        <v>70</v>
      </c>
      <c r="I51" s="31">
        <f>G51*1.23</f>
        <v>0</v>
      </c>
      <c r="J51" s="27"/>
      <c r="K51" s="27"/>
      <c r="L51" s="65"/>
    </row>
  </sheetData>
  <sheetProtection algorithmName="SHA-512" hashValue="L5LYrLa+AbsVLRhYlwiTyuEWjxxw+oe4kndT7BhELzDtStb6KZNHHJanwKF+91vqTdtv0hleImhe+a6xFDQ5pw==" saltValue="Qrej4td4y6t6AWBmhEOsbQ==" spinCount="100000" sheet="1" formatCells="0" formatColumns="0" formatRows="0" insertColumns="0" insertRows="0" insertHyperlinks="0" deleteColumns="0" deleteRows="0" sort="0" autoFilter="0" pivotTables="0"/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AB56-3E8F-4468-8420-CB29ABD2121F}">
  <sheetPr codeName="Arkusz2"/>
  <dimension ref="A1:L10"/>
  <sheetViews>
    <sheetView workbookViewId="0">
      <selection activeCell="B4" sqref="B4"/>
    </sheetView>
  </sheetViews>
  <sheetFormatPr defaultRowHeight="15" x14ac:dyDescent="0.25"/>
  <cols>
    <col min="1" max="1" width="9.140625" style="1"/>
    <col min="2" max="2" width="32.42578125" style="1" customWidth="1"/>
    <col min="3" max="3" width="23.140625" style="1" customWidth="1"/>
    <col min="4" max="9" width="9.140625" style="1"/>
    <col min="10" max="11" width="10.85546875" style="1" customWidth="1"/>
    <col min="12" max="12" width="18.28515625" style="1" customWidth="1"/>
    <col min="13" max="16384" width="9.140625" style="1"/>
  </cols>
  <sheetData>
    <row r="1" spans="1:12" ht="15.75" thickBot="1" x14ac:dyDescent="0.3"/>
    <row r="2" spans="1:12" ht="57" thickBot="1" x14ac:dyDescent="0.3">
      <c r="A2" s="32" t="s">
        <v>72</v>
      </c>
      <c r="B2" s="33" t="s">
        <v>1</v>
      </c>
      <c r="C2" s="33" t="s">
        <v>86</v>
      </c>
      <c r="D2" s="33" t="s">
        <v>2</v>
      </c>
      <c r="E2" s="33" t="s">
        <v>3</v>
      </c>
      <c r="F2" s="33" t="s">
        <v>73</v>
      </c>
      <c r="G2" s="33" t="s">
        <v>74</v>
      </c>
      <c r="H2" s="33" t="s">
        <v>6</v>
      </c>
      <c r="I2" s="33" t="s">
        <v>75</v>
      </c>
      <c r="J2" s="32" t="s">
        <v>8</v>
      </c>
      <c r="K2" s="33" t="s">
        <v>85</v>
      </c>
      <c r="L2" s="33" t="s">
        <v>84</v>
      </c>
    </row>
    <row r="3" spans="1:12" ht="24.95" customHeight="1" thickBot="1" x14ac:dyDescent="0.3">
      <c r="A3" s="34" t="s">
        <v>9</v>
      </c>
      <c r="B3" s="62" t="s">
        <v>76</v>
      </c>
      <c r="C3" s="73" t="s">
        <v>129</v>
      </c>
      <c r="D3" s="63" t="s">
        <v>10</v>
      </c>
      <c r="E3" s="70">
        <v>405</v>
      </c>
      <c r="F3" s="2"/>
      <c r="G3" s="2">
        <f t="shared" ref="G3:G7" si="0">E3*F3</f>
        <v>0</v>
      </c>
      <c r="H3" s="2">
        <v>23</v>
      </c>
      <c r="I3" s="2">
        <f t="shared" ref="I3:I10" si="1">G3*1.23</f>
        <v>0</v>
      </c>
      <c r="J3" s="4"/>
      <c r="K3" s="4"/>
      <c r="L3" s="5"/>
    </row>
    <row r="4" spans="1:12" ht="24.95" customHeight="1" thickBot="1" x14ac:dyDescent="0.3">
      <c r="A4" s="34" t="s">
        <v>11</v>
      </c>
      <c r="B4" s="62" t="s">
        <v>77</v>
      </c>
      <c r="C4" s="73" t="s">
        <v>129</v>
      </c>
      <c r="D4" s="63" t="s">
        <v>10</v>
      </c>
      <c r="E4" s="70">
        <v>175</v>
      </c>
      <c r="F4" s="2"/>
      <c r="G4" s="2">
        <f t="shared" si="0"/>
        <v>0</v>
      </c>
      <c r="H4" s="2">
        <v>23</v>
      </c>
      <c r="I4" s="2">
        <f t="shared" si="1"/>
        <v>0</v>
      </c>
      <c r="J4" s="4"/>
      <c r="K4" s="4"/>
      <c r="L4" s="5"/>
    </row>
    <row r="5" spans="1:12" ht="24.95" customHeight="1" thickBot="1" x14ac:dyDescent="0.3">
      <c r="A5" s="34" t="s">
        <v>12</v>
      </c>
      <c r="B5" s="62" t="s">
        <v>78</v>
      </c>
      <c r="C5" s="73"/>
      <c r="D5" s="63" t="s">
        <v>10</v>
      </c>
      <c r="E5" s="70">
        <v>325</v>
      </c>
      <c r="F5" s="2"/>
      <c r="G5" s="2">
        <f t="shared" si="0"/>
        <v>0</v>
      </c>
      <c r="H5" s="2">
        <v>23</v>
      </c>
      <c r="I5" s="2">
        <f t="shared" si="1"/>
        <v>0</v>
      </c>
      <c r="J5" s="4"/>
      <c r="K5" s="4"/>
      <c r="L5" s="5"/>
    </row>
    <row r="6" spans="1:12" ht="24.95" customHeight="1" thickBot="1" x14ac:dyDescent="0.3">
      <c r="A6" s="34" t="s">
        <v>13</v>
      </c>
      <c r="B6" s="62" t="s">
        <v>79</v>
      </c>
      <c r="C6" s="73"/>
      <c r="D6" s="63" t="s">
        <v>10</v>
      </c>
      <c r="E6" s="70">
        <v>175</v>
      </c>
      <c r="F6" s="2"/>
      <c r="G6" s="2">
        <f t="shared" si="0"/>
        <v>0</v>
      </c>
      <c r="H6" s="2">
        <v>23</v>
      </c>
      <c r="I6" s="2">
        <f t="shared" si="1"/>
        <v>0</v>
      </c>
      <c r="J6" s="4"/>
      <c r="K6" s="4"/>
      <c r="L6" s="5"/>
    </row>
    <row r="7" spans="1:12" ht="24.95" customHeight="1" thickBot="1" x14ac:dyDescent="0.3">
      <c r="A7" s="34" t="s">
        <v>14</v>
      </c>
      <c r="B7" s="62" t="s">
        <v>80</v>
      </c>
      <c r="C7" s="73"/>
      <c r="D7" s="63" t="s">
        <v>10</v>
      </c>
      <c r="E7" s="70">
        <v>50</v>
      </c>
      <c r="F7" s="2"/>
      <c r="G7" s="2">
        <f t="shared" si="0"/>
        <v>0</v>
      </c>
      <c r="H7" s="2">
        <v>23</v>
      </c>
      <c r="I7" s="2">
        <f t="shared" si="1"/>
        <v>0</v>
      </c>
      <c r="J7" s="4"/>
      <c r="K7" s="4"/>
      <c r="L7" s="5"/>
    </row>
    <row r="8" spans="1:12" ht="24.95" customHeight="1" thickBot="1" x14ac:dyDescent="0.3">
      <c r="A8" s="34" t="s">
        <v>15</v>
      </c>
      <c r="B8" s="71" t="s">
        <v>81</v>
      </c>
      <c r="C8" s="72" t="s">
        <v>133</v>
      </c>
      <c r="D8" s="64" t="s">
        <v>10</v>
      </c>
      <c r="E8" s="70">
        <v>300</v>
      </c>
      <c r="F8" s="7"/>
      <c r="G8" s="7">
        <f>E8*F8</f>
        <v>0</v>
      </c>
      <c r="H8" s="7">
        <v>23</v>
      </c>
      <c r="I8" s="7">
        <f t="shared" si="1"/>
        <v>0</v>
      </c>
      <c r="J8" s="9"/>
      <c r="K8" s="4"/>
      <c r="L8" s="58"/>
    </row>
    <row r="9" spans="1:12" ht="15.75" thickBot="1" x14ac:dyDescent="0.3">
      <c r="A9" s="84" t="s">
        <v>82</v>
      </c>
      <c r="B9" s="85"/>
      <c r="C9" s="85"/>
      <c r="D9" s="85"/>
      <c r="E9" s="85"/>
      <c r="F9" s="86"/>
      <c r="G9" s="59">
        <f>SUM(G3:G8)</f>
        <v>0</v>
      </c>
      <c r="H9" s="60" t="s">
        <v>83</v>
      </c>
      <c r="I9" s="59">
        <f t="shared" si="1"/>
        <v>0</v>
      </c>
      <c r="J9" s="65"/>
      <c r="K9" s="65"/>
      <c r="L9" s="66"/>
    </row>
    <row r="10" spans="1:12" ht="15.75" thickBot="1" x14ac:dyDescent="0.3">
      <c r="A10" s="87" t="s">
        <v>71</v>
      </c>
      <c r="B10" s="88"/>
      <c r="C10" s="88"/>
      <c r="D10" s="88"/>
      <c r="E10" s="88"/>
      <c r="F10" s="89"/>
      <c r="G10" s="61">
        <f>G9*1.1</f>
        <v>0</v>
      </c>
      <c r="H10" s="60" t="s">
        <v>83</v>
      </c>
      <c r="I10" s="59">
        <f t="shared" si="1"/>
        <v>0</v>
      </c>
      <c r="J10" s="67"/>
      <c r="K10" s="67"/>
      <c r="L10" s="65"/>
    </row>
  </sheetData>
  <sheetProtection algorithmName="SHA-512" hashValue="byTZeZ0sq4EtGhj03QloR/HO7f/8rlMpF2sQ5s6rTUfrYlTe6qF7LQpn+Nbs5fKf23yNzdLgfdgota8aD3/eWA==" saltValue="DsUwqce+vnniF66wi7KNbA==" spinCount="100000" sheet="1" formatCells="0" formatColumns="0" formatRows="0" insertColumns="0" insertRows="0" insertHyperlinks="0" deleteColumns="0" deleteRows="0" sort="0" autoFilter="0" pivotTables="0"/>
  <mergeCells count="2">
    <mergeCell ref="A9:F9"/>
    <mergeCell ref="A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OPZ - Łożyska</vt:lpstr>
      <vt:lpstr>OPZ - Uszczelnienia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Ostrowska Karolina</dc:creator>
  <cp:lastModifiedBy>Ostrowska Karolina</cp:lastModifiedBy>
  <dcterms:created xsi:type="dcterms:W3CDTF">2015-06-05T18:19:34Z</dcterms:created>
  <dcterms:modified xsi:type="dcterms:W3CDTF">2023-10-05T11:45:21Z</dcterms:modified>
</cp:coreProperties>
</file>