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_POSTĘPOWANIA KOZACKIE\ZP_48_2022 środki czystości UNIA\3. pytania i odp\"/>
    </mc:Choice>
  </mc:AlternateContent>
  <xr:revisionPtr revIDLastSave="0" documentId="13_ncr:1_{8D6CC7D6-622F-4865-883C-F7F2ECBB9C83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Część nr 2" sheetId="2" r:id="rId1"/>
  </sheets>
  <calcPr calcId="191029"/>
</workbook>
</file>

<file path=xl/calcChain.xml><?xml version="1.0" encoding="utf-8"?>
<calcChain xmlns="http://schemas.openxmlformats.org/spreadsheetml/2006/main">
  <c r="H8" i="2" l="1"/>
  <c r="G8" i="2" l="1"/>
  <c r="I9" i="2" l="1"/>
  <c r="L9" i="2" s="1"/>
  <c r="I10" i="2"/>
  <c r="L10" i="2" s="1"/>
  <c r="I11" i="2"/>
  <c r="L11" i="2" s="1"/>
  <c r="I12" i="2"/>
  <c r="L12" i="2" s="1"/>
  <c r="I13" i="2"/>
  <c r="L13" i="2" s="1"/>
  <c r="I14" i="2"/>
  <c r="L14" i="2" s="1"/>
  <c r="I15" i="2"/>
  <c r="L15" i="2" s="1"/>
  <c r="I16" i="2"/>
  <c r="L16" i="2" s="1"/>
  <c r="I17" i="2"/>
  <c r="L17" i="2" s="1"/>
  <c r="I8" i="2"/>
  <c r="L8" i="2" s="1"/>
  <c r="H17" i="2"/>
  <c r="K17" i="2" l="1"/>
  <c r="N17" i="2" s="1"/>
  <c r="G17" i="2"/>
  <c r="H16" i="2"/>
  <c r="H15" i="2"/>
  <c r="H14" i="2"/>
  <c r="H13" i="2"/>
  <c r="H12" i="2"/>
  <c r="H11" i="2"/>
  <c r="H10" i="2"/>
  <c r="H9" i="2"/>
  <c r="K8" i="2"/>
  <c r="J17" i="2" l="1"/>
  <c r="M17" i="2" s="1"/>
  <c r="K11" i="2"/>
  <c r="J11" i="2" s="1"/>
  <c r="G11" i="2"/>
  <c r="K12" i="2"/>
  <c r="N12" i="2" s="1"/>
  <c r="G12" i="2"/>
  <c r="K13" i="2"/>
  <c r="G13" i="2"/>
  <c r="N8" i="2"/>
  <c r="J8" i="2"/>
  <c r="M8" i="2" s="1"/>
  <c r="K14" i="2"/>
  <c r="J14" i="2" s="1"/>
  <c r="G14" i="2"/>
  <c r="K9" i="2"/>
  <c r="N9" i="2" s="1"/>
  <c r="G9" i="2"/>
  <c r="H18" i="2"/>
  <c r="K15" i="2"/>
  <c r="J15" i="2" s="1"/>
  <c r="G15" i="2"/>
  <c r="K10" i="2"/>
  <c r="N10" i="2" s="1"/>
  <c r="G10" i="2"/>
  <c r="K16" i="2"/>
  <c r="J16" i="2" s="1"/>
  <c r="G16" i="2"/>
  <c r="N13" i="2"/>
  <c r="J13" i="2"/>
  <c r="M16" i="2" l="1"/>
  <c r="M14" i="2"/>
  <c r="N14" i="2"/>
  <c r="N16" i="2"/>
  <c r="M11" i="2"/>
  <c r="N15" i="2"/>
  <c r="M13" i="2"/>
  <c r="M15" i="2"/>
  <c r="J9" i="2"/>
  <c r="M9" i="2" s="1"/>
  <c r="J10" i="2"/>
  <c r="K18" i="2"/>
  <c r="J12" i="2"/>
  <c r="M12" i="2" s="1"/>
  <c r="G18" i="2"/>
  <c r="N11" i="2"/>
  <c r="N18" i="2" l="1"/>
  <c r="J18" i="2"/>
  <c r="M10" i="2"/>
  <c r="M18" i="2" s="1"/>
</calcChain>
</file>

<file path=xl/sharedStrings.xml><?xml version="1.0" encoding="utf-8"?>
<sst xmlns="http://schemas.openxmlformats.org/spreadsheetml/2006/main" count="58" uniqueCount="43">
  <si>
    <t>szt.</t>
  </si>
  <si>
    <t>JM</t>
  </si>
  <si>
    <t>ASORTYMENT</t>
  </si>
  <si>
    <t>L.P</t>
  </si>
  <si>
    <t>Zamówienie podstawowe</t>
  </si>
  <si>
    <t>Cena brutto/1 szt.</t>
  </si>
  <si>
    <t>Zamówienie w ramach prawa opcji</t>
  </si>
  <si>
    <t>Razem zamówienie podstawowe + opcja</t>
  </si>
  <si>
    <t>Ilość (szt.)</t>
  </si>
  <si>
    <t>Pojemnik styrop. 460 ml ze styropianu o objętości 460ml. Służy do wydawania żywności na wynos.</t>
  </si>
  <si>
    <t>Stawka podatku VAT</t>
  </si>
  <si>
    <t>Wartość netto [zł]</t>
  </si>
  <si>
    <t>RAZEM*</t>
  </si>
  <si>
    <t>kol. 1</t>
  </si>
  <si>
    <t>kol. 2</t>
  </si>
  <si>
    <t>kol. 3</t>
  </si>
  <si>
    <t>kol. 4</t>
  </si>
  <si>
    <t>kol. 5</t>
  </si>
  <si>
    <t>kol. 6</t>
  </si>
  <si>
    <t>kol. 7</t>
  </si>
  <si>
    <t>kol. 8</t>
  </si>
  <si>
    <t>kol. 9</t>
  </si>
  <si>
    <t>kol. 10</t>
  </si>
  <si>
    <t>kol. 11</t>
  </si>
  <si>
    <t>kol. 12</t>
  </si>
  <si>
    <t>kol. 13</t>
  </si>
  <si>
    <t>kol. 14</t>
  </si>
  <si>
    <t>Znak sprawy ZP/48/2022</t>
  </si>
  <si>
    <t>Załącznik nr 1B do SWZ/ załącznik nr 1 do umowy</t>
  </si>
  <si>
    <t xml:space="preserve">FORMULARZ KALKULACJI CENY OFERYTOWEJ </t>
  </si>
  <si>
    <t xml:space="preserve">Część nr 2 Dostawa  naczyń jednorazowego użytku do służby żywnościowej </t>
  </si>
  <si>
    <t>* wartości z poz. RAZEM przenieść do Formularza ofertowego i wpisać w odpowiednie pola dot. części nr 2 zamówienia</t>
  </si>
  <si>
    <t xml:space="preserve">dokument należy podpisać kwalifikowanym podpisem elektronicznym przez osobę lub osoby umocowane do złożenia podpisu w imieniu Wykonawcy </t>
  </si>
  <si>
    <t>Wartość brutto [zł]</t>
  </si>
  <si>
    <t xml:space="preserve">Talerz płytki jednorazowego użytku, fi od 22 do 24 cm, niedzielony, wykonany z polistyrenu, kolor biały, do potraw zimnych i gorących, wytrzymały na gorące temperatury </t>
  </si>
  <si>
    <t xml:space="preserve">Pojemnik styropianowy 3 dzielny jednorazowego użytku  służy warunkach polowych. Wykonany jest z poliestylenu, oddzielone od siebie zaokrąglonymi grzbietami.
Kolor: biały; </t>
  </si>
  <si>
    <t xml:space="preserve">Talerz deserowy jednorazowego użytku, fi od 17 do 19 cm, niedzielony, wykonany z polistyrenu, kolor biłąy, do potraw zimnych i goracych, wytrzymały na gorące temperatury </t>
  </si>
  <si>
    <t xml:space="preserve">Łyżeczka do herbaty jednorazowego użytku, długość 115MM, wykonana z polistyrenu, kolor biały, </t>
  </si>
  <si>
    <t xml:space="preserve">Nóż jednorazowego uzytku 188 MM. nóż plastikowy, wykonany z polistyrenu, biały. długość: 188 mm.
wytrzymały, idealny na imprezy plenerowe.
Można stosować w temp.od -4°Cdo +80°C. </t>
  </si>
  <si>
    <t xml:space="preserve">Widelec jednnorazowego użytku plastikowy, długość od 160 do 190 mm, wykonany z polistyrenu, kolor biały, </t>
  </si>
  <si>
    <t xml:space="preserve">Łyżka jednorazowego użytku plastikowa wykonana z polistyrenu, kolor biały, długość od 160 mm do 190 mm, </t>
  </si>
  <si>
    <t xml:space="preserve">Kubek do napojów  gorących styropianowy, pojemność od 200 do 250 ml wykonany ze spienionego polistyrenu, kolor biały, wytrzymały na wysokie temperatury,  </t>
  </si>
  <si>
    <t xml:space="preserve">wieczko do poj. 460 ml , o srednicy 110 mm, jednorazowe, białe, doskonałe do dań na wynos, wykonane z polistyrenu.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</si>
</sst>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&quot;zł&quot;"/>
    <numFmt numFmtId="165" formatCode="_-* #,##0\ _z_ł_-;\-* #,##0\ _z_ł_-;_-* &quot;-&quot;??\ _z_ł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44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164" fontId="2" fillId="0" borderId="0" xfId="0" applyNumberFormat="1" applyFont="1" applyAlignment="1">
      <alignment horizontal="center" vertical="center"/>
    </xf>
    <xf numFmtId="0" fontId="0" fillId="0" borderId="0" xfId="0" applyBorder="1" applyAlignment="1"/>
    <xf numFmtId="2" fontId="2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4" xfId="0" applyFont="1" applyBorder="1" applyAlignment="1"/>
    <xf numFmtId="0" fontId="3" fillId="0" borderId="5" xfId="0" applyFont="1" applyBorder="1" applyAlignme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/>
    <xf numFmtId="0" fontId="4" fillId="2" borderId="1" xfId="0" applyFont="1" applyFill="1" applyBorder="1"/>
    <xf numFmtId="0" fontId="6" fillId="0" borderId="1" xfId="0" applyFont="1" applyBorder="1" applyAlignment="1">
      <alignment wrapText="1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top"/>
    </xf>
    <xf numFmtId="0" fontId="5" fillId="2" borderId="10" xfId="0" applyFont="1" applyFill="1" applyBorder="1" applyAlignment="1"/>
    <xf numFmtId="0" fontId="3" fillId="0" borderId="9" xfId="0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2" fillId="0" borderId="16" xfId="0" applyFont="1" applyBorder="1" applyAlignment="1">
      <alignment wrapText="1"/>
    </xf>
    <xf numFmtId="10" fontId="2" fillId="0" borderId="16" xfId="0" applyNumberFormat="1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10" fontId="2" fillId="0" borderId="21" xfId="0" applyNumberFormat="1" applyFont="1" applyBorder="1" applyAlignment="1">
      <alignment horizontal="center" vertical="center"/>
    </xf>
    <xf numFmtId="2" fontId="2" fillId="0" borderId="21" xfId="0" applyNumberFormat="1" applyFont="1" applyBorder="1" applyAlignment="1">
      <alignment horizontal="center" vertical="center"/>
    </xf>
    <xf numFmtId="0" fontId="2" fillId="0" borderId="23" xfId="0" applyFont="1" applyFill="1" applyBorder="1" applyAlignment="1" applyProtection="1">
      <alignment horizontal="center" vertical="center"/>
    </xf>
    <xf numFmtId="0" fontId="2" fillId="0" borderId="24" xfId="0" applyFont="1" applyFill="1" applyBorder="1" applyAlignment="1" applyProtection="1">
      <alignment horizontal="center" vertical="center"/>
    </xf>
    <xf numFmtId="0" fontId="2" fillId="0" borderId="25" xfId="0" applyFont="1" applyFill="1" applyBorder="1" applyAlignment="1" applyProtection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vertical="center" wrapText="1"/>
    </xf>
    <xf numFmtId="0" fontId="2" fillId="0" borderId="21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 vertical="center"/>
    </xf>
    <xf numFmtId="0" fontId="4" fillId="0" borderId="2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65" fontId="2" fillId="0" borderId="27" xfId="1" applyNumberFormat="1" applyFont="1" applyBorder="1" applyAlignment="1">
      <alignment horizontal="center" vertical="center"/>
    </xf>
    <xf numFmtId="165" fontId="2" fillId="0" borderId="10" xfId="1" applyNumberFormat="1" applyFont="1" applyBorder="1" applyAlignment="1">
      <alignment horizontal="center" vertical="center"/>
    </xf>
    <xf numFmtId="165" fontId="2" fillId="0" borderId="28" xfId="1" applyNumberFormat="1" applyFont="1" applyBorder="1" applyAlignment="1">
      <alignment horizontal="center" vertical="center"/>
    </xf>
    <xf numFmtId="165" fontId="2" fillId="0" borderId="29" xfId="1" applyNumberFormat="1" applyFont="1" applyBorder="1" applyAlignment="1">
      <alignment horizontal="center" vertical="center"/>
    </xf>
    <xf numFmtId="165" fontId="2" fillId="0" borderId="21" xfId="1" applyNumberFormat="1" applyFont="1" applyBorder="1" applyAlignment="1">
      <alignment horizontal="center" vertical="center"/>
    </xf>
    <xf numFmtId="165" fontId="2" fillId="0" borderId="1" xfId="1" applyNumberFormat="1" applyFont="1" applyBorder="1" applyAlignment="1">
      <alignment horizontal="center" vertical="center"/>
    </xf>
    <xf numFmtId="165" fontId="2" fillId="0" borderId="16" xfId="1" applyNumberFormat="1" applyFont="1" applyBorder="1" applyAlignment="1">
      <alignment horizontal="center" vertical="center"/>
    </xf>
    <xf numFmtId="4" fontId="2" fillId="0" borderId="21" xfId="1" applyNumberFormat="1" applyFont="1" applyBorder="1" applyAlignment="1">
      <alignment horizontal="center" vertical="center"/>
    </xf>
    <xf numFmtId="4" fontId="2" fillId="0" borderId="1" xfId="1" applyNumberFormat="1" applyFont="1" applyBorder="1" applyAlignment="1">
      <alignment horizontal="center" vertical="center"/>
    </xf>
    <xf numFmtId="4" fontId="2" fillId="0" borderId="2" xfId="1" applyNumberFormat="1" applyFont="1" applyBorder="1" applyAlignment="1">
      <alignment horizontal="center" vertical="center"/>
    </xf>
    <xf numFmtId="4" fontId="2" fillId="0" borderId="16" xfId="1" applyNumberFormat="1" applyFont="1" applyBorder="1" applyAlignment="1">
      <alignment horizontal="center" vertical="center"/>
    </xf>
    <xf numFmtId="4" fontId="2" fillId="0" borderId="22" xfId="1" applyNumberFormat="1" applyFont="1" applyBorder="1" applyAlignment="1">
      <alignment horizontal="center" vertical="center"/>
    </xf>
    <xf numFmtId="4" fontId="2" fillId="0" borderId="3" xfId="1" applyNumberFormat="1" applyFont="1" applyBorder="1" applyAlignment="1">
      <alignment horizontal="center" vertical="center"/>
    </xf>
    <xf numFmtId="4" fontId="2" fillId="0" borderId="14" xfId="1" applyNumberFormat="1" applyFont="1" applyBorder="1" applyAlignment="1">
      <alignment horizontal="center" vertical="center"/>
    </xf>
    <xf numFmtId="4" fontId="2" fillId="0" borderId="17" xfId="1" applyNumberFormat="1" applyFont="1" applyBorder="1" applyAlignment="1">
      <alignment horizontal="center" vertical="center"/>
    </xf>
    <xf numFmtId="4" fontId="2" fillId="0" borderId="18" xfId="1" applyNumberFormat="1" applyFont="1" applyBorder="1" applyAlignment="1">
      <alignment horizontal="center" vertical="center"/>
    </xf>
    <xf numFmtId="4" fontId="7" fillId="2" borderId="11" xfId="1" applyNumberFormat="1" applyFont="1" applyFill="1" applyBorder="1" applyAlignment="1">
      <alignment horizontal="center" vertical="center"/>
    </xf>
    <xf numFmtId="4" fontId="7" fillId="2" borderId="12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P22"/>
  <sheetViews>
    <sheetView tabSelected="1" topLeftCell="A4" zoomScale="90" zoomScaleNormal="90" workbookViewId="0">
      <selection activeCell="B17" sqref="B17"/>
    </sheetView>
  </sheetViews>
  <sheetFormatPr defaultRowHeight="15" x14ac:dyDescent="0.2"/>
  <cols>
    <col min="1" max="1" width="9.140625" style="4"/>
    <col min="2" max="2" width="52.42578125" style="5" customWidth="1"/>
    <col min="3" max="3" width="12.140625" style="4" customWidth="1"/>
    <col min="4" max="5" width="12.85546875" style="4" customWidth="1"/>
    <col min="6" max="6" width="15.28515625" style="4" customWidth="1"/>
    <col min="7" max="11" width="16.7109375" style="4" customWidth="1"/>
    <col min="12" max="14" width="16.7109375" style="5" customWidth="1"/>
    <col min="15" max="16384" width="9.140625" style="5"/>
  </cols>
  <sheetData>
    <row r="2" spans="1:16" ht="15.75" x14ac:dyDescent="0.2">
      <c r="B2" s="19" t="s">
        <v>27</v>
      </c>
      <c r="L2" s="64" t="s">
        <v>28</v>
      </c>
      <c r="M2" s="64"/>
      <c r="N2" s="64"/>
    </row>
    <row r="3" spans="1:16" s="18" customFormat="1" ht="15.75" customHeight="1" x14ac:dyDescent="0.25">
      <c r="A3" s="67" t="s">
        <v>29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</row>
    <row r="4" spans="1:16" ht="16.5" thickBot="1" x14ac:dyDescent="0.25">
      <c r="A4" s="75" t="s">
        <v>30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</row>
    <row r="5" spans="1:16" ht="16.5" customHeight="1" x14ac:dyDescent="0.25">
      <c r="A5" s="21"/>
      <c r="B5" s="11"/>
      <c r="C5" s="12"/>
      <c r="D5" s="73" t="s">
        <v>4</v>
      </c>
      <c r="E5" s="74"/>
      <c r="F5" s="74"/>
      <c r="G5" s="74"/>
      <c r="H5" s="74"/>
      <c r="I5" s="72" t="s">
        <v>6</v>
      </c>
      <c r="J5" s="70"/>
      <c r="K5" s="71"/>
      <c r="L5" s="70" t="s">
        <v>7</v>
      </c>
      <c r="M5" s="70"/>
      <c r="N5" s="71"/>
      <c r="O5" s="7"/>
      <c r="P5" s="7"/>
    </row>
    <row r="6" spans="1:16" s="16" customFormat="1" ht="16.5" customHeight="1" x14ac:dyDescent="0.2">
      <c r="A6" s="22" t="s">
        <v>13</v>
      </c>
      <c r="B6" s="14" t="s">
        <v>14</v>
      </c>
      <c r="C6" s="14" t="s">
        <v>15</v>
      </c>
      <c r="D6" s="14" t="s">
        <v>16</v>
      </c>
      <c r="E6" s="14" t="s">
        <v>17</v>
      </c>
      <c r="F6" s="14" t="s">
        <v>18</v>
      </c>
      <c r="G6" s="14" t="s">
        <v>19</v>
      </c>
      <c r="H6" s="42" t="s">
        <v>20</v>
      </c>
      <c r="I6" s="22" t="s">
        <v>21</v>
      </c>
      <c r="J6" s="13" t="s">
        <v>22</v>
      </c>
      <c r="K6" s="23" t="s">
        <v>23</v>
      </c>
      <c r="L6" s="43" t="s">
        <v>24</v>
      </c>
      <c r="M6" s="13" t="s">
        <v>25</v>
      </c>
      <c r="N6" s="23" t="s">
        <v>26</v>
      </c>
      <c r="O6" s="20"/>
      <c r="P6" s="15"/>
    </row>
    <row r="7" spans="1:16" s="17" customFormat="1" ht="26.25" thickBot="1" x14ac:dyDescent="0.3">
      <c r="A7" s="27" t="s">
        <v>3</v>
      </c>
      <c r="B7" s="28" t="s">
        <v>2</v>
      </c>
      <c r="C7" s="29" t="s">
        <v>1</v>
      </c>
      <c r="D7" s="29" t="s">
        <v>8</v>
      </c>
      <c r="E7" s="29" t="s">
        <v>10</v>
      </c>
      <c r="F7" s="29" t="s">
        <v>5</v>
      </c>
      <c r="G7" s="29" t="s">
        <v>11</v>
      </c>
      <c r="H7" s="30" t="s">
        <v>33</v>
      </c>
      <c r="I7" s="45" t="s">
        <v>8</v>
      </c>
      <c r="J7" s="29" t="s">
        <v>11</v>
      </c>
      <c r="K7" s="30" t="s">
        <v>33</v>
      </c>
      <c r="L7" s="44" t="s">
        <v>8</v>
      </c>
      <c r="M7" s="29" t="s">
        <v>11</v>
      </c>
      <c r="N7" s="30" t="s">
        <v>33</v>
      </c>
      <c r="O7" s="68"/>
      <c r="P7" s="69"/>
    </row>
    <row r="8" spans="1:16" ht="38.25" x14ac:dyDescent="0.2">
      <c r="A8" s="33">
        <v>1</v>
      </c>
      <c r="B8" s="39" t="s">
        <v>34</v>
      </c>
      <c r="C8" s="40" t="s">
        <v>0</v>
      </c>
      <c r="D8" s="46">
        <v>70000</v>
      </c>
      <c r="E8" s="31"/>
      <c r="F8" s="32"/>
      <c r="G8" s="53">
        <f>ROUND(H8/(1+E8),2)</f>
        <v>0</v>
      </c>
      <c r="H8" s="53">
        <f>D8*F8</f>
        <v>0</v>
      </c>
      <c r="I8" s="50">
        <f t="shared" ref="I8:I17" si="0">D8</f>
        <v>70000</v>
      </c>
      <c r="J8" s="53">
        <f>ROUND(K8/(1+E8),2)</f>
        <v>0</v>
      </c>
      <c r="K8" s="53">
        <f>H8</f>
        <v>0</v>
      </c>
      <c r="L8" s="50">
        <f t="shared" ref="L8:L17" si="1">I8+D8</f>
        <v>140000</v>
      </c>
      <c r="M8" s="53">
        <f>G8+J8</f>
        <v>0</v>
      </c>
      <c r="N8" s="57">
        <f>K8+H8</f>
        <v>0</v>
      </c>
    </row>
    <row r="9" spans="1:16" ht="51" x14ac:dyDescent="0.2">
      <c r="A9" s="34">
        <v>2</v>
      </c>
      <c r="B9" s="37" t="s">
        <v>35</v>
      </c>
      <c r="C9" s="38" t="s">
        <v>0</v>
      </c>
      <c r="D9" s="47">
        <v>100000</v>
      </c>
      <c r="E9" s="9"/>
      <c r="F9" s="8"/>
      <c r="G9" s="54">
        <f t="shared" ref="G9:G17" si="2">ROUND(H9/(1+E9),2)</f>
        <v>0</v>
      </c>
      <c r="H9" s="54">
        <f t="shared" ref="H9:H17" si="3">D9*F9</f>
        <v>0</v>
      </c>
      <c r="I9" s="51">
        <f t="shared" si="0"/>
        <v>100000</v>
      </c>
      <c r="J9" s="54">
        <f t="shared" ref="J9:J17" si="4">ROUND(K9/(1+E9),2)</f>
        <v>0</v>
      </c>
      <c r="K9" s="54">
        <f t="shared" ref="K9:K17" si="5">H9</f>
        <v>0</v>
      </c>
      <c r="L9" s="51">
        <f t="shared" si="1"/>
        <v>200000</v>
      </c>
      <c r="M9" s="58">
        <f t="shared" ref="M9:M17" si="6">G9+J9</f>
        <v>0</v>
      </c>
      <c r="N9" s="59">
        <f t="shared" ref="N9:N17" si="7">K9+H9</f>
        <v>0</v>
      </c>
    </row>
    <row r="10" spans="1:16" ht="38.25" x14ac:dyDescent="0.2">
      <c r="A10" s="35">
        <v>3</v>
      </c>
      <c r="B10" s="37" t="s">
        <v>36</v>
      </c>
      <c r="C10" s="38" t="s">
        <v>0</v>
      </c>
      <c r="D10" s="47">
        <v>50000</v>
      </c>
      <c r="E10" s="9"/>
      <c r="F10" s="8"/>
      <c r="G10" s="54">
        <f t="shared" si="2"/>
        <v>0</v>
      </c>
      <c r="H10" s="54">
        <f t="shared" si="3"/>
        <v>0</v>
      </c>
      <c r="I10" s="51">
        <f t="shared" si="0"/>
        <v>50000</v>
      </c>
      <c r="J10" s="54">
        <f t="shared" si="4"/>
        <v>0</v>
      </c>
      <c r="K10" s="54">
        <f t="shared" si="5"/>
        <v>0</v>
      </c>
      <c r="L10" s="51">
        <f t="shared" si="1"/>
        <v>100000</v>
      </c>
      <c r="M10" s="58">
        <f t="shared" si="6"/>
        <v>0</v>
      </c>
      <c r="N10" s="59">
        <f t="shared" si="7"/>
        <v>0</v>
      </c>
    </row>
    <row r="11" spans="1:16" ht="25.5" x14ac:dyDescent="0.2">
      <c r="A11" s="35">
        <v>4</v>
      </c>
      <c r="B11" s="37" t="s">
        <v>37</v>
      </c>
      <c r="C11" s="38" t="s">
        <v>0</v>
      </c>
      <c r="D11" s="47">
        <v>320000</v>
      </c>
      <c r="E11" s="9"/>
      <c r="F11" s="8"/>
      <c r="G11" s="54">
        <f t="shared" si="2"/>
        <v>0</v>
      </c>
      <c r="H11" s="54">
        <f t="shared" si="3"/>
        <v>0</v>
      </c>
      <c r="I11" s="51">
        <f t="shared" si="0"/>
        <v>320000</v>
      </c>
      <c r="J11" s="54">
        <f t="shared" si="4"/>
        <v>0</v>
      </c>
      <c r="K11" s="54">
        <f t="shared" si="5"/>
        <v>0</v>
      </c>
      <c r="L11" s="51">
        <f t="shared" si="1"/>
        <v>640000</v>
      </c>
      <c r="M11" s="58">
        <f t="shared" si="6"/>
        <v>0</v>
      </c>
      <c r="N11" s="59">
        <f t="shared" si="7"/>
        <v>0</v>
      </c>
    </row>
    <row r="12" spans="1:16" ht="51" x14ac:dyDescent="0.2">
      <c r="A12" s="35">
        <v>5</v>
      </c>
      <c r="B12" s="37" t="s">
        <v>38</v>
      </c>
      <c r="C12" s="38" t="s">
        <v>0</v>
      </c>
      <c r="D12" s="47">
        <v>420000</v>
      </c>
      <c r="E12" s="9"/>
      <c r="F12" s="8"/>
      <c r="G12" s="54">
        <f t="shared" si="2"/>
        <v>0</v>
      </c>
      <c r="H12" s="54">
        <f t="shared" si="3"/>
        <v>0</v>
      </c>
      <c r="I12" s="51">
        <f t="shared" si="0"/>
        <v>420000</v>
      </c>
      <c r="J12" s="54">
        <f t="shared" si="4"/>
        <v>0</v>
      </c>
      <c r="K12" s="54">
        <f t="shared" si="5"/>
        <v>0</v>
      </c>
      <c r="L12" s="51">
        <f t="shared" si="1"/>
        <v>840000</v>
      </c>
      <c r="M12" s="58">
        <f t="shared" si="6"/>
        <v>0</v>
      </c>
      <c r="N12" s="59">
        <f t="shared" si="7"/>
        <v>0</v>
      </c>
    </row>
    <row r="13" spans="1:16" ht="25.5" x14ac:dyDescent="0.2">
      <c r="A13" s="35">
        <v>6</v>
      </c>
      <c r="B13" s="37" t="s">
        <v>39</v>
      </c>
      <c r="C13" s="38" t="s">
        <v>0</v>
      </c>
      <c r="D13" s="47">
        <v>450000</v>
      </c>
      <c r="E13" s="9"/>
      <c r="F13" s="8"/>
      <c r="G13" s="54">
        <f t="shared" si="2"/>
        <v>0</v>
      </c>
      <c r="H13" s="54">
        <f t="shared" si="3"/>
        <v>0</v>
      </c>
      <c r="I13" s="51">
        <f t="shared" si="0"/>
        <v>450000</v>
      </c>
      <c r="J13" s="54">
        <f t="shared" si="4"/>
        <v>0</v>
      </c>
      <c r="K13" s="54">
        <f t="shared" si="5"/>
        <v>0</v>
      </c>
      <c r="L13" s="51">
        <f t="shared" si="1"/>
        <v>900000</v>
      </c>
      <c r="M13" s="58">
        <f t="shared" si="6"/>
        <v>0</v>
      </c>
      <c r="N13" s="59">
        <f t="shared" si="7"/>
        <v>0</v>
      </c>
    </row>
    <row r="14" spans="1:16" ht="25.5" x14ac:dyDescent="0.2">
      <c r="A14" s="35">
        <v>7</v>
      </c>
      <c r="B14" s="37" t="s">
        <v>40</v>
      </c>
      <c r="C14" s="38" t="s">
        <v>0</v>
      </c>
      <c r="D14" s="47">
        <v>320000</v>
      </c>
      <c r="E14" s="9"/>
      <c r="F14" s="8"/>
      <c r="G14" s="54">
        <f t="shared" si="2"/>
        <v>0</v>
      </c>
      <c r="H14" s="54">
        <f t="shared" si="3"/>
        <v>0</v>
      </c>
      <c r="I14" s="51">
        <f t="shared" si="0"/>
        <v>320000</v>
      </c>
      <c r="J14" s="54">
        <f t="shared" si="4"/>
        <v>0</v>
      </c>
      <c r="K14" s="54">
        <f t="shared" si="5"/>
        <v>0</v>
      </c>
      <c r="L14" s="51">
        <f t="shared" si="1"/>
        <v>640000</v>
      </c>
      <c r="M14" s="58">
        <f t="shared" si="6"/>
        <v>0</v>
      </c>
      <c r="N14" s="59">
        <f t="shared" si="7"/>
        <v>0</v>
      </c>
    </row>
    <row r="15" spans="1:16" ht="38.25" x14ac:dyDescent="0.2">
      <c r="A15" s="35">
        <v>8</v>
      </c>
      <c r="B15" s="37" t="s">
        <v>41</v>
      </c>
      <c r="C15" s="38" t="s">
        <v>0</v>
      </c>
      <c r="D15" s="47">
        <v>100000</v>
      </c>
      <c r="E15" s="9"/>
      <c r="F15" s="8"/>
      <c r="G15" s="54">
        <f t="shared" si="2"/>
        <v>0</v>
      </c>
      <c r="H15" s="54">
        <f t="shared" si="3"/>
        <v>0</v>
      </c>
      <c r="I15" s="51">
        <f t="shared" si="0"/>
        <v>100000</v>
      </c>
      <c r="J15" s="54">
        <f t="shared" si="4"/>
        <v>0</v>
      </c>
      <c r="K15" s="54">
        <f t="shared" si="5"/>
        <v>0</v>
      </c>
      <c r="L15" s="51">
        <f t="shared" si="1"/>
        <v>200000</v>
      </c>
      <c r="M15" s="58">
        <f t="shared" si="6"/>
        <v>0</v>
      </c>
      <c r="N15" s="59">
        <f t="shared" si="7"/>
        <v>0</v>
      </c>
    </row>
    <row r="16" spans="1:16" ht="25.5" x14ac:dyDescent="0.2">
      <c r="A16" s="35">
        <v>9</v>
      </c>
      <c r="B16" s="37" t="s">
        <v>9</v>
      </c>
      <c r="C16" s="38" t="s">
        <v>0</v>
      </c>
      <c r="D16" s="48">
        <v>10000</v>
      </c>
      <c r="E16" s="9"/>
      <c r="F16" s="8"/>
      <c r="G16" s="54">
        <f>ROUND(H16/(1+E16),2)</f>
        <v>0</v>
      </c>
      <c r="H16" s="55">
        <f t="shared" si="3"/>
        <v>0</v>
      </c>
      <c r="I16" s="51">
        <f t="shared" si="0"/>
        <v>10000</v>
      </c>
      <c r="J16" s="54">
        <f t="shared" si="4"/>
        <v>0</v>
      </c>
      <c r="K16" s="54">
        <f t="shared" si="5"/>
        <v>0</v>
      </c>
      <c r="L16" s="51">
        <f t="shared" si="1"/>
        <v>20000</v>
      </c>
      <c r="M16" s="58">
        <f t="shared" si="6"/>
        <v>0</v>
      </c>
      <c r="N16" s="59">
        <f t="shared" si="7"/>
        <v>0</v>
      </c>
    </row>
    <row r="17" spans="1:14" ht="26.25" thickBot="1" x14ac:dyDescent="0.25">
      <c r="A17" s="36">
        <v>10</v>
      </c>
      <c r="B17" s="24" t="s">
        <v>42</v>
      </c>
      <c r="C17" s="41" t="s">
        <v>0</v>
      </c>
      <c r="D17" s="49">
        <v>10000</v>
      </c>
      <c r="E17" s="25"/>
      <c r="F17" s="26"/>
      <c r="G17" s="56">
        <f t="shared" si="2"/>
        <v>0</v>
      </c>
      <c r="H17" s="56">
        <f t="shared" si="3"/>
        <v>0</v>
      </c>
      <c r="I17" s="52">
        <f t="shared" si="0"/>
        <v>10000</v>
      </c>
      <c r="J17" s="56">
        <f t="shared" si="4"/>
        <v>0</v>
      </c>
      <c r="K17" s="56">
        <f t="shared" si="5"/>
        <v>0</v>
      </c>
      <c r="L17" s="52">
        <f t="shared" si="1"/>
        <v>20000</v>
      </c>
      <c r="M17" s="60">
        <f t="shared" si="6"/>
        <v>0</v>
      </c>
      <c r="N17" s="61">
        <f t="shared" si="7"/>
        <v>0</v>
      </c>
    </row>
    <row r="18" spans="1:14" ht="15.75" thickBot="1" x14ac:dyDescent="0.25">
      <c r="A18" s="1"/>
      <c r="B18" s="2"/>
      <c r="C18" s="1"/>
      <c r="D18" s="1"/>
      <c r="E18" s="1"/>
      <c r="F18" s="10" t="s">
        <v>12</v>
      </c>
      <c r="G18" s="62">
        <f>SUM(G8:G17)</f>
        <v>0</v>
      </c>
      <c r="H18" s="63">
        <f>SUM(H8:H17)</f>
        <v>0</v>
      </c>
      <c r="I18" s="10"/>
      <c r="J18" s="62">
        <f>SUM(J8:J17)</f>
        <v>0</v>
      </c>
      <c r="K18" s="63">
        <f>SUM(K8:K17)</f>
        <v>0</v>
      </c>
      <c r="L18" s="10"/>
      <c r="M18" s="62">
        <f>SUM(M8:M17)</f>
        <v>0</v>
      </c>
      <c r="N18" s="63">
        <f>SUM(N8:N17)</f>
        <v>0</v>
      </c>
    </row>
    <row r="19" spans="1:14" x14ac:dyDescent="0.2">
      <c r="A19" s="1"/>
      <c r="B19" s="2"/>
      <c r="C19" s="1"/>
      <c r="D19" s="1"/>
      <c r="E19" s="1"/>
      <c r="F19" s="1"/>
      <c r="G19" s="1"/>
      <c r="H19" s="3"/>
      <c r="I19" s="1"/>
      <c r="J19" s="1"/>
      <c r="K19" s="6"/>
      <c r="L19" s="1"/>
      <c r="M19" s="1"/>
      <c r="N19" s="6"/>
    </row>
    <row r="20" spans="1:14" x14ac:dyDescent="0.2">
      <c r="F20" s="1"/>
      <c r="G20" s="1"/>
      <c r="H20" s="3"/>
      <c r="I20" s="1"/>
      <c r="J20" s="1"/>
      <c r="K20" s="6"/>
      <c r="L20" s="1"/>
      <c r="M20" s="1"/>
      <c r="N20" s="6"/>
    </row>
    <row r="21" spans="1:14" x14ac:dyDescent="0.2">
      <c r="B21" s="5" t="s">
        <v>31</v>
      </c>
      <c r="J21" s="65" t="s">
        <v>32</v>
      </c>
      <c r="K21" s="66"/>
      <c r="L21" s="66"/>
    </row>
    <row r="22" spans="1:14" ht="40.5" customHeight="1" x14ac:dyDescent="0.2">
      <c r="J22" s="66"/>
      <c r="K22" s="66"/>
      <c r="L22" s="66"/>
    </row>
  </sheetData>
  <mergeCells count="8">
    <mergeCell ref="L2:N2"/>
    <mergeCell ref="J21:L22"/>
    <mergeCell ref="A3:N3"/>
    <mergeCell ref="O7:P7"/>
    <mergeCell ref="L5:N5"/>
    <mergeCell ref="I5:K5"/>
    <mergeCell ref="D5:H5"/>
    <mergeCell ref="A4:N4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AACA67D7-9B3D-481C-A2F7-ABF5A21AFD8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nr 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Pawłucki</dc:creator>
  <cp:lastModifiedBy>Kozak Katarzyna</cp:lastModifiedBy>
  <cp:lastPrinted>2022-05-31T08:18:59Z</cp:lastPrinted>
  <dcterms:created xsi:type="dcterms:W3CDTF">2017-03-06T07:49:59Z</dcterms:created>
  <dcterms:modified xsi:type="dcterms:W3CDTF">2022-06-02T12:07:22Z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7930f5ac-740a-41b5-8d84-f2486c9d456e</vt:lpwstr>
  </property>
  <property fmtid="{D5CDD505-2E9C-101B-9397-08002B2CF9AE}" pid="3" name="bjSaver">
    <vt:lpwstr>LuE/Cz55ye2YjMhjJyA5fQ/VKHLUrGRn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</Properties>
</file>