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en_skoroszyt" publishItems="1"/>
  <mc:AlternateContent xmlns:mc="http://schemas.openxmlformats.org/markup-compatibility/2006">
    <mc:Choice Requires="x15">
      <x15ac:absPath xmlns:x15ac="http://schemas.microsoft.com/office/spreadsheetml/2010/11/ac" url="C:\Users\Einar\Documents\ER_RoBocze\2024_04_09÷05_10 listy do przetargu\2024_06_19 v_2\"/>
    </mc:Choice>
  </mc:AlternateContent>
  <xr:revisionPtr revIDLastSave="0" documentId="13_ncr:1_{972FDF35-B736-46E2-AAE9-3E0729726097}" xr6:coauthVersionLast="47" xr6:coauthVersionMax="47" xr10:uidLastSave="{00000000-0000-0000-0000-000000000000}"/>
  <workbookProtection workbookAlgorithmName="SHA-512" workbookHashValue="nktbxGicRgUWxIcg8boP4WgcBEVOdozfBFZ8Kv78X5ZkkMjpod/H9mI9eKyJS2fw6xf8O0TDNLUpGKXRSmY46Q==" workbookSaltValue="HEp6QDQgqD/Wu0ImMwTi7Q==" workbookSpinCount="100000" lockStructure="1"/>
  <bookViews>
    <workbookView xWindow="28680" yWindow="-120" windowWidth="29040" windowHeight="16440" xr2:uid="{00000000-000D-0000-FFFF-FFFF00000000}"/>
  </bookViews>
  <sheets>
    <sheet name="Cz_1_Farby" sheetId="2" r:id="rId1"/>
    <sheet name="Cz_2_Wykładziny" sheetId="4" r:id="rId2"/>
    <sheet name="Cz_3_Mat_Budowlane" sheetId="1" r:id="rId3"/>
    <sheet name="Cz_4_Narzędzia" sheetId="3" r:id="rId4"/>
  </sheets>
  <definedNames>
    <definedName name="_xlnm.Print_Area" localSheetId="0" publishToServer="1">Cz_1_Farby!$A$2:$J$195</definedName>
    <definedName name="_xlnm.Print_Area" localSheetId="1" publishToServer="1">Cz_2_Wykładziny!$A$2:$J$26</definedName>
    <definedName name="_xlnm.Print_Area" localSheetId="2" publishToServer="1">Cz_3_Mat_Budowlane!$A$2:$I$118</definedName>
    <definedName name="_xlnm.Print_Area" localSheetId="3" publishToServer="1">Cz_4_Narzędzia!$A$2:$I$141</definedName>
    <definedName name="_xlnm.Print_Titles" localSheetId="0" publishToServer="1">Cz_1_Farby!$2:$4</definedName>
    <definedName name="_xlnm.Print_Titles" localSheetId="1" publishToServer="1">Cz_2_Wykładziny!$2:$4</definedName>
    <definedName name="_xlnm.Print_Titles" localSheetId="2" publishToServer="1">Cz_3_Mat_Budowlane!$2:$4</definedName>
    <definedName name="_xlnm.Print_Titles" localSheetId="3" publishToServer="1">Cz_4_Narzędzia!$2:$4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0" i="3" l="1"/>
  <c r="F139" i="3"/>
  <c r="F138" i="3"/>
  <c r="F137" i="3"/>
  <c r="F136" i="3"/>
  <c r="F135" i="3"/>
  <c r="F134" i="3"/>
  <c r="F133" i="3"/>
  <c r="F129" i="3"/>
  <c r="F128" i="3"/>
  <c r="F127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8" i="3"/>
  <c r="F37" i="3"/>
  <c r="F36" i="3"/>
  <c r="F35" i="3"/>
  <c r="F34" i="3"/>
  <c r="F33" i="3"/>
  <c r="F32" i="3"/>
  <c r="F31" i="3"/>
  <c r="F30" i="3"/>
  <c r="F29" i="3"/>
  <c r="F132" i="3"/>
  <c r="F126" i="3"/>
  <c r="F100" i="3"/>
  <c r="F41" i="3"/>
  <c r="F28" i="3"/>
  <c r="F25" i="3"/>
  <c r="F24" i="3"/>
  <c r="F23" i="3"/>
  <c r="F22" i="3"/>
  <c r="G22" i="3" s="1"/>
  <c r="H22" i="3" s="1"/>
  <c r="F21" i="3"/>
  <c r="F20" i="3"/>
  <c r="F19" i="3"/>
  <c r="F18" i="3"/>
  <c r="G18" i="3" s="1"/>
  <c r="H18" i="3" s="1"/>
  <c r="F17" i="3"/>
  <c r="F16" i="3"/>
  <c r="G16" i="3" s="1"/>
  <c r="H16" i="3" s="1"/>
  <c r="F15" i="3"/>
  <c r="F14" i="3"/>
  <c r="G14" i="3" s="1"/>
  <c r="H14" i="3" s="1"/>
  <c r="F13" i="3"/>
  <c r="F12" i="3"/>
  <c r="F11" i="3"/>
  <c r="F10" i="3"/>
  <c r="G10" i="3" s="1"/>
  <c r="H10" i="3" s="1"/>
  <c r="F9" i="3"/>
  <c r="F8" i="3"/>
  <c r="F7" i="3"/>
  <c r="G7" i="3" s="1"/>
  <c r="H7" i="3" s="1"/>
  <c r="F6" i="3"/>
  <c r="G6" i="3"/>
  <c r="H6" i="3" s="1"/>
  <c r="G8" i="3"/>
  <c r="H8" i="3"/>
  <c r="G9" i="3"/>
  <c r="H9" i="3" s="1"/>
  <c r="G11" i="3"/>
  <c r="H11" i="3" s="1"/>
  <c r="G12" i="3"/>
  <c r="H12" i="3"/>
  <c r="G13" i="3"/>
  <c r="H13" i="3"/>
  <c r="G15" i="3"/>
  <c r="H15" i="3" s="1"/>
  <c r="G17" i="3"/>
  <c r="H17" i="3" s="1"/>
  <c r="G19" i="3"/>
  <c r="H19" i="3"/>
  <c r="G20" i="3"/>
  <c r="H20" i="3"/>
  <c r="G21" i="3"/>
  <c r="H21" i="3" s="1"/>
  <c r="G23" i="3"/>
  <c r="H23" i="3" s="1"/>
  <c r="G24" i="3"/>
  <c r="H24" i="3"/>
  <c r="G25" i="3"/>
  <c r="H25" i="3"/>
  <c r="F26" i="3"/>
  <c r="G26" i="3"/>
  <c r="H26" i="3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F94" i="1"/>
  <c r="G94" i="1" s="1"/>
  <c r="H94" i="1" s="1"/>
  <c r="F93" i="1"/>
  <c r="G93" i="1" s="1"/>
  <c r="H93" i="1" s="1"/>
  <c r="F92" i="1"/>
  <c r="G92" i="1" s="1"/>
  <c r="H92" i="1" s="1"/>
  <c r="F91" i="1"/>
  <c r="G91" i="1" s="1"/>
  <c r="H91" i="1" s="1"/>
  <c r="F59" i="1"/>
  <c r="G59" i="1" s="1"/>
  <c r="H59" i="1" s="1"/>
  <c r="F89" i="1"/>
  <c r="F88" i="1"/>
  <c r="G88" i="1" s="1"/>
  <c r="H88" i="1" s="1"/>
  <c r="G89" i="1"/>
  <c r="H89" i="1" s="1"/>
  <c r="F87" i="1"/>
  <c r="G87" i="1" s="1"/>
  <c r="H87" i="1" s="1"/>
  <c r="F86" i="1"/>
  <c r="G86" i="1" s="1"/>
  <c r="H86" i="1" s="1"/>
  <c r="F85" i="1"/>
  <c r="G85" i="1" s="1"/>
  <c r="H85" i="1" s="1"/>
  <c r="H84" i="1"/>
  <c r="G84" i="1"/>
  <c r="F84" i="1"/>
  <c r="F83" i="1"/>
  <c r="G83" i="1" s="1"/>
  <c r="H83" i="1" s="1"/>
  <c r="F82" i="1"/>
  <c r="G82" i="1" s="1"/>
  <c r="H82" i="1" s="1"/>
  <c r="F81" i="1"/>
  <c r="G81" i="1" s="1"/>
  <c r="H81" i="1" s="1"/>
  <c r="H80" i="1"/>
  <c r="G80" i="1"/>
  <c r="F80" i="1"/>
  <c r="F79" i="1"/>
  <c r="G79" i="1" s="1"/>
  <c r="H79" i="1" s="1"/>
  <c r="F78" i="1"/>
  <c r="G78" i="1" s="1"/>
  <c r="H78" i="1" s="1"/>
  <c r="F77" i="1"/>
  <c r="G77" i="1" s="1"/>
  <c r="H77" i="1" s="1"/>
  <c r="H76" i="1"/>
  <c r="G76" i="1"/>
  <c r="F76" i="1"/>
  <c r="F75" i="1"/>
  <c r="G75" i="1" s="1"/>
  <c r="H75" i="1" s="1"/>
  <c r="F74" i="1"/>
  <c r="G74" i="1" s="1"/>
  <c r="H74" i="1" s="1"/>
  <c r="F73" i="1"/>
  <c r="G73" i="1" s="1"/>
  <c r="H73" i="1" s="1"/>
  <c r="H72" i="1"/>
  <c r="G72" i="1"/>
  <c r="F72" i="1"/>
  <c r="F71" i="1"/>
  <c r="G71" i="1" s="1"/>
  <c r="H71" i="1" s="1"/>
  <c r="F69" i="1"/>
  <c r="G69" i="1" s="1"/>
  <c r="H69" i="1" s="1"/>
  <c r="F68" i="1"/>
  <c r="G68" i="1" s="1"/>
  <c r="H68" i="1" s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58" i="1"/>
  <c r="G58" i="1" s="1"/>
  <c r="H58" i="1" s="1"/>
  <c r="F57" i="1"/>
  <c r="G57" i="1" s="1"/>
  <c r="H57" i="1" s="1"/>
  <c r="F56" i="1"/>
  <c r="G56" i="1" s="1"/>
  <c r="H56" i="1" s="1"/>
  <c r="H55" i="1"/>
  <c r="G55" i="1"/>
  <c r="F55" i="1"/>
  <c r="F54" i="1"/>
  <c r="G54" i="1" s="1"/>
  <c r="H54" i="1" s="1"/>
  <c r="F53" i="1"/>
  <c r="G53" i="1" s="1"/>
  <c r="H53" i="1" s="1"/>
  <c r="F52" i="1"/>
  <c r="G52" i="1" s="1"/>
  <c r="H52" i="1" s="1"/>
  <c r="H51" i="1"/>
  <c r="G51" i="1"/>
  <c r="F51" i="1"/>
  <c r="F50" i="1"/>
  <c r="G50" i="1" s="1"/>
  <c r="H50" i="1" s="1"/>
  <c r="F49" i="1"/>
  <c r="G49" i="1" s="1"/>
  <c r="H49" i="1" s="1"/>
  <c r="F48" i="1"/>
  <c r="G48" i="1" s="1"/>
  <c r="H48" i="1" s="1"/>
  <c r="H47" i="1"/>
  <c r="G47" i="1"/>
  <c r="F47" i="1"/>
  <c r="F46" i="1"/>
  <c r="G46" i="1" s="1"/>
  <c r="H46" i="1" s="1"/>
  <c r="F45" i="1"/>
  <c r="G45" i="1" s="1"/>
  <c r="H45" i="1" s="1"/>
  <c r="F44" i="1"/>
  <c r="G44" i="1" s="1"/>
  <c r="H44" i="1" s="1"/>
  <c r="H43" i="1"/>
  <c r="G43" i="1"/>
  <c r="F43" i="1"/>
  <c r="F42" i="1"/>
  <c r="G42" i="1" s="1"/>
  <c r="H42" i="1" s="1"/>
  <c r="F41" i="1"/>
  <c r="G41" i="1" s="1"/>
  <c r="H41" i="1" s="1"/>
  <c r="F40" i="1"/>
  <c r="G40" i="1" s="1"/>
  <c r="H40" i="1" s="1"/>
  <c r="H39" i="1"/>
  <c r="G39" i="1"/>
  <c r="F39" i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G31" i="1"/>
  <c r="H31" i="1" s="1"/>
  <c r="F31" i="1"/>
  <c r="F30" i="1"/>
  <c r="G30" i="1" s="1"/>
  <c r="H30" i="1" s="1"/>
  <c r="F29" i="1"/>
  <c r="G29" i="1" s="1"/>
  <c r="H29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99" i="1"/>
  <c r="G99" i="1" s="1"/>
  <c r="H99" i="1" s="1"/>
  <c r="F98" i="1"/>
  <c r="G98" i="1" s="1"/>
  <c r="H98" i="1" s="1"/>
  <c r="F97" i="1"/>
  <c r="G97" i="1" s="1"/>
  <c r="H97" i="1" s="1"/>
  <c r="F105" i="1"/>
  <c r="G105" i="1" s="1"/>
  <c r="H105" i="1" s="1"/>
  <c r="F104" i="1"/>
  <c r="G104" i="1" s="1"/>
  <c r="H104" i="1" s="1"/>
  <c r="F103" i="1"/>
  <c r="G103" i="1" s="1"/>
  <c r="H103" i="1" s="1"/>
  <c r="F102" i="1"/>
  <c r="G102" i="1" s="1"/>
  <c r="H102" i="1" s="1"/>
  <c r="F101" i="1"/>
  <c r="G101" i="1" s="1"/>
  <c r="H101" i="1" s="1"/>
  <c r="F118" i="1"/>
  <c r="G118" i="1" s="1"/>
  <c r="H118" i="1" s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G26" i="4"/>
  <c r="H26" i="4" s="1"/>
  <c r="I26" i="4" s="1"/>
  <c r="G25" i="4"/>
  <c r="H25" i="4" s="1"/>
  <c r="I25" i="4" s="1"/>
  <c r="G24" i="4"/>
  <c r="H24" i="4" s="1"/>
  <c r="I24" i="4" s="1"/>
  <c r="G22" i="4"/>
  <c r="H22" i="4" s="1"/>
  <c r="I22" i="4" s="1"/>
  <c r="G21" i="4"/>
  <c r="H21" i="4" s="1"/>
  <c r="I21" i="4" s="1"/>
  <c r="G20" i="4"/>
  <c r="H20" i="4" s="1"/>
  <c r="I20" i="4" s="1"/>
  <c r="G18" i="4"/>
  <c r="H18" i="4" s="1"/>
  <c r="I18" i="4" s="1"/>
  <c r="G17" i="4"/>
  <c r="H17" i="4" s="1"/>
  <c r="I17" i="4" s="1"/>
  <c r="G16" i="4"/>
  <c r="H16" i="4" s="1"/>
  <c r="I16" i="4" s="1"/>
  <c r="G15" i="4"/>
  <c r="H15" i="4" s="1"/>
  <c r="I15" i="4" s="1"/>
  <c r="G14" i="4"/>
  <c r="H14" i="4" s="1"/>
  <c r="I14" i="4" s="1"/>
  <c r="I11" i="4"/>
  <c r="H11" i="4"/>
  <c r="G11" i="4"/>
  <c r="G10" i="4"/>
  <c r="H10" i="4" s="1"/>
  <c r="I10" i="4" s="1"/>
  <c r="G9" i="4"/>
  <c r="H9" i="4" s="1"/>
  <c r="I9" i="4" s="1"/>
  <c r="G8" i="4"/>
  <c r="H8" i="4" s="1"/>
  <c r="I8" i="4" s="1"/>
  <c r="I7" i="4"/>
  <c r="H7" i="4"/>
  <c r="G7" i="4"/>
  <c r="G195" i="2"/>
  <c r="G194" i="2"/>
  <c r="H194" i="2" s="1"/>
  <c r="I194" i="2" s="1"/>
  <c r="G193" i="2"/>
  <c r="H193" i="2" s="1"/>
  <c r="I193" i="2" s="1"/>
  <c r="G192" i="2"/>
  <c r="H192" i="2" s="1"/>
  <c r="I192" i="2" s="1"/>
  <c r="G191" i="2"/>
  <c r="H191" i="2" s="1"/>
  <c r="I191" i="2" s="1"/>
  <c r="G190" i="2"/>
  <c r="H190" i="2" s="1"/>
  <c r="I190" i="2" s="1"/>
  <c r="G188" i="2"/>
  <c r="G187" i="2"/>
  <c r="H187" i="2" s="1"/>
  <c r="I187" i="2" s="1"/>
  <c r="G186" i="2"/>
  <c r="H186" i="2" s="1"/>
  <c r="I186" i="2" s="1"/>
  <c r="G185" i="2"/>
  <c r="H185" i="2" s="1"/>
  <c r="I185" i="2" s="1"/>
  <c r="G184" i="2"/>
  <c r="H184" i="2" s="1"/>
  <c r="I184" i="2" s="1"/>
  <c r="G182" i="2"/>
  <c r="G181" i="2"/>
  <c r="H181" i="2" s="1"/>
  <c r="I181" i="2" s="1"/>
  <c r="G180" i="2"/>
  <c r="H180" i="2" s="1"/>
  <c r="I180" i="2" s="1"/>
  <c r="G179" i="2"/>
  <c r="H179" i="2" s="1"/>
  <c r="I179" i="2" s="1"/>
  <c r="G178" i="2"/>
  <c r="H178" i="2" s="1"/>
  <c r="I178" i="2" s="1"/>
  <c r="G176" i="2"/>
  <c r="I175" i="2"/>
  <c r="G175" i="2"/>
  <c r="G174" i="2"/>
  <c r="H174" i="2" s="1"/>
  <c r="I174" i="2" s="1"/>
  <c r="G173" i="2"/>
  <c r="H173" i="2" s="1"/>
  <c r="I173" i="2" s="1"/>
  <c r="H172" i="2"/>
  <c r="I172" i="2" s="1"/>
  <c r="G172" i="2"/>
  <c r="H171" i="2"/>
  <c r="I171" i="2" s="1"/>
  <c r="G171" i="2"/>
  <c r="G170" i="2"/>
  <c r="H170" i="2" s="1"/>
  <c r="I170" i="2" s="1"/>
  <c r="G169" i="2"/>
  <c r="H169" i="2" s="1"/>
  <c r="I169" i="2" s="1"/>
  <c r="H168" i="2"/>
  <c r="I168" i="2" s="1"/>
  <c r="G168" i="2"/>
  <c r="H167" i="2"/>
  <c r="I167" i="2" s="1"/>
  <c r="G167" i="2"/>
  <c r="G166" i="2"/>
  <c r="H166" i="2" s="1"/>
  <c r="I166" i="2" s="1"/>
  <c r="G165" i="2"/>
  <c r="H165" i="2" s="1"/>
  <c r="I165" i="2" s="1"/>
  <c r="H164" i="2"/>
  <c r="I164" i="2" s="1"/>
  <c r="G164" i="2"/>
  <c r="H163" i="2"/>
  <c r="I163" i="2" s="1"/>
  <c r="G163" i="2"/>
  <c r="G162" i="2"/>
  <c r="H162" i="2" s="1"/>
  <c r="I162" i="2" s="1"/>
  <c r="G161" i="2"/>
  <c r="H161" i="2" s="1"/>
  <c r="I161" i="2" s="1"/>
  <c r="H160" i="2"/>
  <c r="I160" i="2" s="1"/>
  <c r="G160" i="2"/>
  <c r="H159" i="2"/>
  <c r="I159" i="2" s="1"/>
  <c r="G159" i="2"/>
  <c r="G158" i="2"/>
  <c r="H158" i="2" s="1"/>
  <c r="I158" i="2" s="1"/>
  <c r="G157" i="2"/>
  <c r="H157" i="2" s="1"/>
  <c r="I157" i="2" s="1"/>
  <c r="H156" i="2"/>
  <c r="I156" i="2" s="1"/>
  <c r="G156" i="2"/>
  <c r="H155" i="2"/>
  <c r="I155" i="2" s="1"/>
  <c r="G155" i="2"/>
  <c r="G154" i="2"/>
  <c r="H154" i="2" s="1"/>
  <c r="I154" i="2" s="1"/>
  <c r="G153" i="2"/>
  <c r="H153" i="2" s="1"/>
  <c r="I153" i="2" s="1"/>
  <c r="H152" i="2"/>
  <c r="I152" i="2" s="1"/>
  <c r="G152" i="2"/>
  <c r="H151" i="2"/>
  <c r="I151" i="2" s="1"/>
  <c r="G151" i="2"/>
  <c r="G150" i="2"/>
  <c r="H150" i="2" s="1"/>
  <c r="I150" i="2" s="1"/>
  <c r="G149" i="2"/>
  <c r="H149" i="2" s="1"/>
  <c r="I149" i="2" s="1"/>
  <c r="H148" i="2"/>
  <c r="I148" i="2" s="1"/>
  <c r="G148" i="2"/>
  <c r="H147" i="2"/>
  <c r="I147" i="2" s="1"/>
  <c r="G147" i="2"/>
  <c r="G146" i="2"/>
  <c r="H146" i="2" s="1"/>
  <c r="I146" i="2" s="1"/>
  <c r="G145" i="2"/>
  <c r="H145" i="2" s="1"/>
  <c r="I145" i="2" s="1"/>
  <c r="H144" i="2"/>
  <c r="I144" i="2" s="1"/>
  <c r="G144" i="2"/>
  <c r="H143" i="2"/>
  <c r="I143" i="2" s="1"/>
  <c r="G143" i="2"/>
  <c r="G142" i="2"/>
  <c r="H142" i="2" s="1"/>
  <c r="I142" i="2" s="1"/>
  <c r="G141" i="2"/>
  <c r="H141" i="2" s="1"/>
  <c r="I141" i="2" s="1"/>
  <c r="H140" i="2"/>
  <c r="I140" i="2" s="1"/>
  <c r="G140" i="2"/>
  <c r="H139" i="2"/>
  <c r="I139" i="2" s="1"/>
  <c r="G139" i="2"/>
  <c r="G138" i="2"/>
  <c r="H138" i="2" s="1"/>
  <c r="I138" i="2" s="1"/>
  <c r="G137" i="2"/>
  <c r="H137" i="2" s="1"/>
  <c r="I137" i="2" s="1"/>
  <c r="H136" i="2"/>
  <c r="I136" i="2" s="1"/>
  <c r="G136" i="2"/>
  <c r="H135" i="2"/>
  <c r="I135" i="2" s="1"/>
  <c r="G135" i="2"/>
  <c r="G134" i="2"/>
  <c r="H134" i="2" s="1"/>
  <c r="I134" i="2" s="1"/>
  <c r="G133" i="2"/>
  <c r="H133" i="2" s="1"/>
  <c r="I133" i="2" s="1"/>
  <c r="H132" i="2"/>
  <c r="I132" i="2" s="1"/>
  <c r="G132" i="2"/>
  <c r="H131" i="2"/>
  <c r="I131" i="2" s="1"/>
  <c r="G131" i="2"/>
  <c r="G130" i="2"/>
  <c r="H130" i="2" s="1"/>
  <c r="I130" i="2" s="1"/>
  <c r="G129" i="2"/>
  <c r="H129" i="2" s="1"/>
  <c r="I129" i="2" s="1"/>
  <c r="H128" i="2"/>
  <c r="I128" i="2" s="1"/>
  <c r="G128" i="2"/>
  <c r="H127" i="2"/>
  <c r="I127" i="2" s="1"/>
  <c r="G127" i="2"/>
  <c r="G126" i="2"/>
  <c r="H126" i="2" s="1"/>
  <c r="I126" i="2" s="1"/>
  <c r="G125" i="2"/>
  <c r="H125" i="2" s="1"/>
  <c r="I125" i="2" s="1"/>
  <c r="H124" i="2"/>
  <c r="I124" i="2" s="1"/>
  <c r="G124" i="2"/>
  <c r="H123" i="2"/>
  <c r="I123" i="2" s="1"/>
  <c r="G123" i="2"/>
  <c r="G122" i="2"/>
  <c r="H122" i="2" s="1"/>
  <c r="I122" i="2" s="1"/>
  <c r="G121" i="2"/>
  <c r="H121" i="2" s="1"/>
  <c r="I121" i="2" s="1"/>
  <c r="H120" i="2"/>
  <c r="I120" i="2" s="1"/>
  <c r="G120" i="2"/>
  <c r="H119" i="2"/>
  <c r="I119" i="2" s="1"/>
  <c r="G119" i="2"/>
  <c r="G118" i="2"/>
  <c r="H118" i="2" s="1"/>
  <c r="I118" i="2" s="1"/>
  <c r="G117" i="2"/>
  <c r="H117" i="2" s="1"/>
  <c r="I117" i="2" s="1"/>
  <c r="H116" i="2"/>
  <c r="I116" i="2" s="1"/>
  <c r="G116" i="2"/>
  <c r="H115" i="2"/>
  <c r="I115" i="2" s="1"/>
  <c r="G115" i="2"/>
  <c r="G114" i="2"/>
  <c r="H114" i="2" s="1"/>
  <c r="I114" i="2" s="1"/>
  <c r="G113" i="2"/>
  <c r="H113" i="2" s="1"/>
  <c r="I113" i="2" s="1"/>
  <c r="H112" i="2"/>
  <c r="I112" i="2" s="1"/>
  <c r="G112" i="2"/>
  <c r="H111" i="2"/>
  <c r="I111" i="2" s="1"/>
  <c r="G111" i="2"/>
  <c r="G110" i="2"/>
  <c r="H110" i="2" s="1"/>
  <c r="I110" i="2" s="1"/>
  <c r="G109" i="2"/>
  <c r="H109" i="2" s="1"/>
  <c r="I109" i="2" s="1"/>
  <c r="H108" i="2"/>
  <c r="I108" i="2" s="1"/>
  <c r="G108" i="2"/>
  <c r="H107" i="2"/>
  <c r="I107" i="2" s="1"/>
  <c r="G107" i="2"/>
  <c r="G106" i="2"/>
  <c r="H106" i="2" s="1"/>
  <c r="I106" i="2" s="1"/>
  <c r="G105" i="2"/>
  <c r="H105" i="2" s="1"/>
  <c r="I105" i="2" s="1"/>
  <c r="H104" i="2"/>
  <c r="I104" i="2" s="1"/>
  <c r="G104" i="2"/>
  <c r="H103" i="2"/>
  <c r="I103" i="2" s="1"/>
  <c r="G103" i="2"/>
  <c r="G102" i="2"/>
  <c r="H102" i="2" s="1"/>
  <c r="I102" i="2" s="1"/>
  <c r="G101" i="2"/>
  <c r="H101" i="2" s="1"/>
  <c r="I101" i="2" s="1"/>
  <c r="H100" i="2"/>
  <c r="I100" i="2" s="1"/>
  <c r="G100" i="2"/>
  <c r="H99" i="2"/>
  <c r="I99" i="2" s="1"/>
  <c r="G99" i="2"/>
  <c r="G98" i="2"/>
  <c r="H98" i="2" s="1"/>
  <c r="I98" i="2" s="1"/>
  <c r="G97" i="2"/>
  <c r="H97" i="2" s="1"/>
  <c r="I97" i="2" s="1"/>
  <c r="H96" i="2"/>
  <c r="I96" i="2" s="1"/>
  <c r="G96" i="2"/>
  <c r="H95" i="2"/>
  <c r="I95" i="2" s="1"/>
  <c r="G95" i="2"/>
  <c r="G94" i="2"/>
  <c r="H94" i="2" s="1"/>
  <c r="I94" i="2" s="1"/>
  <c r="G93" i="2"/>
  <c r="H93" i="2" s="1"/>
  <c r="I93" i="2" s="1"/>
  <c r="H92" i="2"/>
  <c r="I92" i="2" s="1"/>
  <c r="G92" i="2"/>
  <c r="H91" i="2"/>
  <c r="I91" i="2" s="1"/>
  <c r="G91" i="2"/>
  <c r="G90" i="2"/>
  <c r="H90" i="2" s="1"/>
  <c r="I90" i="2" s="1"/>
  <c r="G89" i="2"/>
  <c r="H89" i="2" s="1"/>
  <c r="I89" i="2" s="1"/>
  <c r="H88" i="2"/>
  <c r="I88" i="2" s="1"/>
  <c r="G88" i="2"/>
  <c r="H87" i="2"/>
  <c r="I87" i="2" s="1"/>
  <c r="G87" i="2"/>
  <c r="G86" i="2"/>
  <c r="H86" i="2" s="1"/>
  <c r="I86" i="2" s="1"/>
  <c r="G85" i="2"/>
  <c r="H85" i="2" s="1"/>
  <c r="I85" i="2" s="1"/>
  <c r="H84" i="2"/>
  <c r="I84" i="2" s="1"/>
  <c r="G84" i="2"/>
  <c r="H83" i="2"/>
  <c r="I83" i="2" s="1"/>
  <c r="G83" i="2"/>
  <c r="G82" i="2"/>
  <c r="H82" i="2" s="1"/>
  <c r="I82" i="2" s="1"/>
  <c r="G81" i="2"/>
  <c r="H81" i="2" s="1"/>
  <c r="I81" i="2" s="1"/>
  <c r="H80" i="2"/>
  <c r="I80" i="2" s="1"/>
  <c r="G80" i="2"/>
  <c r="H79" i="2"/>
  <c r="I79" i="2" s="1"/>
  <c r="G79" i="2"/>
  <c r="G78" i="2"/>
  <c r="H78" i="2" s="1"/>
  <c r="I78" i="2" s="1"/>
  <c r="G77" i="2"/>
  <c r="H77" i="2" s="1"/>
  <c r="I77" i="2" s="1"/>
  <c r="H76" i="2"/>
  <c r="I76" i="2" s="1"/>
  <c r="G76" i="2"/>
  <c r="H75" i="2"/>
  <c r="I75" i="2" s="1"/>
  <c r="G75" i="2"/>
  <c r="G74" i="2"/>
  <c r="H74" i="2" s="1"/>
  <c r="I74" i="2" s="1"/>
  <c r="G73" i="2"/>
  <c r="H73" i="2" s="1"/>
  <c r="I73" i="2" s="1"/>
  <c r="H72" i="2"/>
  <c r="I72" i="2" s="1"/>
  <c r="G72" i="2"/>
  <c r="H71" i="2"/>
  <c r="I71" i="2" s="1"/>
  <c r="G71" i="2"/>
  <c r="G70" i="2"/>
  <c r="H70" i="2" s="1"/>
  <c r="I70" i="2" s="1"/>
  <c r="G69" i="2"/>
  <c r="H69" i="2" s="1"/>
  <c r="I69" i="2" s="1"/>
  <c r="H68" i="2"/>
  <c r="I68" i="2" s="1"/>
  <c r="G68" i="2"/>
  <c r="H67" i="2"/>
  <c r="I67" i="2" s="1"/>
  <c r="G67" i="2"/>
  <c r="G66" i="2"/>
  <c r="H66" i="2" s="1"/>
  <c r="I66" i="2" s="1"/>
  <c r="G65" i="2"/>
  <c r="H65" i="2" s="1"/>
  <c r="I65" i="2" s="1"/>
  <c r="H64" i="2"/>
  <c r="I64" i="2" s="1"/>
  <c r="G64" i="2"/>
  <c r="H63" i="2"/>
  <c r="I63" i="2" s="1"/>
  <c r="G63" i="2"/>
  <c r="G62" i="2"/>
  <c r="H62" i="2" s="1"/>
  <c r="I62" i="2" s="1"/>
  <c r="G61" i="2"/>
  <c r="H61" i="2" s="1"/>
  <c r="I61" i="2" s="1"/>
  <c r="H60" i="2"/>
  <c r="I60" i="2" s="1"/>
  <c r="G60" i="2"/>
  <c r="H59" i="2"/>
  <c r="I59" i="2" s="1"/>
  <c r="G59" i="2"/>
  <c r="G58" i="2"/>
  <c r="H58" i="2" s="1"/>
  <c r="I58" i="2" s="1"/>
  <c r="G57" i="2"/>
  <c r="H57" i="2" s="1"/>
  <c r="I57" i="2" s="1"/>
  <c r="H56" i="2"/>
  <c r="I56" i="2" s="1"/>
  <c r="G56" i="2"/>
  <c r="H55" i="2"/>
  <c r="I55" i="2" s="1"/>
  <c r="G55" i="2"/>
  <c r="G54" i="2"/>
  <c r="H54" i="2" s="1"/>
  <c r="I54" i="2" s="1"/>
  <c r="G53" i="2"/>
  <c r="H53" i="2" s="1"/>
  <c r="I53" i="2" s="1"/>
  <c r="H52" i="2"/>
  <c r="I52" i="2" s="1"/>
  <c r="G52" i="2"/>
  <c r="H51" i="2"/>
  <c r="I51" i="2" s="1"/>
  <c r="G51" i="2"/>
  <c r="G50" i="2"/>
  <c r="H50" i="2" s="1"/>
  <c r="I50" i="2" s="1"/>
  <c r="G49" i="2"/>
  <c r="H49" i="2" s="1"/>
  <c r="I49" i="2" s="1"/>
  <c r="H48" i="2"/>
  <c r="I48" i="2" s="1"/>
  <c r="G48" i="2"/>
  <c r="H47" i="2"/>
  <c r="I47" i="2" s="1"/>
  <c r="G47" i="2"/>
  <c r="G46" i="2"/>
  <c r="H46" i="2" s="1"/>
  <c r="I46" i="2" s="1"/>
  <c r="G45" i="2"/>
  <c r="H45" i="2" s="1"/>
  <c r="I45" i="2" s="1"/>
  <c r="H44" i="2"/>
  <c r="I44" i="2" s="1"/>
  <c r="G44" i="2"/>
  <c r="H43" i="2"/>
  <c r="I43" i="2" s="1"/>
  <c r="G43" i="2"/>
  <c r="G42" i="2"/>
  <c r="H42" i="2" s="1"/>
  <c r="I42" i="2" s="1"/>
  <c r="G41" i="2"/>
  <c r="H41" i="2" s="1"/>
  <c r="I41" i="2" s="1"/>
  <c r="H40" i="2"/>
  <c r="I40" i="2" s="1"/>
  <c r="G40" i="2"/>
  <c r="H39" i="2"/>
  <c r="I39" i="2" s="1"/>
  <c r="G39" i="2"/>
  <c r="G38" i="2"/>
  <c r="H38" i="2" s="1"/>
  <c r="I38" i="2" s="1"/>
  <c r="G37" i="2"/>
  <c r="H37" i="2" s="1"/>
  <c r="I37" i="2" s="1"/>
  <c r="H36" i="2"/>
  <c r="I36" i="2" s="1"/>
  <c r="G36" i="2"/>
  <c r="H35" i="2"/>
  <c r="I35" i="2" s="1"/>
  <c r="G35" i="2"/>
  <c r="G34" i="2"/>
  <c r="H34" i="2" s="1"/>
  <c r="I34" i="2" s="1"/>
  <c r="G33" i="2"/>
  <c r="H33" i="2" s="1"/>
  <c r="I33" i="2" s="1"/>
  <c r="H32" i="2"/>
  <c r="I32" i="2" s="1"/>
  <c r="G32" i="2"/>
  <c r="H31" i="2"/>
  <c r="I31" i="2" s="1"/>
  <c r="G31" i="2"/>
  <c r="G30" i="2"/>
  <c r="H30" i="2" s="1"/>
  <c r="I30" i="2" s="1"/>
  <c r="G29" i="2"/>
  <c r="H29" i="2" s="1"/>
  <c r="I29" i="2" s="1"/>
  <c r="H28" i="2"/>
  <c r="I28" i="2" s="1"/>
  <c r="G28" i="2"/>
  <c r="H27" i="2"/>
  <c r="I27" i="2" s="1"/>
  <c r="G27" i="2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G22" i="2"/>
  <c r="H22" i="2" s="1"/>
  <c r="I22" i="2" s="1"/>
  <c r="G21" i="2"/>
  <c r="H21" i="2" s="1"/>
  <c r="I21" i="2" s="1"/>
  <c r="H20" i="2"/>
  <c r="I20" i="2" s="1"/>
  <c r="G20" i="2"/>
  <c r="H19" i="2"/>
  <c r="I19" i="2" s="1"/>
  <c r="G19" i="2"/>
  <c r="G18" i="2"/>
  <c r="H18" i="2" s="1"/>
  <c r="I18" i="2" s="1"/>
  <c r="G17" i="2"/>
  <c r="H17" i="2" s="1"/>
  <c r="I17" i="2" s="1"/>
  <c r="H16" i="2"/>
  <c r="I16" i="2" s="1"/>
  <c r="G16" i="2"/>
  <c r="H15" i="2"/>
  <c r="I15" i="2" s="1"/>
  <c r="G15" i="2"/>
  <c r="G14" i="2"/>
  <c r="H14" i="2" s="1"/>
  <c r="I14" i="2" s="1"/>
  <c r="G13" i="2"/>
  <c r="H13" i="2" s="1"/>
  <c r="I13" i="2" s="1"/>
  <c r="H12" i="2"/>
  <c r="I12" i="2" s="1"/>
  <c r="G12" i="2"/>
  <c r="H11" i="2"/>
  <c r="I11" i="2" s="1"/>
  <c r="G11" i="2"/>
  <c r="G10" i="2"/>
  <c r="H10" i="2" s="1"/>
  <c r="I10" i="2" s="1"/>
  <c r="G9" i="2"/>
  <c r="H9" i="2" s="1"/>
  <c r="I9" i="2" s="1"/>
  <c r="H8" i="2"/>
  <c r="I8" i="2" s="1"/>
  <c r="G8" i="2"/>
  <c r="H7" i="2"/>
  <c r="I7" i="2" s="1"/>
  <c r="G7" i="2"/>
  <c r="J3" i="1" l="1"/>
  <c r="K3" i="4" l="1"/>
  <c r="K3" i="2"/>
  <c r="E24" i="4"/>
  <c r="A25" i="4"/>
  <c r="A24" i="4"/>
  <c r="E17" i="4"/>
  <c r="A21" i="4"/>
  <c r="A20" i="4"/>
  <c r="A17" i="4"/>
  <c r="A16" i="4"/>
  <c r="A15" i="4"/>
  <c r="A14" i="4"/>
  <c r="A13" i="4"/>
  <c r="A10" i="4"/>
  <c r="A6" i="4"/>
  <c r="A9" i="4"/>
  <c r="A8" i="4"/>
  <c r="A7" i="4"/>
  <c r="A117" i="1"/>
  <c r="A26" i="1"/>
  <c r="A187" i="2"/>
  <c r="A194" i="2"/>
  <c r="A193" i="2"/>
  <c r="A192" i="2"/>
  <c r="A191" i="2"/>
  <c r="A190" i="2"/>
  <c r="A186" i="2"/>
  <c r="A185" i="2"/>
  <c r="A184" i="2"/>
  <c r="A181" i="2"/>
  <c r="A180" i="2"/>
  <c r="A179" i="2"/>
  <c r="A178" i="2"/>
  <c r="A6" i="3"/>
  <c r="A116" i="1"/>
  <c r="A115" i="1"/>
  <c r="A114" i="1"/>
  <c r="A113" i="1"/>
  <c r="A112" i="1"/>
  <c r="A111" i="1"/>
  <c r="A110" i="1"/>
  <c r="A109" i="1"/>
  <c r="A108" i="1"/>
  <c r="A107" i="1"/>
  <c r="A104" i="1"/>
  <c r="A103" i="1"/>
  <c r="A102" i="1"/>
  <c r="A101" i="1"/>
  <c r="A98" i="1"/>
  <c r="A97" i="1"/>
  <c r="A94" i="1"/>
  <c r="A93" i="1"/>
  <c r="A92" i="1"/>
  <c r="A91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68" i="1"/>
  <c r="A67" i="1"/>
  <c r="A66" i="1"/>
  <c r="A65" i="1"/>
  <c r="A64" i="1"/>
  <c r="A63" i="1"/>
  <c r="A62" i="1"/>
  <c r="A61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6" i="1"/>
  <c r="A35" i="1"/>
  <c r="A34" i="1"/>
  <c r="A33" i="1"/>
  <c r="A30" i="1"/>
  <c r="A29" i="1"/>
  <c r="A23" i="1"/>
  <c r="A25" i="1"/>
  <c r="A24" i="1"/>
  <c r="A22" i="1"/>
  <c r="A6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140" i="3"/>
  <c r="A139" i="3"/>
  <c r="A138" i="3"/>
  <c r="A137" i="3"/>
  <c r="A136" i="3"/>
  <c r="A135" i="3"/>
  <c r="A134" i="3"/>
  <c r="A133" i="3"/>
  <c r="A132" i="3"/>
  <c r="A129" i="3"/>
  <c r="A128" i="3"/>
  <c r="A127" i="3"/>
  <c r="A126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38" i="3"/>
  <c r="A37" i="3"/>
  <c r="A36" i="3"/>
  <c r="A35" i="3"/>
  <c r="A34" i="3"/>
  <c r="A33" i="3"/>
  <c r="A32" i="3"/>
  <c r="A31" i="3"/>
  <c r="A30" i="3"/>
  <c r="A29" i="3"/>
  <c r="A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G93" i="3" l="1"/>
  <c r="H93" i="3" s="1"/>
  <c r="M3" i="4" l="1"/>
  <c r="G96" i="3" l="1"/>
  <c r="H96" i="3" s="1"/>
  <c r="G95" i="3"/>
  <c r="H95" i="3" s="1"/>
  <c r="G97" i="3"/>
  <c r="H97" i="3" s="1"/>
  <c r="G92" i="3"/>
  <c r="H92" i="3" s="1"/>
  <c r="F98" i="3"/>
  <c r="G94" i="3"/>
  <c r="H94" i="3" s="1"/>
  <c r="G31" i="3" l="1"/>
  <c r="H31" i="3" s="1"/>
  <c r="G30" i="3"/>
  <c r="H30" i="3" s="1"/>
  <c r="G29" i="3"/>
  <c r="H29" i="3" s="1"/>
  <c r="G28" i="3"/>
  <c r="H28" i="3" s="1"/>
  <c r="G121" i="3"/>
  <c r="H121" i="3" s="1"/>
  <c r="G122" i="3"/>
  <c r="H122" i="3" s="1"/>
  <c r="G123" i="3"/>
  <c r="H123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78" i="3"/>
  <c r="H78" i="3" s="1"/>
  <c r="G77" i="3"/>
  <c r="H77" i="3" s="1"/>
  <c r="G76" i="3"/>
  <c r="H76" i="3" s="1"/>
  <c r="G129" i="3"/>
  <c r="H129" i="3" s="1"/>
  <c r="G128" i="3"/>
  <c r="H128" i="3" s="1"/>
  <c r="G82" i="3"/>
  <c r="H82" i="3" s="1"/>
  <c r="G81" i="3"/>
  <c r="H81" i="3" s="1"/>
  <c r="G80" i="3"/>
  <c r="H80" i="3" s="1"/>
  <c r="G79" i="3"/>
  <c r="H79" i="3" s="1"/>
  <c r="G71" i="3"/>
  <c r="H71" i="3" s="1"/>
  <c r="G75" i="3"/>
  <c r="H75" i="3" s="1"/>
  <c r="G74" i="3"/>
  <c r="H74" i="3" s="1"/>
  <c r="G70" i="3"/>
  <c r="H70" i="3" s="1"/>
  <c r="G73" i="3"/>
  <c r="H73" i="3" s="1"/>
  <c r="G72" i="3"/>
  <c r="H72" i="3" s="1"/>
  <c r="G69" i="3"/>
  <c r="H69" i="3" s="1"/>
  <c r="G49" i="3"/>
  <c r="H49" i="3" s="1"/>
  <c r="G60" i="3"/>
  <c r="H60" i="3" s="1"/>
  <c r="G68" i="3"/>
  <c r="H68" i="3" s="1"/>
  <c r="G52" i="3"/>
  <c r="H52" i="3" s="1"/>
  <c r="G66" i="3"/>
  <c r="H66" i="3" s="1"/>
  <c r="G56" i="3"/>
  <c r="H56" i="3" s="1"/>
  <c r="G55" i="3"/>
  <c r="H55" i="3" s="1"/>
  <c r="G120" i="3"/>
  <c r="H120" i="3" s="1"/>
  <c r="G51" i="3"/>
  <c r="H51" i="3" s="1"/>
  <c r="G50" i="3"/>
  <c r="H50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40" i="3"/>
  <c r="H140" i="3" s="1"/>
  <c r="G139" i="3"/>
  <c r="H139" i="3" s="1"/>
  <c r="G138" i="3"/>
  <c r="H138" i="3" s="1"/>
  <c r="G126" i="3"/>
  <c r="H126" i="3" s="1"/>
  <c r="G127" i="3"/>
  <c r="H127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54" i="3"/>
  <c r="H54" i="3" s="1"/>
  <c r="G53" i="3"/>
  <c r="H53" i="3" s="1"/>
  <c r="G67" i="3"/>
  <c r="H67" i="3" s="1"/>
  <c r="G65" i="3"/>
  <c r="H65" i="3" s="1"/>
  <c r="G64" i="3"/>
  <c r="H64" i="3" s="1"/>
  <c r="G58" i="3"/>
  <c r="H58" i="3" s="1"/>
  <c r="G57" i="3"/>
  <c r="H57" i="3" s="1"/>
  <c r="G61" i="3"/>
  <c r="H61" i="3" s="1"/>
  <c r="G62" i="3"/>
  <c r="H62" i="3" s="1"/>
  <c r="G63" i="3"/>
  <c r="H63" i="3" s="1"/>
  <c r="G59" i="3"/>
  <c r="H59" i="3" s="1"/>
  <c r="F141" i="3"/>
  <c r="G141" i="3" s="1"/>
  <c r="H141" i="3" s="1"/>
  <c r="F130" i="3"/>
  <c r="G130" i="3" s="1"/>
  <c r="H130" i="3" s="1"/>
  <c r="F124" i="3"/>
  <c r="G124" i="3" s="1"/>
  <c r="H124" i="3" s="1"/>
  <c r="G98" i="3"/>
  <c r="H98" i="3" s="1"/>
  <c r="F39" i="3"/>
  <c r="G39" i="3" s="1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F95" i="1"/>
  <c r="G95" i="1" s="1"/>
  <c r="J3" i="3" l="1"/>
  <c r="H95" i="1"/>
  <c r="K4" i="2" l="1"/>
  <c r="L3" i="3"/>
  <c r="M3" i="2" l="1"/>
  <c r="L3" i="1"/>
  <c r="M4" i="2" s="1"/>
</calcChain>
</file>

<file path=xl/sharedStrings.xml><?xml version="1.0" encoding="utf-8"?>
<sst xmlns="http://schemas.openxmlformats.org/spreadsheetml/2006/main" count="1389" uniqueCount="405">
  <si>
    <t>szt.</t>
  </si>
  <si>
    <t>Materiały budowlane</t>
  </si>
  <si>
    <t xml:space="preserve">44111000-1 </t>
  </si>
  <si>
    <t>44111000-1</t>
  </si>
  <si>
    <t>op.</t>
  </si>
  <si>
    <t>piana montażowa pistolet</t>
  </si>
  <si>
    <t xml:space="preserve">24951120-2 </t>
  </si>
  <si>
    <t>249511120-2</t>
  </si>
  <si>
    <t>249511120-3</t>
  </si>
  <si>
    <t xml:space="preserve">44171000-9 </t>
  </si>
  <si>
    <t>44171000-9</t>
  </si>
  <si>
    <t>44300000-3</t>
  </si>
  <si>
    <t>łącznik wzdłużny profili CD 60</t>
  </si>
  <si>
    <t>łącznik krzyżowy 60x60 profili CD 60</t>
  </si>
  <si>
    <t xml:space="preserve">Wałki </t>
  </si>
  <si>
    <t>Pędzle malarskie</t>
  </si>
  <si>
    <t xml:space="preserve">39224210-3 </t>
  </si>
  <si>
    <t>39224210-3</t>
  </si>
  <si>
    <t>Różne narzędzia ręczne</t>
  </si>
  <si>
    <t xml:space="preserve">44512000-2 </t>
  </si>
  <si>
    <t>szpachla nierdzewna 40 [mm]</t>
  </si>
  <si>
    <t>44512000-2</t>
  </si>
  <si>
    <t>szpachla nierdzewna 60 [mm]</t>
  </si>
  <si>
    <t>szpachla nierdzewna 80 [mm]</t>
  </si>
  <si>
    <t>szpachla nierdzewna 100 [mm]</t>
  </si>
  <si>
    <t>szpachla nierdzewna 150 [mm]</t>
  </si>
  <si>
    <t>szpachla nierdzewna 250 [mm]</t>
  </si>
  <si>
    <t>szpachla nierdzewna 350 [mm]</t>
  </si>
  <si>
    <t xml:space="preserve">44174000-0 </t>
  </si>
  <si>
    <t>44174000-0</t>
  </si>
  <si>
    <t>Taśma przylepna</t>
  </si>
  <si>
    <t xml:space="preserve">44424200-0 </t>
  </si>
  <si>
    <t>44424200-0</t>
  </si>
  <si>
    <t xml:space="preserve"> Worki i torby</t>
  </si>
  <si>
    <t>18930000-7</t>
  </si>
  <si>
    <t>Papier wielowarstwowy i tektura</t>
  </si>
  <si>
    <t xml:space="preserve">37823800-1 </t>
  </si>
  <si>
    <t>37823800-1</t>
  </si>
  <si>
    <t>rol.</t>
  </si>
  <si>
    <t>Wyroby ścierne</t>
  </si>
  <si>
    <t>14810000-2</t>
  </si>
  <si>
    <t>14810000-3</t>
  </si>
  <si>
    <t xml:space="preserve">42132300-0 </t>
  </si>
  <si>
    <t>42132300-0</t>
  </si>
  <si>
    <t>Tarcze</t>
  </si>
  <si>
    <t xml:space="preserve">37462180-9 </t>
  </si>
  <si>
    <t>37462180-9</t>
  </si>
  <si>
    <t xml:space="preserve">44523200-4 </t>
  </si>
  <si>
    <t>44523200-4</t>
  </si>
  <si>
    <t>24910000-6</t>
  </si>
  <si>
    <t>kg</t>
  </si>
  <si>
    <t>44190000-8</t>
  </si>
  <si>
    <t>Uwagi / opisy</t>
  </si>
  <si>
    <t>Kod CVP</t>
  </si>
  <si>
    <t>Ilość</t>
  </si>
  <si>
    <t>j. m.</t>
  </si>
  <si>
    <t>Cena jedn. netto</t>
  </si>
  <si>
    <t>m²</t>
  </si>
  <si>
    <t>m b.</t>
  </si>
  <si>
    <t>wieszak ES 60/125 płaski</t>
  </si>
  <si>
    <t>14810000-</t>
  </si>
  <si>
    <t>Farby</t>
  </si>
  <si>
    <t>44800000-8</t>
  </si>
  <si>
    <t>litr</t>
  </si>
  <si>
    <t>Rozpuszczalniki</t>
  </si>
  <si>
    <t>44900000-9</t>
  </si>
  <si>
    <t>2.1</t>
  </si>
  <si>
    <t>2.2</t>
  </si>
  <si>
    <t>3.1</t>
  </si>
  <si>
    <t>3.2</t>
  </si>
  <si>
    <t>3.3</t>
  </si>
  <si>
    <t>3.4</t>
  </si>
  <si>
    <t>Kleje</t>
  </si>
  <si>
    <t>Wykładziny</t>
  </si>
  <si>
    <t>folia malarska 3x10 [m] w rolce cienka</t>
  </si>
  <si>
    <t>nóż z ostrzem krążkowym do cięcia wykładzin 45 [mm]</t>
  </si>
  <si>
    <t>ostrza zapasowe krążkowe
do noża j. w. 45 [mm]</t>
  </si>
  <si>
    <t>nóż z ostrzami trapezowymi 
do cięcia wykładzin 19 [mm]</t>
  </si>
  <si>
    <t>kpl.</t>
  </si>
  <si>
    <t>ostrza trapezowe gr. 0,65 [mm] 
do noża do cięcia wykładzin 19 [mm]
min. 5 sztuk / kpl.</t>
  </si>
  <si>
    <t>zestaw ostrzy hakowych  gr. 0,5 [mm] 
do cięcia wykładzin min. 5 sztuk / kpl.</t>
  </si>
  <si>
    <t xml:space="preserve">nóż korpus metalowy z systemem 
wysuwania i blokowania ostrza 
segmentowego łamanego  18 [mm] </t>
  </si>
  <si>
    <t>ostrza segmentowe łamane gr. 0,55 [mm]
do noża 18 [mm] min. 10 szt./kpl.</t>
  </si>
  <si>
    <t>brutto</t>
  </si>
  <si>
    <t>netto</t>
  </si>
  <si>
    <t>Cena ogółem</t>
  </si>
  <si>
    <t>wałek 100 [mm] do farb, lakierów, emalii żywic, runo dł. ok. 5 [mm], 
rękojeść dostosowana do wieszania i montażu na drążku teleskopowym</t>
  </si>
  <si>
    <t>wałek do narożników runo dł. 15÷20 [mm],
rękojeść dostosowana do wieszania i montażu na drążku teleskopowym,
możliwość malowania także farbami lateksowymi</t>
  </si>
  <si>
    <t>wałek 100 [mm] do farb emulsyjnych, runo dł. 10÷15 [mm], uchwyt dł. min. 40 [cm],
rękojeść dostosowana do wieszania i montażu na drążku teleskopowym,
możliwość malowania także farbami lateksowymi</t>
  </si>
  <si>
    <t>wałek 100 [mm] do malowania krawędzi farbami emulsyjnymi, runo dł. 10÷15 [mm],
z płytką ochronną na sprężystym drążku i szczotką po obu stronach płytki
rękojeść dostosowana do wieszania i montażu na drążku teleskopowym</t>
  </si>
  <si>
    <t>wkład do wałka do narożników j. w.,  runo dł. 15÷20 [mm],
możliwość malowania także farbami lateksowymi</t>
  </si>
  <si>
    <t>Narzędzia</t>
  </si>
  <si>
    <t>wałek 250 [mm] do farb emulsyjnych, runo dł. 10÷20 [mm],
rękojeść dostosowana do wieszania i montażu na drążku teleskopowym,
możliwość malowania także farbami lateksowymi</t>
  </si>
  <si>
    <t>wałek 250 [mm] do farb emulsyjnych, runo dł. 10÷20 [mm] na wyściółce z gąbki
rękojeść dostosowana do wieszania i montażu na drążku teleskopowym,
możliwość malowania także farbami lateksowymi</t>
  </si>
  <si>
    <t>wkład do wałka 100 [mm] j. w.</t>
  </si>
  <si>
    <t>wkład do wałka 250 [mm] j. w.</t>
  </si>
  <si>
    <t>zestaw wałek malarski z gąbki z włóknami flock + kuweta 70 [mm], 
do farb i lakierów na bazie wody oraz lakierobejc</t>
  </si>
  <si>
    <t>zestaw wałek malarski z gąbki z włóknami flock + kuweta 170 [mm], 
do farb i lakierów na bazie wody oraz lakierobejc</t>
  </si>
  <si>
    <t>wałek 180 [mm] do farb emulsyjnych, runo dł. 10÷20 [mm] na wyściółce z gąbki
rękojeść dostosowana do wieszania i montażu na drążku teleskopowym,
możliwość malowania także farbami lateksowymi</t>
  </si>
  <si>
    <t>wałek 180 [mm] do farb emulsyjnych, runo dł. 10÷15 [mm],
rękojeść dostosowana do wieszania i montażu na drążku teleskopowym,
możliwość malowania także farbami lateksowymi</t>
  </si>
  <si>
    <t>fuga cementowa 2÷20 [mm], opakowanie 2 kg, dowolny kolor</t>
  </si>
  <si>
    <t>fuga cementowa 2÷20 [mm], opakowanie 5 kg, dowolny kolor</t>
  </si>
  <si>
    <t>płyta gipsowo-kartonowa 1200 x 3000 x 9,5 [mm] 
o dwóch spłaszczonych krawędziach</t>
  </si>
  <si>
    <t>płyta gipsowo-kartonowa 1200 x 3000 x 12,5 [mm] 
o dwóch spłaszczonych krawędziach</t>
  </si>
  <si>
    <t>płyta gipsowo-kartonowa 1200 x 3000 x 12,5 [mm] 
o dwóch spłaszczonych krawędziach
do pomieszczeń wilgotnych (zielona)</t>
  </si>
  <si>
    <t>płyta gipsowo-kartonowa 1200 x 3000 x 12,5 [mm] 
o czterech spłaszczonych krawędziach
 o podwyższonej odporności ogniowej (różowa)</t>
  </si>
  <si>
    <t>profil CW 100, ścienny, gr. 0,60 [mm], L= 6,0 m
dla środowiska o kategorii korozyjności C1, C2</t>
  </si>
  <si>
    <t>profil UD 30, sufitowy, gr. 0,55 [mm], L = 4,0 m, 
dla środowiska o kategorii korozyjności C1, C2</t>
  </si>
  <si>
    <t>profil UW 100, ścienny, gr. 0,55 [mm], L = 4,0 m
dla środowiska o kategorii korozyjności C1, C2</t>
  </si>
  <si>
    <t>profil UW 75, ścienny, gr. 0,55 [mm], L = 4,0 m
dla środowiska o kategorii korozyjności C1, C2</t>
  </si>
  <si>
    <t>profil UW 50, ścienny, gr. 0,55 [mm], L = 4,0 m
dla środowiska o kategorii korozyjności C1, C2</t>
  </si>
  <si>
    <t>profil CW 100, ścienny, gr. 0,60 [mm], L = 4,0 m
dla środowiska o kategorii korozyjności C1, C2</t>
  </si>
  <si>
    <t>profil CD 60, sufitowy, gr. 0,55 [mm], L = 4,0 m
dla środowiska o kategorii korozyjności C1, C2</t>
  </si>
  <si>
    <t>profil CW 75, ścienny, gr. 0,60 [mm], L = 4,0 m
dla środowiska o kategorii korozyjności C1, C2</t>
  </si>
  <si>
    <t>profil CW 75, ścienny, gr. 0,60 [mm], L = 6,0 m
dla środowiska o kategorii korozyjności C1, C2</t>
  </si>
  <si>
    <t>profil CW 50, ścienny, gr. 0,60 [mm], L = 4,0 m
dla środowiska o kategorii korozyjności C1, C2</t>
  </si>
  <si>
    <t>profil UA 50, ościeżnicowy, gr. 2,0 [mm], L = 3,5 m, 
dla środowiska o kategorii korozyjności C1, C2</t>
  </si>
  <si>
    <t>profil UA 100, ościeżnicowy, gr. 2,0 [mm], L = 4,0 m, 
dla środowiska o kategorii korozyjności C1, C2</t>
  </si>
  <si>
    <t>profil UA 75, ościeżnicowy, gr. 2,0 [mm], L = 4,0 m, 
dla środowiska o kategorii korozyjności C1, C2</t>
  </si>
  <si>
    <t>Profile do ścian gipsowo kartonowych i sufitów podwieszanych</t>
  </si>
  <si>
    <t>Płyty gipsowo - kartonowe</t>
  </si>
  <si>
    <t>Folie (arkusze, pasek) związane z materiałami budowlanymi</t>
  </si>
  <si>
    <t>piana montażowa poliuretanowa, uniwersalna, 750 [ml], wężyk</t>
  </si>
  <si>
    <t>silikon uniwersalny bezbarwny / biały, kartusz 280÷330 [ml]</t>
  </si>
  <si>
    <t>silikon sanitarny kolor, kartusz 280÷330 [ml]</t>
  </si>
  <si>
    <t>silikon sanitarny bezbarwny / biały, kartusz 280÷330 [ml]</t>
  </si>
  <si>
    <t>silikon do luster, kartusz 280÷330 [ml]</t>
  </si>
  <si>
    <t>klej montażowy SBS, kartusz 280÷330 [ml]</t>
  </si>
  <si>
    <t>klej poliuretanowy D4, opakowanie 0,75÷0,85 [kg]</t>
  </si>
  <si>
    <t>wieszak płaski grzybkowy L = 180 [mm]</t>
  </si>
  <si>
    <t>wieszak płaski grzybkowy L = 270 [mm]</t>
  </si>
  <si>
    <t>kątownik do profili ościeżnicowych 75/100 gr. 1,0 [mm]</t>
  </si>
  <si>
    <t>narożnik aluminiowy moletowany perforowany 30x30 L = 250 [cm]</t>
  </si>
  <si>
    <t>folia malarska 4x5 [m] gruba, gr. min. 12 [μm]</t>
  </si>
  <si>
    <t>folia malarska 4x5 [m] cienka gr. min. 4 [μm]</t>
  </si>
  <si>
    <t>folia malarska 4x5 [m] super gruba, gr. min. 50 [μm]</t>
  </si>
  <si>
    <t>folia stretch przeźroczysta, szer. 0,5 [m], L = 120 [m], (ok. 1,7 [kg])</t>
  </si>
  <si>
    <t>folia stretch czarna, szer. 0,5 [m], L = 120 [m],  (ok. 1,7 [kg])</t>
  </si>
  <si>
    <t>taśma malarska żółta 25÷30 [mm], L = 50 [m],
do stosowania wewnątrz pomieszczeń</t>
  </si>
  <si>
    <t>taśma malarska żółta 35÷40 [mm], L = 50 [m],
do stosowania wewnątrz pomieszczeń</t>
  </si>
  <si>
    <t>taśma malarska żółta 45÷50 [mm], L = 50 [m],
do stosowania wewnątrz pomieszczeń</t>
  </si>
  <si>
    <t>taśma malarska 25÷30 [mm], L = 50 [m],
do stosowania na zewnątrz</t>
  </si>
  <si>
    <t>taśma maskująca malarska 15÷20 [mm], L = 50 [m],
do stosowania wewnątrz pomieszczeń</t>
  </si>
  <si>
    <t>taśma maskująca malarska (lakiernicza) 25÷30 [mm], L = 50 [m]</t>
  </si>
  <si>
    <r>
      <t>mieszadło ręczne do farb L</t>
    </r>
    <r>
      <rPr>
        <vertAlign val="subscript"/>
        <sz val="11"/>
        <color rgb="FF000000"/>
        <rFont val="Arial"/>
        <family val="2"/>
        <charset val="238"/>
      </rPr>
      <t>min</t>
    </r>
    <r>
      <rPr>
        <sz val="11"/>
        <color rgb="FF000000"/>
        <rFont val="Arial"/>
        <family val="2"/>
        <charset val="238"/>
      </rPr>
      <t xml:space="preserve"> = 45 [cm]</t>
    </r>
  </si>
  <si>
    <r>
      <t>mieszadło ręczne do farb L</t>
    </r>
    <r>
      <rPr>
        <vertAlign val="subscript"/>
        <sz val="11"/>
        <color rgb="FF000000"/>
        <rFont val="Arial"/>
        <family val="2"/>
        <charset val="238"/>
      </rPr>
      <t>min</t>
    </r>
    <r>
      <rPr>
        <sz val="11"/>
        <color rgb="FF000000"/>
        <rFont val="Arial"/>
        <family val="2"/>
        <charset val="238"/>
      </rPr>
      <t xml:space="preserve"> = 25 [cm]</t>
    </r>
  </si>
  <si>
    <t>taśma malarska niebieska 25÷30 [mm], L = 50 [m], wodoodporna
do stosowania wewnątrz pomieszczeń</t>
  </si>
  <si>
    <t>taśma malarska niebieska 35÷40 [mm], L = 50 [m], wodoodporna
do stosowania wewnątrz pomieszczeń</t>
  </si>
  <si>
    <t>taśma malarska niebieska 45÷50 [mm], L = 50 [m], wodoodporna
do stosowania wewnątrz pomieszczeń</t>
  </si>
  <si>
    <t>wiertło do metalu z domieszką kobaltu Ø5 dług. robocza min. 50 [mm]</t>
  </si>
  <si>
    <t>wiertło do metalu z domieszką kobaltu Ø4; dług. robocza min. 40 [mm]</t>
  </si>
  <si>
    <t>wiertło do metalu z domieszką kobaltu Ø4,5 dług. robocza min. 40 [mm]</t>
  </si>
  <si>
    <t>wiertło do metalu z domieszką kobaltu Ø6 dług. robocza min. 55 [mm]</t>
  </si>
  <si>
    <t>wiertło do metalu z domieszką kobaltu Ø6,5 dług. robocza min. 60 [mm]</t>
  </si>
  <si>
    <t>wiertło do metalu z domieszką kobaltu Ø7 dług. robocza min. 65 [mm]</t>
  </si>
  <si>
    <t>wiertło do metalu z domieszką kobaltu Ø12 dług. robocza min. 100 [mm]</t>
  </si>
  <si>
    <t>wiertło do metalu z domieszką kobaltu Ø10 dług. robocza min. 85 [mm]</t>
  </si>
  <si>
    <t>wiertło do metalu z domieszką kobaltu Ø8 dług. robocza min. 75 [mm]</t>
  </si>
  <si>
    <t>wiertło do betonu  SDS Ø5 dług. robocza min. 100 [mm]</t>
  </si>
  <si>
    <t>wiertło do betonu SDS Ø16 dług. robocza min. 250 [mm]</t>
  </si>
  <si>
    <t>wiertło do betonu  SDS Ø6 dług. robocza min. 200 [mm]</t>
  </si>
  <si>
    <t>wiertło do betonu SDS Ø8 dług. robocza min. 250 [mm]</t>
  </si>
  <si>
    <t>wiertło do betonu SDS Ø10 dług. robocza min. 250 [mm]</t>
  </si>
  <si>
    <t>wiertło do betonu SDS Ø12 dług. robocza min. 250 [mm]</t>
  </si>
  <si>
    <t>wiertło do betonu SDS Ø14 dług. robocza min. 250 [mm]</t>
  </si>
  <si>
    <t>wiertło do betonu SDS Ø18 dług. robocza min. 250 [mm]</t>
  </si>
  <si>
    <t>wiertło do betonu SDS Ø20 dług. robocza min. 350 [mm]</t>
  </si>
  <si>
    <t>wiertło do betonu SDS Ø22 dług. robocza min. 300 [mm]</t>
  </si>
  <si>
    <t>wiertło do betonu SDS Ø25 dług. robocza min. 350 [mm]</t>
  </si>
  <si>
    <t>wiertło do betonu SDS Ø30 dług. robocza min. 390 [mm]</t>
  </si>
  <si>
    <t>klocek szlifierski 85x165 mm</t>
  </si>
  <si>
    <t>ark.</t>
  </si>
  <si>
    <t>arkusz ścierny płótno gradacja 60 ÷ 240; min. wymiar arkusza 230 x 280 mm</t>
  </si>
  <si>
    <t>tarcza diamentowa z nasypem ciągłym Ø230 [mm]</t>
  </si>
  <si>
    <t>tarcza diamentowa z nasypem ciągłym Ø125 [mm]</t>
  </si>
  <si>
    <t>tarcza diamentowa z nasypem ciągłym Ø115 [mm]</t>
  </si>
  <si>
    <t>tarcza do metalu Ø115 x 22 grubości 2 [mm]</t>
  </si>
  <si>
    <t>tarcza do metalu Ø115 x 22 grubości 6 [mm]</t>
  </si>
  <si>
    <t>tarcza do metalu Ø230 x 22 grubości 6 [mm]</t>
  </si>
  <si>
    <t>tarcza do metalu Ø125 x 22 grubości 6 [mm]</t>
  </si>
  <si>
    <t>tarcza do metalu Ø125 x 22 grubości 2 [mm]</t>
  </si>
  <si>
    <t>Gips i gładzie</t>
  </si>
  <si>
    <t>Zamocowania</t>
  </si>
  <si>
    <t>wałek 250 [mm] do farb emulsyjnych, runo dł. ≥ 30 [mm],
rękojeść dostosowana do wieszania i montażu na drążku teleskopowym,
możliwość malowania także farbami lateksowymi</t>
  </si>
  <si>
    <t>szpachla nierdzewna 500 [mm]</t>
  </si>
  <si>
    <t>szpachla zębata 8 [mm] x 350 [mm]</t>
  </si>
  <si>
    <t>szpachla zębata 6 [mm] x 150 [mm]</t>
  </si>
  <si>
    <t>Wiertła i mieszadła</t>
  </si>
  <si>
    <t>3.5</t>
  </si>
  <si>
    <t>3.6</t>
  </si>
  <si>
    <t>zestaw szpachli japońskich 50, 80, 100, 120 [mm]</t>
  </si>
  <si>
    <t>paca plastikowa do siatki ściernej, 100 x 220 mm, 
zamocowanie materiału ściernego do pacy zaciskamie ze śrubami motylkowymi</t>
  </si>
  <si>
    <t>zestaw siatek ściernych do pacy j. w., min. 5szt. Siatek / zestaw</t>
  </si>
  <si>
    <t>Kurtyna, przeźroczysta osłona przeciwpyłowa, wymiary min. 1200 x 2100 mm, 
bez progu, część otwierana zamkiem błyskawicznym w kształcie litery ,,I”,
mocowanie za pomocą taśmy klejącej, bezbarwna folia PE</t>
  </si>
  <si>
    <t>Kurtyna, przeźroczysta osłona przeciwpyłowa, wymiary min. 1200 x 2200 mm, 
bez progu, część otwierana zamkiem błyskawicznym w kształcie litery ,,I”,
mocowanie za pomocą taśmy klejącej, bezbarwna folia PE</t>
  </si>
  <si>
    <t>kreda traserska op. min. 100 [g]</t>
  </si>
  <si>
    <t>kątownik budowlany aluminiowy 200 x 500 [mm]</t>
  </si>
  <si>
    <t>drążek teleskopowy stalowy 80÷130 [cm]
stylisko z płynnie regulowaną długością z łącznikiem pasującym do wałków malarskich, uchwyt antypoślizgowy z otworem do zawieszania</t>
  </si>
  <si>
    <t>drążek teleskopowy aluminiowy 100÷180 [cm]
stylisko metalowe z płynnie regulowaną długością z łącznikiem pasującym do wałków malarskich, uchwyt antypoślizgowy z otworem do zawieszania,
blokada zapobiegająca spadaniu wałka</t>
  </si>
  <si>
    <t>drążek teleskopowy aluminiowy 200÷400 [cm]
stylisko z płynnie regulowaną długością z łącznikiem pasującym do wałków malarskich, uchwyt antypoślizgowy z otworem do zawieszania
blokada zapobiegająca spadaniu wałka</t>
  </si>
  <si>
    <t>paca do fug</t>
  </si>
  <si>
    <r>
      <t>łom L</t>
    </r>
    <r>
      <rPr>
        <vertAlign val="subscript"/>
        <sz val="11"/>
        <rFont val="Arial"/>
        <family val="2"/>
        <charset val="238"/>
      </rPr>
      <t xml:space="preserve">min </t>
    </r>
    <r>
      <rPr>
        <sz val="11"/>
        <rFont val="Arial"/>
        <family val="2"/>
        <charset val="238"/>
      </rPr>
      <t>= 600 [mm], b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 = 15 [mm], 90º</t>
    </r>
  </si>
  <si>
    <r>
      <t>łom L</t>
    </r>
    <r>
      <rPr>
        <vertAlign val="subscript"/>
        <sz val="11"/>
        <rFont val="Arial"/>
        <family val="2"/>
        <charset val="238"/>
      </rPr>
      <t xml:space="preserve">min </t>
    </r>
    <r>
      <rPr>
        <sz val="11"/>
        <rFont val="Arial"/>
        <family val="2"/>
        <charset val="238"/>
      </rPr>
      <t>= 1000 [mm], b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 = 19 [mm], 90º</t>
    </r>
  </si>
  <si>
    <t>skrobak malarski z wymiennym ostrzem trapezowym</t>
  </si>
  <si>
    <t>nóż do materiałów izolac. dł. min 25 [cm]
zaokrąglony koniec, 
jednostronne uzębienie ostrza</t>
  </si>
  <si>
    <t>nożyce do blachy L = 250 [mm]</t>
  </si>
  <si>
    <t>wyciskacz do kartuszy 310 ml (pistolet do silikonu)</t>
  </si>
  <si>
    <t>przyrząd uniwersalny do silikonu</t>
  </si>
  <si>
    <t>miara zwijana stalowa L = 5 [m], szer. min.25 [mm] z magnesem neodymowym</t>
  </si>
  <si>
    <t>poziomnica aluminiowa L = 0,60 [m], 3 libelle, dokładność pomiaru 0,5 [mm/m]
zakończona nasadkami antywstrząsowymi</t>
  </si>
  <si>
    <t>poziomnica aluminiowa  z wyświetlaczem elektronicznym (laserem), 
L = 0,60 [m], 2 libelle, dokładność pomiaru 0,5 [mm/m]</t>
  </si>
  <si>
    <t>poziomnica aluminiowa L = 1,00 [m], 3 libelle, dokładność pomiaru 0,5 [mm/m]
zakończona nasadkami antywstrząsowymi</t>
  </si>
  <si>
    <t>poziomnica aluminiowa L = 1,50 [m], 3 libelle, dokładność pomiaru 0,5 [mm/m]
zakończona nasadkami antywstrząsowymi</t>
  </si>
  <si>
    <t>poziomnica aluminiowa L = 2,00 [m], 3 libelle, dokładność pomiaru 0,5 [mm/m]
zakończona nasadkami antywstrząsowymi</t>
  </si>
  <si>
    <t>sznur traserski dł. min. 20 [m], zwijany do obudowy, z zaczepem na końcu.</t>
  </si>
  <si>
    <t>młotek ciesielski 600 g, uchwyt gumowany, wykonanie zgodnie z normą DIN 7239</t>
  </si>
  <si>
    <t>młotek gumowy Ø50 [mm], 340 [g], trzonek drewniany</t>
  </si>
  <si>
    <t>uchwyt do przenoszenia płyt, nośność min. 80 [kg],
antypoślizgowa, gumowana rękojeść</t>
  </si>
  <si>
    <t>okulary ochronne z tworzywa, składane, szybka z powłoką odporną na zarysowania, 
regulowane zauszniki, otwory na sznurek do zawieszania na szyi, osłony boczne,
deklaracja zgodności CE</t>
  </si>
  <si>
    <t>google ochronne przeciwodpryskowe, regulowana gumka, rozmiar uniwersalny
deklaracja zgodności CE</t>
  </si>
  <si>
    <t>półmaska jednorazowa ochronna FFP1, 
deklaracja zgodności CE</t>
  </si>
  <si>
    <t>drabina aluminiowa skladana 8 stopni 1-stronna, 
maksymalne obciążenie stopnia min 150 [kg], stopnie antyposlizgowe</t>
  </si>
  <si>
    <t>drabina aluminiowa przegubowa z platformą 4x3, szer. szczebla min. 34 [cm],
maksymalne obciążenie na szczebel min 150 [kg],
wys. pomostu min. 0,80 [m]</t>
  </si>
  <si>
    <t>pomost aluminiowy roboczy, szer. szczebla i pomostu  min. 50 [cm],
maksymalne obciążenie na szczebel min 150 [kg],
wys. pomostu 1,00 [m]</t>
  </si>
  <si>
    <t>drabina aluminiowa składana 7 stopni 2-stronna, 
maksymalne obciążenie stopnia min 150 [kg], stopnie antyposlizgowe</t>
  </si>
  <si>
    <t>szczotka do zamiatania podłóg szer. 40 [cm], drewniana, włosie syntetyczne</t>
  </si>
  <si>
    <t>kij stały do szczotki L &gt; 110 [cm], zakończony gwintem stożkowym</t>
  </si>
  <si>
    <t>3.7</t>
  </si>
  <si>
    <t>tarcza do metalu Ø230 x 22 grubości 3 [mm]</t>
  </si>
  <si>
    <t>zestaw wkrętaków lub wkrętak z wymiennymi końcówkami</t>
  </si>
  <si>
    <t>Klucz do rur szwedzki 1½" L = 420 [mm]</t>
  </si>
  <si>
    <t>zestaw kluczy płasko-oczkowych z grzechotką, kluczew rozmiarach 8÷19 [mm]</t>
  </si>
  <si>
    <t>pędzel kaloryferowy szerokość ≥ 35 [mm]; grubość ≥ 7 [mm]; długość ≥ 350 [mm]; 
włosie naturalne / syntetyczne; uchwyt drewniany</t>
  </si>
  <si>
    <t>pędzel kaloryferowy szerokość ≥ 50 [mm]; grubość ≥ 10 [mm]; długość ≥ 400 [mm]; 
włosie naturalne / syntetyczne; uchwyt drewniany</t>
  </si>
  <si>
    <t>pędzel kaloryferowy szerokość ≥ 60 [mm]; grubość ≥ 10 [mm]; długość ≥ 400 [mm]; 
włosie naturalne / syntetyczne; uchwyt drewniany</t>
  </si>
  <si>
    <t>pędzel okrągły średnica 60 [mm]; długość ≥ 250 [mm]; uchwyt drewniany;
włosie naturalne / syntetyczne;</t>
  </si>
  <si>
    <t>pędzel okrągły średnica 30 [mm]; długość ≥ 300 [mm]; uchwyt drewniany;
włosie naturalne</t>
  </si>
  <si>
    <t>pędzel okrągły średnica 40 [mm]; długość ≥ 250 [mm]; uchwyt drewniany;
włosie naturalne</t>
  </si>
  <si>
    <t>pędzel ławkowiec, trzonek i korpus drewniane; włosie naturalne, 
uchwyt szerokość ≥ 190 [mm]; grubość ≥ 70 [mm]; długość włosia ≥ 70 [mm]</t>
  </si>
  <si>
    <t>pędzel akrylowy 1,5''; włosie naturalne; uchwyt drewniany</t>
  </si>
  <si>
    <t>pędzel akrylowy 2,5''; włosie naturalne; uchwyt drewniany</t>
  </si>
  <si>
    <t>pędzel akrylowy 2''; włosie naturalne; uchwyt drewniany</t>
  </si>
  <si>
    <t>pędzel akrylowy 3,0''; włosie naturalne; uchwyt drewniany</t>
  </si>
  <si>
    <t>nitownica ręczna 2÷5 [mm], do nitów stalowych i aluminiowych</t>
  </si>
  <si>
    <t>nakolanniki</t>
  </si>
  <si>
    <t>pas narzędziowy monterski min. 10 kieszenia i 4 uchwyty, regulowany, 
zapinany klamrą,</t>
  </si>
  <si>
    <t>skrzynka narzędziowa na kołach pokrytych gumą, metalowa oś, pojemnośc &gt;20 [l], 
zamknięcie na zatrzaski, aluminiowa teleskopowa rączka, 
materiał skrzynki - polipropylen; możliwość rozbudowy skrzynki;</t>
  </si>
  <si>
    <t>worek na gruz, zgrzewany, 120 l / 10 szt.</t>
  </si>
  <si>
    <t>worek na gruz, zgrzewany, 160 l / 10 szt.</t>
  </si>
  <si>
    <t>worek tkany, polipropylenowy, na gruz 50 [l]</t>
  </si>
  <si>
    <t>worek tkany, polipropylenowy, na gruz 120÷130 [l]</t>
  </si>
  <si>
    <t>tektura budowlana / karton ochronny; gramatura min. 250 [g/m²]; 
szerokość ≥ 1,0 [m]; powierzchnia 15 [m²]</t>
  </si>
  <si>
    <t>tektura falista / karton ochronny; gramatura min. 170 [g/m²]; 
szerokość ≥ 1,0 [m]; powierzchnia 15 [m²]</t>
  </si>
  <si>
    <t>taśma ostrzegawcza biało-czerwona;
szerokość min. 75 [mm], długość 100 [m];</t>
  </si>
  <si>
    <t xml:space="preserve">gips szpachlowy; worek 20 [kg]; maksymalna grubość warstwy 5 [mm]; 
początek wiązania ≥ 20 minut, czas gotowości do pracy 60 min. </t>
  </si>
  <si>
    <t>gips budowlany, biały, worek 2 [kg]</t>
  </si>
  <si>
    <t>gips budowlany, biały, worek 15 [kg]</t>
  </si>
  <si>
    <t>gips zbrojony biały, worek 10 [kg]; maksymalna grubość warstwy 3÷5 [mm]; 
wytrzymałość na zginanie bez zbrojenia ≥ 250 [N]</t>
  </si>
  <si>
    <t>brutto łącznie</t>
  </si>
  <si>
    <t>netto łącznie</t>
  </si>
  <si>
    <t xml:space="preserve">gładź gipsowa biała, worek 20 [kg]; maksymalna grubość warstwy 5 [mm]; 
czas gotowości do pracy 90 min. </t>
  </si>
  <si>
    <t>gładź gipsowa gotowa, wiadro 18 [kg], maksymalna grubość warstwy 3 [mm]; 
do nakładania ręcznego; czas schnięcia między 2 warstwami max. 4 [h];</t>
  </si>
  <si>
    <t>gładź wapienna, biała, worek 20 [kg]; maksymalna grubość warstwy 3 [mm];</t>
  </si>
  <si>
    <t>gładź szpachlowa gotowa, wiadro 15÷18 [kg], max. grubość warstwy 3 [mm]; 
czas schnięcia między 2 warstwami 12 [h]; do nakładania ręcznego</t>
  </si>
  <si>
    <t>klej gipsowy worek 20 [kg]; biały; maksymalna grubość warstwy ≥ 5 [mm]; 
czas wiązania 30÷90 [min.]; temperatura stosowania 5°÷25°[C]</t>
  </si>
  <si>
    <t>klej gipsowy, wiadro 10÷12 [kg], max. grubość warstwy ≥ 5 [mm]; 
czas wiązania 30÷90 [min.]; temperatura stosowania 5°÷25°[C]</t>
  </si>
  <si>
    <t>op,</t>
  </si>
  <si>
    <t>taśma tynkarska 48 [mm], L = 50 [m], wodoodporna
do stosowania wewnątrz i na zewnątrz pomieszczeń</t>
  </si>
  <si>
    <t>taśma tynkarska 38 [mm], L = 50 [m], wodoodporna
do stosowania wewnątrz i na zewnątrz pomieszczeń</t>
  </si>
  <si>
    <t>taśma samoprzylepna z włókna szklanego (antyrysowa ); b = 45 [mm]; L = 45 [m]</t>
  </si>
  <si>
    <t>taśma montażowa dwustronna 15÷20 [mm], L = 9÷10 [m]
do stosowania na ceramice, tynku, drewnie, MDF, PVC, odporna na wilgoć</t>
  </si>
  <si>
    <t>taśma tuff-tape ("amerykańska") do płyt g.-k.; b = 55 [mm]; L = 30 [m]</t>
  </si>
  <si>
    <t>taśma maskująca malarska  (lakiernicza) 45÷50 [mm], L = 50 [m]</t>
  </si>
  <si>
    <t>kołek wbijany ("szybki montaż") Ø6 x 60 [mm]; opakowanie 140 szt.; polietylen</t>
  </si>
  <si>
    <t>kołek wbijany ("szybki montaż") Ø6 x 80 [mm]; opakowanie 110 szt.; polietylen</t>
  </si>
  <si>
    <t>kołek wbijany ("szybki montaż") Ø8 x 60 [mm]; opakowanie 80 szt.; polietylen</t>
  </si>
  <si>
    <t>kołek wbijany ("szybki montaż") Ø8 x 80 [mm]; opakowanie 70 szt.; polietylen</t>
  </si>
  <si>
    <t>zaprawa cementowa wyrównująca; worek 25 [kg]; gr. warstwy 2÷50 [mm]; 
uniwersalna do wyrównywania ścian i podłóg</t>
  </si>
  <si>
    <t>cement montażowy CX5; worek 5 [kg]</t>
  </si>
  <si>
    <t>beton B25; worek 25 [kg]</t>
  </si>
  <si>
    <t>zaprawa klejowa C2 TE S1; worek 22,5 [kg]</t>
  </si>
  <si>
    <t>zaprawa klejowa C2 TE; worek 22,5 [kg]</t>
  </si>
  <si>
    <t>zaprawa klejowa C1 TE; worek  22,5 [kg]</t>
  </si>
  <si>
    <t>zaprawa samopoziomująca; worek 25 [kg]</t>
  </si>
  <si>
    <t>zaprawa betonowa (posadzka); worek 25 [kg]</t>
  </si>
  <si>
    <t>zaprawa murarska; worek 25 [kg]</t>
  </si>
  <si>
    <t>zaprawa tynkarska; worek 25 [kg]</t>
  </si>
  <si>
    <t>Produkt przykładowy</t>
  </si>
  <si>
    <t>n</t>
  </si>
  <si>
    <t>wzornik kolorów
w ofercie należy ująć po 2 szt. wzornika dla każdego rodzaju oferowanych farb</t>
  </si>
  <si>
    <t>Cokolik z wykładziny dywanowej j. w.</t>
  </si>
  <si>
    <t>m</t>
  </si>
  <si>
    <t>grunt zwykły, opakowanie 5 l</t>
  </si>
  <si>
    <t>rozpuszczalnik ekstrakcyjny, opakowanie 2,5 l</t>
  </si>
  <si>
    <t>rozpuszczalnik uniwersalny, opakowanie 2,5 l</t>
  </si>
  <si>
    <t>rozpuszczalnik bez aromatów, opakowanie 2,5 l</t>
  </si>
  <si>
    <t>rozpuszczalnik nitro, opakowanie 2,5 l</t>
  </si>
  <si>
    <t>aceton, opakowanie 2,5 l</t>
  </si>
  <si>
    <t>grunt głęboko penetrujący, opakowanie 5 l</t>
  </si>
  <si>
    <t>grunt specjalny</t>
  </si>
  <si>
    <t>Feidal LamperLAQ</t>
  </si>
  <si>
    <t>szpachlówka akrylowa, biała; opakowania ≥ 1 kg</t>
  </si>
  <si>
    <t>agregat malarski, elektryczny; moc 650÷800 W; natrysk bezpowietrzny;
możliwośc malowania w pionie i poziomie; przepływ max. ≥ 1,0 l/min; 
regulacja natrysku pokrętłem w zakresie 250 ÷ 300 mm; 
ciśnienie nominalne &gt; 200 bar; manometr, zewnętrzna sprężarka, 
długość węża min. 7,0 m; waga max. 10 kg;</t>
  </si>
  <si>
    <t xml:space="preserve">pistolet elektryczny do malowania; moc ≥ 400 W; waga max. 1,5 kg;
zbiornik ≥ 900 ml, dolny, tworzywo sztuczne; przepływ max. ≥ 0,6 l/min; 
ciśnienie nominalne ≈ 0,2 bar; średnica dyszy 2,5 mm; </t>
  </si>
  <si>
    <t>lakier ochronny (do lamperii) bezbarwny; zawartość LZO &lt; 30 g/l;
wydajność (przy 1 warstwie) - min. 8 m²/l; ilość warstw max. 2;
temperatura stosowania i przechowywania - 5°C ÷ 25°C; czas schnięcia - max. 2h;</t>
  </si>
  <si>
    <t>lakier parkietowy wodny; zawartość LZO &lt; 30 g/l;
wydajność (przy 1 warstwie) - min. 8 m²/l; ilość warstw max. 2;
temperatura stosowania i przechowywania - 5°C ÷ 25°C; czas schnięcia - max. 4h;</t>
  </si>
  <si>
    <t>lakier parkietowy wodny renowacyjny; zawartość LZO &lt; 30 g/l;
wydajność (przy 1 warstwie) - min. 8 m²/l; ilość warstw max. 2;
temperatura stosowania i przechowywania - 5°C ÷ 25°C; czas schnięcia - max. 4h;</t>
  </si>
  <si>
    <t>KABE Perfekta;</t>
  </si>
  <si>
    <t>Feidal Investon DECOMIX;</t>
  </si>
  <si>
    <t>Tikkurila Anti-Reflex;</t>
  </si>
  <si>
    <t>KABE Top White 
Anti-Reflex;</t>
  </si>
  <si>
    <t>pigment do farby j. w. (mieszalnikowy) - zestaw
W ofercie należy podać ceny jednostkowe 1 litra 
dla poszczególnych kolorantów bazowych</t>
  </si>
  <si>
    <t>Dekoral Akrylit 3000</t>
  </si>
  <si>
    <t>Dekoral Polinak 3000</t>
  </si>
  <si>
    <t>Sigmaresist 
Immun Matt</t>
  </si>
  <si>
    <t>-----</t>
  </si>
  <si>
    <t>Tikkurila Optiva Satin Matt [7]</t>
  </si>
  <si>
    <t>dla IZ jako zastępstwo za farbę chemoodporną</t>
  </si>
  <si>
    <t xml:space="preserve">taśma maskująca malarska (lakiernicza) 35÷40 [mm], L = 50 [m], </t>
  </si>
  <si>
    <t>Lakiery, emalie</t>
  </si>
  <si>
    <t xml:space="preserve">LUXENS emalia satynowa </t>
  </si>
  <si>
    <t xml:space="preserve">Tarkett VENETO 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</si>
  <si>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</si>
  <si>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</si>
  <si>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</si>
  <si>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</si>
  <si>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</si>
  <si>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</si>
  <si>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</si>
  <si>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</si>
  <si>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</si>
  <si>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</si>
  <si>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1.1</t>
  </si>
  <si>
    <t>1.2</t>
  </si>
  <si>
    <t>1.3</t>
  </si>
  <si>
    <t>1.4</t>
  </si>
  <si>
    <t>Zaprawy i fugi</t>
  </si>
  <si>
    <t>Silikony i akryle</t>
  </si>
  <si>
    <t>Grunty, szpachlówki</t>
  </si>
  <si>
    <t>akryl uniwersalny biały / bezbarwny, kartusz 270÷330 [ml]</t>
  </si>
  <si>
    <t>Farby, lakiery, emalie, grunty, rozpuszczalniki</t>
  </si>
  <si>
    <t>Wykładziny PVC</t>
  </si>
  <si>
    <t>Forbo Marmoleum</t>
  </si>
  <si>
    <t>Wykładziny dywanowe</t>
  </si>
  <si>
    <t>Wykładziny LVT</t>
  </si>
  <si>
    <t>Gerflor MIPOLAM TECHNIC EL5</t>
  </si>
  <si>
    <t xml:space="preserve">Tarkett DESSO Lita </t>
  </si>
  <si>
    <t>Forbo SARLON 
19 [dB]</t>
  </si>
  <si>
    <t xml:space="preserve">Gerflor LVT 
Creation 55 HB [dB] </t>
  </si>
  <si>
    <t>Sit-In RADICI TROTTER</t>
  </si>
  <si>
    <t>Forbo MARKANT Graphics</t>
  </si>
  <si>
    <t>Listwa przypodlogowa PVC</t>
  </si>
  <si>
    <t>2.3</t>
  </si>
  <si>
    <t>Klej do wykładzin</t>
  </si>
  <si>
    <t>łata murarska 300 cm, 2 libelle, uchwyty</t>
  </si>
  <si>
    <t>kolorant 1</t>
  </si>
  <si>
    <t>kolorant 2</t>
  </si>
  <si>
    <t>kolorant 3</t>
  </si>
  <si>
    <t>kolorant 4</t>
  </si>
  <si>
    <t>kolorant 5</t>
  </si>
  <si>
    <t>kolorant 16</t>
  </si>
  <si>
    <t>kolorant 7</t>
  </si>
  <si>
    <t>kolorant 8</t>
  </si>
  <si>
    <t>kolorant 9</t>
  </si>
  <si>
    <t>kolorant 10</t>
  </si>
  <si>
    <t>kolorant 6</t>
  </si>
  <si>
    <t>kolorant 11</t>
  </si>
  <si>
    <t>kolorant 12</t>
  </si>
  <si>
    <t>kolorant 13</t>
  </si>
  <si>
    <t>kolorant 14</t>
  </si>
  <si>
    <t>kolorant 15</t>
  </si>
  <si>
    <t>kolorant 17</t>
  </si>
  <si>
    <t>kolorant 18</t>
  </si>
  <si>
    <t>kolorant 19</t>
  </si>
  <si>
    <t>kolorant 20</t>
  </si>
  <si>
    <t xml:space="preserve">Cena ogółem </t>
  </si>
  <si>
    <t>ZAPOTRZEBOWANIE MATERIAŁOWE - część 1 - Farby i materiały malarskie</t>
  </si>
  <si>
    <t>ZAPOTRZEBOWANIE MATERIAŁOWE - część 2 - Wykładziny</t>
  </si>
  <si>
    <t>ZAPOTRZEBOWANIE MATERIAŁOWE - część 3 - Materiały budowlane</t>
  </si>
  <si>
    <t>ZAPOTRZEBOWANIE MATERIAŁOWE - część 4 - Narzędzia</t>
  </si>
  <si>
    <t>Wykładzina dywanowa igłowana - rolka, wg norm jak poniżej lub równoważnych:
- grubość całkowita wg ISO 1765 					- min. 5,50 [mm];
- grubość warstwy użytkowej wg ISO 1766 				- min. 2,30 [mm];
- ciężar całkowity wg ISO 8543 					- min. 1200 [g/m²];
- ciężar runa wg ISO 85543 						- min. 600 [g/m²];
- Izolacja akustyczna dźwięków uderzeniowych wg EN ISO 717-2 - 21 [dB];</t>
  </si>
  <si>
    <t>Wykładzina dywanowa - rolka, wg norm jak poniżej lub równoważnych:
- gramatura całkowita 							- min. 1500 g/m²;
- absorpcja akustyczna wg DIN 52210 				- min. 20 [dB];
- przewodzenie ciepła wg DIN 56612 				- min. 0,10 m² K/W;
- powłoka zabezpieczająca antygrzybicznie i higienicznie;
- apretura teflonowa lub równoważna;</t>
  </si>
  <si>
    <t>Wykładzina dywanowa - płytka 50 x 50 [cm], wg norm jak poniżej lub równoważnych:
- grubość całkowita wg ISO 1765 					- min. 9,00 [mm];
- grubość warstwy użytkowej wg ISO 1766 				- min. 5,00 [mm];
- ciężar całkowity wg ISO 8543 					- min. 4800 [g/m²];
- ciężar runa wg ISO 2424 						- min. 1300 [g/m²];
- ciężar powierzchniowy runa	wg ISO 8543 				- min. 500 [g/m²];
- absorpcja akustyczna wg PN-EN ISO 10140-3:2021-10 (EN ISO 140-8) - 25 [dB];</t>
  </si>
  <si>
    <t>2.4</t>
  </si>
  <si>
    <r>
      <t xml:space="preserve">farba lateksowa biała, głęboko matowa wg PN-EN 13300:2023 lub równoważnej:
</t>
    </r>
    <r>
      <rPr>
        <b/>
        <sz val="11"/>
        <rFont val="Arial"/>
        <family val="2"/>
        <charset val="238"/>
      </rPr>
      <t>- zawartość LZO ≤ 1 [g / l];
- odporność na szorowanie na mokro - min. klasa 2 wg PN-EN 13300:2023 
lub równoważnej;</t>
    </r>
    <r>
      <rPr>
        <sz val="11"/>
        <rFont val="Arial"/>
        <family val="2"/>
        <charset val="238"/>
      </rPr>
      <t xml:space="preserve">
- czas schnięcia do nałożenia kolejnej warstwy max. 3 [h];</t>
    </r>
  </si>
  <si>
    <r>
      <t xml:space="preserve">farba lateksowa plamoodporna biała, matowa wg PN-EN 13300:2023 lub równoważnej:
</t>
    </r>
    <r>
      <rPr>
        <b/>
        <sz val="11"/>
        <rFont val="Arial"/>
        <family val="2"/>
        <charset val="238"/>
      </rPr>
      <t>- zawartość LZO ≤ 10 [g / l];
- odporność na szorowanie na mokro - min. klasa 3 wg PN-EN 13300:2023
 lub równoważnej;</t>
    </r>
    <r>
      <rPr>
        <sz val="11"/>
        <rFont val="Arial"/>
        <family val="2"/>
        <charset val="238"/>
      </rPr>
      <t xml:space="preserve">
- czas schnięcia do nałożenia kolejnej warstwy max. 2 [h];</t>
    </r>
  </si>
  <si>
    <r>
      <t xml:space="preserve">farba akrylowa plamoodporna biała, matowa wg PN-EN 13300:2023 lub równoważnej:
</t>
    </r>
    <r>
      <rPr>
        <b/>
        <sz val="11"/>
        <rFont val="Arial"/>
        <family val="2"/>
        <charset val="238"/>
      </rPr>
      <t xml:space="preserve">- zawartość LZO ≤ 30 [g / l];
- odporność na szorowanie na mokro - min. klasa 2 wg PN-EN 13300:2023 lub równoważnej;
</t>
    </r>
    <r>
      <rPr>
        <sz val="11"/>
        <rFont val="Arial"/>
        <family val="2"/>
        <charset val="238"/>
      </rPr>
      <t>- czas schnięcia do nałożenia kolejnej warstwy max. 3 [h];</t>
    </r>
  </si>
  <si>
    <t>emalia akrylowa renowacyjna; wodorozcieńczalna, zawartość LZO &lt; 2 g/l;
wydajność (przy 1 warstwie) - min. 10 m²/l; ilość warstw &gt; 2;
odporność na szorowanie na mokro - min. klasa 2 wg PN-EN 13300:2023 
lub równoważnej;
temperatura stosowania i przechowywania - 5°C ÷ 25°C; czas schnięcia - max. 2h;
do stosowania wewnątrz i na zewnątrz;</t>
  </si>
  <si>
    <t>farba akrylowa biała, głęboko matowa wg PN-EN 13300:2023 lub równoważnej:
- zawartość LZO ≤ 30 [g / l];
- odporność na szorowanie na mokro - min. klasa 2 wg PN-EN 13300:2023 lub równoważnej;
- czas schnięcia do nałożenia kolejnej warstwy max. 3 [h];</t>
  </si>
  <si>
    <t>farba lateksowa biała, matowa wg PN-EN 13300:2023 lub równoważnej:;
- trwała biel odporna na UV/UVC;
- zawartość LZO ≤ 15 [g / l];
- odporność na szorowanie na mokro - min. klasa 2 wg PN-EN 13300:2023 
 lub równoważnej;
- czas schnięcia do nałożenia kolejnej warstwy max. 3 [h];</t>
  </si>
  <si>
    <t>Wymagania wspólne dla wszystkich wykładzin PVC 
wg norm jak poniżej lub równoważnych:
- klasa użytkowa wg PN-EN ISO 10874:2012 			- min 34;
- reakcja na ogień wg PN-EN 13501-1:2019-02 			- klasa min. Cfl-s1;
- antypoślizgowość wg PN-EN 13893:2004 				- klasa DS (μ ≥ 0,30);
- elastyczność arkuszy PN-EN ISO 24344:2012 (EN 435) 		- ≤ 30 [mm] - Bez oznak uszkodzenia;
- wgniecenie resztkowe PN-EN ISO 24343-1:2012 (EN 433) 	- około 0,08 [mm];
- odporność na nóżki mebli wg PN-EN ISO 16581:2019-07 (EN 424) - dobra odporność;
- oddziaływanie krzesła na rolkach PN-EN ISO 4918:2021-08 (EN 425) - dobra odporność;
- zdolność do elektryzacji wg PN-EN 1815:2016-10 (EN 1815) 	- ≤ 2 kV;
- odporność barwy na światło wg PN-EN ISO 105-B02:2014-1 (EN ISO 105-B02) - ≥6;</t>
  </si>
  <si>
    <t>Wykładzina PVC homogeniczna - rolka, wg norm jak poniżej lub równoważnych:
- masa powierzchniowa wg PN-EN ISO 23997:2012 (EN 430) 	- max. 3'000 kg/m²;
- grubość całkowita wg PN-EN ISO 24346:2012 (EN 428) 		- min. 2,50 [mm];
- warstwa użytkowa wg PN-EN ISO 24340:2012 (EN 429) 		- min. 2,50 [mm];
- reakcja na ogień wg PN-EN 13501-1:2019-02 			- klasa min. Bfl-s1;
- antypoślizgowość wg DIN 51130 					- R9;
- absorpcja akustyczna wg PN-EN ISO 10140-3:2021-10 (EN ISO 140-8) - 6 [dB];
- odporność chemiczna wg PN-EN ISO 26987:2012	(EN 423) 	- dobra odporność;
- twardość - T;</t>
  </si>
  <si>
    <t>Wykładzina PVC homogeniczna rozpraszająca ładunki elektryczne - rolka, 
wg norm jak poniżej lub równoważnych:
- masa powierzchniowa wg PN-EN ISO 23997:2012 (EN 430) 	- max. 3'000 kg/m²;
- grubość całkowita wg PN-EN ISO 24346:2012 (EN 428) 		- min. 2,50 [mm];
- warstwa użytkowa wg PN-EN ISO 24340:2012 (EN 429) 		- min. 2,50 [mm];
- reakcja na ogień wg PN-EN 13501-1:2019-02 			- klasa min. Cfl-s1;
- antypoślizgowość wg DIN 51130 					- R9;
- absorpcja akustyczna wg PN-EN ISO 10140-3:2021-10 (EN ISO 140-8) - 5 [dB];
- odporność chemiczna wg PN-EN ISO 26987:2012	(EN 423) 	- odporne;
- oporność elektryczna wg EN 1081 					10-6&lt;R1&lt;10-5Ω,
- twardość - T;</t>
  </si>
  <si>
    <t>Wykładzina PVC heterogeniczna - rolka, wg norm jak poniżej lub równoważnych:
- masa powierzchniowa wg PN-EN ISO 23997:2012 (EN 430) 	- max. 3'000 kg/m²;
- grubość całkowita wg PN-EN ISO 24346:2012 (EN 428) 		- min. 3,00 [mm];
- warstwa użytkowa wg PN-EN ISO 24340:2012 (EN 429) 		- min. 0,70 [mm];
- reakcja na ogień wg PN-EN 13501-1:2019-02 			- klasa min. Bfl-s1;
- antypoślizgowość wg DIN 51130 					- min. R10;
- absorpcja akustyczna wg PN-EN ISO 10140-3:2021-10 (EN ISO 140-8) - 19 [dB];
- odporność chemiczna wg PN-EN ISO 26987:2012	(EN 423) 	- odporna;
- twardość - T;</t>
  </si>
  <si>
    <t>Wykładzina PVC homogeniczna - płytki (podłoga przewodząca) 
wg norm jak poniżej lub równoważnych:
- masa powierzchniowa wg PN-EN ISO 23997:2012 (EN 430) 	- max. 3'000 kg/m²
- grubość całkowita wg PN-EN ISO 24346:2012 (EN 428) 		- min. 2,00 [mm];
- warstwa użytkowa wg PN-EN ISO 24340:2012 (EN 429) 		- min. 2,00 [mm];
- reakcja na ogień wg PN-EN 13501-1:2019-02 			- klasa min. Bfl-s1;
- antypoślizgowość wg DIN 51130 					- min. R9;
- odporność chemiczna wg PN-EN ISO 26987:2012	(EN 423) 	- odporna;
- oporność elektryczna wg EN 1081 					104&lt;R1&lt;106Ω,
- przewodzenie ciepła wg PN-EN 12524:2003 (EN 12524) 		- 0,25 m² K/W;
- twardość - P;</t>
  </si>
  <si>
    <t>Wymagania wspólne dla wszystkich wykładzin dywanowych 
wg norm jak poniżej lub równoważnych:
- klasa użytkowa wg PN-EN ISO 10874:2012 			- min. 33;
- grubość runa 							- min. 3,0 [mm];
- gramatura runa 							- min. 500 g/m²;
- grubość całkowita 							- min. 4,7 [mm];
- gramatura całkowita 						- min. 540 g/m²;
- reakcja na ogień wg PN-EN 13501-1:2019-02 			- klasa min. Bfl-s1;
- antypoślizgowość wg PN-EN 13893:2004 				- klasa DS (μ ≥ 0,30);
- oddziaływanie krzesła na rolkach PN-EN ISO 4918:2021-08 (EN 425) - intensywne użytkowanie;
- właściwości elektrostatyczne (antystatyczność) wg ISO 6356 	- ≤ 2 kV;
- odporność barwy na światło wg PN-EN ISO 105-B02:2014-1 (EN ISO 105-B02) - ≥5;</t>
  </si>
  <si>
    <t>Wymagania dla plytek / paneli LVT wg norm jak poniżej lub równoważnych:
- grubość całkowita wg PN-EN ISO 24346:2012 (EN 428) 		- min. 2,50 [mm];
- warstwa użytkowa wg PN-EN ISO 24340:2012 (EN 429) 		- min. 0,55 [mm];
- masa powierzchniowa wg PN-EN ISO 23997:2012 (EN 430) 	- max. 4'000 kg/m²
- klasa użytkowa wg PN-EN ISO 24342:2018 			- min 33;
- reakcja na ogień wg PN-EN 13501-1:2019-02 			- klasa min. Bfl-s1;
- antypoślizgowość na mokro wg DIN 51130:2014 			- R10;
- wgniecenie resztkowe PN-EN ISO 24343-1:2012 			- &lt; 0,10 [mm];
- oddziaływanie krzesła na rolkach PN-EN ISO 4918:2021-08 	- odporne;
- odporność chemiczna wg PN-EN ISO 26987:2012	(EN 423) 	- odporna;
- zdolność do elektryzacji wg PN-EN 1815:2016-10 (EN 1815) 	- ≤ 2 kV;
- odporność barwy na światło wg PN-EN ISO 105-B02:2014-1 (EN ISO 105-B02) - ≥6;
- przewodzenie ciepła wg EN ISO 10456 				- 0,25 [W/m² K];
- grupa ścieralności wg QB 30 					- T;</t>
  </si>
  <si>
    <t>Klej do wykładzin podłogowych tekstylnych i z tworzywa sztucznego, przeznaczony do mocowania wykładzin wewnątrz budynków, do podłoży z betonu i zapraw mineralnych. Klej dodatkiem środków grzybobójczych, nie może zawierać rozpuszczalników organicznych.</t>
  </si>
  <si>
    <t>gładź szpachlowa, worek 20 [kg]; maksymalna grubość warstwy 2 [mm]; 
początek  wiązania nie wcześniej niż 60 minut; koniec wiązania max. 2 [h]; 
czas schnięcia między 2 warstwami 12 [h]; do nakładania ręcznego</t>
  </si>
  <si>
    <r>
      <t>dźwignia aluminiowa do podnoszenia płyt G/K, drzwi, itp., 
maksymalne obciążenie ≥ 100 [kg], wysokość podnoszenia ≥</t>
    </r>
    <r>
      <rPr>
        <sz val="8.25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40 [mm];</t>
    </r>
  </si>
  <si>
    <r>
      <rPr>
        <b/>
        <u/>
        <sz val="11"/>
        <color rgb="FF000000"/>
        <rFont val="Arial"/>
        <family val="2"/>
        <charset val="238"/>
      </rPr>
      <t>Wymagania wspólne dla wszystkich farb lateksowych / akrylowych 
wg norm jak poniżej lub równoważnych: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wodorozcieńczalność,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współczynnik kontrastu (zdolność krycia) - klasa 1 albo 2 
wg PN-EN 13300:2023 lub równoważnej;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temperatura stosowania (powietrza i podłoża) - +5°C ÷ +25°C;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wydajność 1-krotnego malowania - min. 8 [m²/l];</t>
    </r>
  </si>
  <si>
    <t>Laluga</t>
  </si>
  <si>
    <r>
      <t xml:space="preserve">farba lateksowa plamoodporna biała, matowa wg PN-EN 13300:2023 
lub równoważnej;
</t>
    </r>
    <r>
      <rPr>
        <b/>
        <sz val="11"/>
        <rFont val="Arial"/>
        <family val="2"/>
        <charset val="238"/>
      </rPr>
      <t>- zawartość LZO ≤ 10 [g / l]; z atestami BREEAM HEA9 i LEED IEQ4.2-2009 
lub atestami równoważnymi;
- odporność na szorowanie na mokro - min. klasa 4 wg PN-EN 13300:2023 
lub równoważnej;</t>
    </r>
    <r>
      <rPr>
        <sz val="11"/>
        <rFont val="Arial"/>
        <family val="2"/>
        <charset val="238"/>
      </rPr>
      <t xml:space="preserve">
- czas schnięcia do nałożenia kolejnej warstwy max. 2 [h];</t>
    </r>
  </si>
  <si>
    <r>
      <t xml:space="preserve">farba antybakteryjna biała, matowa wg PN-EN 13300:2023 lub równoważnej, bezzapachowa:
</t>
    </r>
    <r>
      <rPr>
        <b/>
        <sz val="11"/>
        <rFont val="Arial"/>
        <family val="2"/>
        <charset val="238"/>
      </rPr>
      <t xml:space="preserve">- zawartość LZO ≤ 1 [g / l]; z atestami BREEAM HEA9 i LEED IEQ4.2-2009 
lub atestami równoważnymi;
- odporność na szorowanie na mokro - klasa 1 wg PN-EN 13300:2023 
lub równoważnej;
</t>
    </r>
    <r>
      <rPr>
        <sz val="11"/>
        <rFont val="Arial"/>
        <family val="2"/>
        <charset val="238"/>
      </rPr>
      <t>- testowana pod względem działania przeciwbakteryjnego; 
- ochrona przed działaniem bakterii na powłokę;
- odporna na najczęściej stosowane środki dezynfekcyjne;
- czas schnięcia do nałożenia kolejnej warstwy max. 2 [h];</t>
    </r>
  </si>
  <si>
    <r>
      <t xml:space="preserve">farba lateksowa plamoodporna biała, matowa wg PN-EN 13300:2023 lub równoważnej:
</t>
    </r>
    <r>
      <rPr>
        <b/>
        <sz val="11"/>
        <rFont val="Arial"/>
        <family val="2"/>
        <charset val="238"/>
      </rPr>
      <t xml:space="preserve">- zawartość LZO ≤ 1,5 [g / l]; z atestami BREEAM HEA9 i LEED IEQ4.2-2009 
lub atestami równoważnymi;
- Klasa A+ ze względu na niską emisyjność z powłoki; </t>
    </r>
    <r>
      <rPr>
        <b/>
        <sz val="1"/>
        <color theme="0"/>
        <rFont val="Arial"/>
        <family val="2"/>
        <charset val="238"/>
      </rPr>
      <t>zgodnie z normami francuskimi;</t>
    </r>
    <r>
      <rPr>
        <b/>
        <sz val="11"/>
        <rFont val="Arial"/>
        <family val="2"/>
        <charset val="238"/>
      </rPr>
      <t xml:space="preserve">
- odporność na szorowanie na mokro - klasa 1 wg PN-EN 13300:2023 lub równoważnej;
</t>
    </r>
    <r>
      <rPr>
        <sz val="11"/>
        <rFont val="Arial"/>
        <family val="2"/>
        <charset val="238"/>
      </rPr>
      <t>- odporność na naświetlanie lampami bakteriobójczymi UVC - wygląd i barwa powłoki nie ulegają zmianie po 8-godzinnym naświetlaniu;
- czas schnięcia do nałożenia kolejnej warstwy max. 2 [h];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</si>
</sst>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</numFmts>
  <fonts count="41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8.25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5700"/>
      <name val="Arial"/>
      <family val="2"/>
      <charset val="238"/>
    </font>
    <font>
      <sz val="10"/>
      <color rgb="FF9C0006"/>
      <name val="Arial"/>
      <family val="2"/>
      <charset val="238"/>
    </font>
    <font>
      <b/>
      <i/>
      <sz val="1"/>
      <color theme="1"/>
      <name val="Arial"/>
      <family val="2"/>
      <charset val="238"/>
    </font>
    <font>
      <b/>
      <sz val="1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0" borderId="0"/>
  </cellStyleXfs>
  <cellXfs count="178">
    <xf numFmtId="0" fontId="0" fillId="0" borderId="0" xfId="0"/>
    <xf numFmtId="0" fontId="15" fillId="0" borderId="0" xfId="0" applyFont="1"/>
    <xf numFmtId="0" fontId="20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 indent="1"/>
    </xf>
    <xf numFmtId="165" fontId="17" fillId="0" borderId="5" xfId="0" applyNumberFormat="1" applyFont="1" applyBorder="1" applyAlignment="1">
      <alignment horizontal="right" vertical="center" wrapText="1" indent="1"/>
    </xf>
    <xf numFmtId="0" fontId="17" fillId="0" borderId="5" xfId="0" applyFont="1" applyBorder="1" applyAlignment="1">
      <alignment horizontal="center" vertical="center"/>
    </xf>
    <xf numFmtId="44" fontId="17" fillId="0" borderId="5" xfId="1" applyNumberFormat="1" applyFont="1" applyBorder="1" applyAlignment="1">
      <alignment vertical="center" wrapText="1"/>
    </xf>
    <xf numFmtId="164" fontId="17" fillId="0" borderId="5" xfId="1" applyFont="1" applyBorder="1" applyAlignment="1">
      <alignment vertical="center" shrinkToFit="1"/>
    </xf>
    <xf numFmtId="0" fontId="11" fillId="0" borderId="0" xfId="0" applyFont="1"/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 indent="1"/>
    </xf>
    <xf numFmtId="165" fontId="17" fillId="0" borderId="8" xfId="0" applyNumberFormat="1" applyFont="1" applyBorder="1" applyAlignment="1">
      <alignment horizontal="right" vertical="center" wrapText="1" indent="1"/>
    </xf>
    <xf numFmtId="0" fontId="17" fillId="0" borderId="8" xfId="0" applyFont="1" applyBorder="1" applyAlignment="1">
      <alignment horizontal="center" vertical="center"/>
    </xf>
    <xf numFmtId="44" fontId="17" fillId="0" borderId="8" xfId="1" applyNumberFormat="1" applyFont="1" applyBorder="1" applyAlignment="1">
      <alignment vertical="center" wrapText="1"/>
    </xf>
    <xf numFmtId="164" fontId="17" fillId="0" borderId="8" xfId="1" applyFont="1" applyBorder="1" applyAlignment="1">
      <alignment vertical="center" shrinkToFit="1"/>
    </xf>
    <xf numFmtId="0" fontId="11" fillId="0" borderId="9" xfId="0" applyFont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 indent="1"/>
    </xf>
    <xf numFmtId="165" fontId="17" fillId="0" borderId="14" xfId="0" applyNumberFormat="1" applyFont="1" applyBorder="1" applyAlignment="1">
      <alignment horizontal="right" vertical="center" wrapText="1" indent="1"/>
    </xf>
    <xf numFmtId="0" fontId="17" fillId="0" borderId="14" xfId="0" applyFont="1" applyBorder="1" applyAlignment="1">
      <alignment horizontal="center" vertical="center"/>
    </xf>
    <xf numFmtId="44" fontId="17" fillId="0" borderId="14" xfId="1" applyNumberFormat="1" applyFont="1" applyBorder="1" applyAlignment="1">
      <alignment vertical="center" wrapText="1"/>
    </xf>
    <xf numFmtId="164" fontId="17" fillId="0" borderId="14" xfId="1" applyFont="1" applyBorder="1" applyAlignment="1">
      <alignment vertical="center" shrinkToFi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 indent="1"/>
    </xf>
    <xf numFmtId="165" fontId="17" fillId="0" borderId="17" xfId="0" applyNumberFormat="1" applyFont="1" applyBorder="1" applyAlignment="1">
      <alignment horizontal="right" vertical="center" wrapText="1" indent="1"/>
    </xf>
    <xf numFmtId="0" fontId="17" fillId="0" borderId="17" xfId="0" applyFont="1" applyBorder="1" applyAlignment="1">
      <alignment horizontal="center" vertical="center"/>
    </xf>
    <xf numFmtId="44" fontId="17" fillId="0" borderId="17" xfId="1" applyNumberFormat="1" applyFont="1" applyBorder="1" applyAlignment="1">
      <alignment vertical="center" wrapText="1"/>
    </xf>
    <xf numFmtId="164" fontId="17" fillId="0" borderId="17" xfId="1" applyFont="1" applyBorder="1" applyAlignment="1">
      <alignment vertical="center" shrinkToFit="1"/>
    </xf>
    <xf numFmtId="0" fontId="11" fillId="0" borderId="18" xfId="0" applyFont="1" applyBorder="1" applyAlignment="1">
      <alignment vertical="center" wrapText="1"/>
    </xf>
    <xf numFmtId="0" fontId="10" fillId="0" borderId="0" xfId="0" applyFont="1"/>
    <xf numFmtId="0" fontId="16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left" vertical="center" wrapText="1" inden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164" fontId="17" fillId="5" borderId="26" xfId="1" applyFont="1" applyFill="1" applyBorder="1" applyAlignment="1">
      <alignment vertical="center" wrapText="1"/>
    </xf>
    <xf numFmtId="164" fontId="17" fillId="5" borderId="26" xfId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left" vertical="center" wrapText="1" indent="1"/>
    </xf>
    <xf numFmtId="165" fontId="17" fillId="0" borderId="29" xfId="0" applyNumberFormat="1" applyFont="1" applyBorder="1" applyAlignment="1">
      <alignment horizontal="right" vertical="center" wrapText="1" indent="1"/>
    </xf>
    <xf numFmtId="0" fontId="17" fillId="0" borderId="29" xfId="0" applyFont="1" applyBorder="1" applyAlignment="1">
      <alignment horizontal="center" vertical="center"/>
    </xf>
    <xf numFmtId="44" fontId="17" fillId="0" borderId="29" xfId="1" applyNumberFormat="1" applyFont="1" applyBorder="1" applyAlignment="1">
      <alignment vertical="center" wrapText="1"/>
    </xf>
    <xf numFmtId="164" fontId="17" fillId="0" borderId="29" xfId="1" applyFont="1" applyBorder="1" applyAlignment="1">
      <alignment vertical="center" shrinkToFit="1"/>
    </xf>
    <xf numFmtId="0" fontId="10" fillId="0" borderId="30" xfId="0" applyFont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 indent="1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9" fillId="0" borderId="0" xfId="0" applyFont="1"/>
    <xf numFmtId="0" fontId="22" fillId="0" borderId="8" xfId="0" applyFont="1" applyBorder="1" applyAlignment="1">
      <alignment vertical="center" wrapText="1"/>
    </xf>
    <xf numFmtId="0" fontId="22" fillId="0" borderId="0" xfId="0" applyFont="1"/>
    <xf numFmtId="49" fontId="16" fillId="4" borderId="2" xfId="0" applyNumberFormat="1" applyFont="1" applyFill="1" applyBorder="1" applyAlignment="1">
      <alignment horizontal="center" vertical="center"/>
    </xf>
    <xf numFmtId="49" fontId="16" fillId="5" borderId="23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4" fontId="15" fillId="0" borderId="0" xfId="0" applyNumberFormat="1" applyFont="1"/>
    <xf numFmtId="0" fontId="7" fillId="0" borderId="9" xfId="0" applyFont="1" applyBorder="1" applyAlignment="1">
      <alignment vertical="center" wrapText="1"/>
    </xf>
    <xf numFmtId="0" fontId="24" fillId="0" borderId="0" xfId="2"/>
    <xf numFmtId="0" fontId="7" fillId="0" borderId="6" xfId="0" applyFont="1" applyBorder="1" applyAlignment="1">
      <alignment vertical="center" wrapText="1"/>
    </xf>
    <xf numFmtId="164" fontId="16" fillId="2" borderId="21" xfId="1" applyFont="1" applyFill="1" applyBorder="1" applyAlignment="1">
      <alignment horizontal="center" vertical="center" wrapText="1"/>
    </xf>
    <xf numFmtId="44" fontId="25" fillId="0" borderId="0" xfId="0" applyNumberFormat="1" applyFont="1"/>
    <xf numFmtId="0" fontId="26" fillId="0" borderId="0" xfId="0" applyFont="1"/>
    <xf numFmtId="164" fontId="25" fillId="0" borderId="0" xfId="0" applyNumberFormat="1" applyFont="1"/>
    <xf numFmtId="0" fontId="7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8" fillId="0" borderId="8" xfId="2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29" fillId="4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10" fillId="0" borderId="0" xfId="0" applyNumberFormat="1" applyFont="1"/>
    <xf numFmtId="44" fontId="10" fillId="0" borderId="0" xfId="0" applyNumberFormat="1" applyFont="1"/>
    <xf numFmtId="0" fontId="3" fillId="0" borderId="9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" fillId="0" borderId="0" xfId="0" applyFont="1"/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7" fillId="0" borderId="8" xfId="1" applyNumberFormat="1" applyFont="1" applyBorder="1" applyAlignment="1">
      <alignment vertical="center" shrinkToFit="1"/>
    </xf>
    <xf numFmtId="0" fontId="16" fillId="0" borderId="38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164" fontId="17" fillId="0" borderId="38" xfId="1" applyFont="1" applyFill="1" applyBorder="1" applyAlignment="1">
      <alignment vertical="center" wrapText="1"/>
    </xf>
    <xf numFmtId="164" fontId="17" fillId="0" borderId="38" xfId="1" applyFont="1" applyFill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7" fillId="0" borderId="38" xfId="0" quotePrefix="1" applyFont="1" applyBorder="1" applyAlignment="1">
      <alignment horizontal="left" vertical="center" wrapText="1" indent="1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center"/>
    </xf>
    <xf numFmtId="49" fontId="16" fillId="4" borderId="23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/>
    </xf>
    <xf numFmtId="164" fontId="17" fillId="4" borderId="26" xfId="1" applyFont="1" applyFill="1" applyBorder="1" applyAlignment="1">
      <alignment vertical="center" wrapText="1"/>
    </xf>
    <xf numFmtId="164" fontId="17" fillId="4" borderId="26" xfId="1" applyFont="1" applyFill="1" applyBorder="1" applyAlignment="1">
      <alignment vertical="center"/>
    </xf>
    <xf numFmtId="0" fontId="15" fillId="4" borderId="27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horizontal="left" vertical="center" wrapText="1" indent="1"/>
    </xf>
    <xf numFmtId="0" fontId="17" fillId="4" borderId="27" xfId="0" applyFont="1" applyFill="1" applyBorder="1" applyAlignment="1">
      <alignment horizontal="center" vertical="center"/>
    </xf>
    <xf numFmtId="0" fontId="22" fillId="0" borderId="14" xfId="0" quotePrefix="1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/>
    <xf numFmtId="0" fontId="2" fillId="0" borderId="15" xfId="0" applyFont="1" applyBorder="1" applyAlignment="1">
      <alignment vertical="center" wrapText="1"/>
    </xf>
    <xf numFmtId="0" fontId="35" fillId="0" borderId="0" xfId="2" applyFont="1"/>
    <xf numFmtId="0" fontId="2" fillId="0" borderId="18" xfId="0" applyFont="1" applyBorder="1" applyAlignment="1">
      <alignment vertical="center" wrapText="1"/>
    </xf>
    <xf numFmtId="0" fontId="35" fillId="0" borderId="0" xfId="2" applyFont="1" applyAlignment="1">
      <alignment vertical="top"/>
    </xf>
    <xf numFmtId="0" fontId="35" fillId="0" borderId="0" xfId="2" applyFont="1" applyAlignment="1">
      <alignment wrapText="1"/>
    </xf>
    <xf numFmtId="0" fontId="22" fillId="0" borderId="9" xfId="0" applyFont="1" applyBorder="1" applyAlignment="1">
      <alignment vertical="center" wrapText="1"/>
    </xf>
    <xf numFmtId="0" fontId="35" fillId="0" borderId="37" xfId="2" applyFont="1" applyBorder="1" applyAlignment="1">
      <alignment wrapText="1"/>
    </xf>
    <xf numFmtId="0" fontId="35" fillId="0" borderId="0" xfId="2" applyFont="1" applyBorder="1" applyAlignment="1">
      <alignment wrapText="1"/>
    </xf>
    <xf numFmtId="0" fontId="1" fillId="0" borderId="0" xfId="0" applyFont="1"/>
    <xf numFmtId="164" fontId="14" fillId="2" borderId="21" xfId="1" applyFont="1" applyFill="1" applyBorder="1" applyAlignment="1">
      <alignment horizontal="center" vertical="center" wrapText="1"/>
    </xf>
    <xf numFmtId="0" fontId="24" fillId="0" borderId="37" xfId="2" applyBorder="1" applyAlignment="1">
      <alignment wrapText="1"/>
    </xf>
    <xf numFmtId="0" fontId="24" fillId="0" borderId="0" xfId="2" applyBorder="1" applyAlignment="1">
      <alignment wrapText="1"/>
    </xf>
    <xf numFmtId="0" fontId="36" fillId="6" borderId="0" xfId="3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14" fillId="3" borderId="1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164" fontId="14" fillId="2" borderId="19" xfId="1" applyFont="1" applyFill="1" applyBorder="1" applyAlignment="1">
      <alignment horizontal="center" vertical="center" wrapText="1"/>
    </xf>
    <xf numFmtId="164" fontId="14" fillId="2" borderId="21" xfId="1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4" fillId="2" borderId="41" xfId="1" applyFont="1" applyFill="1" applyBorder="1" applyAlignment="1">
      <alignment horizontal="center" vertical="center" wrapText="1"/>
    </xf>
    <xf numFmtId="164" fontId="14" fillId="2" borderId="42" xfId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5" fillId="0" borderId="37" xfId="2" applyFont="1" applyBorder="1" applyAlignment="1">
      <alignment wrapText="1"/>
    </xf>
    <xf numFmtId="0" fontId="35" fillId="0" borderId="0" xfId="2" applyFont="1" applyBorder="1" applyAlignment="1">
      <alignment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32" xfId="0" applyFont="1" applyFill="1" applyBorder="1" applyAlignment="1">
      <alignment horizontal="center" vertical="center" textRotation="90" wrapText="1"/>
    </xf>
    <xf numFmtId="164" fontId="16" fillId="2" borderId="31" xfId="1" applyFont="1" applyFill="1" applyBorder="1" applyAlignment="1">
      <alignment horizontal="center" vertical="center" wrapText="1"/>
    </xf>
    <xf numFmtId="164" fontId="16" fillId="2" borderId="32" xfId="1" applyFont="1" applyFill="1" applyBorder="1" applyAlignment="1">
      <alignment horizontal="center" vertical="center" wrapText="1"/>
    </xf>
    <xf numFmtId="164" fontId="16" fillId="2" borderId="19" xfId="1" applyFont="1" applyFill="1" applyBorder="1" applyAlignment="1">
      <alignment horizontal="center" vertical="center" wrapText="1"/>
    </xf>
  </cellXfs>
  <cellStyles count="7">
    <cellStyle name="Dobry" xfId="3" builtinId="26" customBuiltin="1"/>
    <cellStyle name="Dziesiętny" xfId="1" builtinId="3"/>
    <cellStyle name="Hiperłącze" xfId="2" builtinId="8"/>
    <cellStyle name="Neutralny" xfId="5" builtinId="28" customBuiltin="1"/>
    <cellStyle name="Normalny" xfId="0" builtinId="0" customBuiltin="1"/>
    <cellStyle name="Normalny 2" xfId="6" xr:uid="{B9CBC779-C879-435F-8314-9C158021E540}"/>
    <cellStyle name="Zły" xfId="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67CE-FF3C-4DA6-826A-821A423F18A8}">
  <sheetPr published="0" codeName="Arkusz1"/>
  <dimension ref="A1:N195"/>
  <sheetViews>
    <sheetView tabSelected="1" view="pageBreakPreview" zoomScaleNormal="100" zoomScaleSheetLayoutView="100" workbookViewId="0">
      <pane ySplit="4" topLeftCell="A76" activePane="bottomLeft" state="frozenSplit"/>
      <selection activeCell="K2" sqref="K2"/>
      <selection pane="bottomLeft" activeCell="L1" sqref="L1"/>
    </sheetView>
  </sheetViews>
  <sheetFormatPr defaultRowHeight="14.25" x14ac:dyDescent="0.2"/>
  <cols>
    <col min="1" max="1" width="6.7109375" style="34" customWidth="1"/>
    <col min="2" max="2" width="80.7109375" style="34" customWidth="1"/>
    <col min="3" max="3" width="20.7109375" style="34" customWidth="1"/>
    <col min="4" max="4" width="14.7109375" style="34" hidden="1" customWidth="1"/>
    <col min="5" max="5" width="8.7109375" style="34" customWidth="1"/>
    <col min="6" max="6" width="5.7109375" style="34" customWidth="1"/>
    <col min="7" max="7" width="12.7109375" style="34" customWidth="1"/>
    <col min="8" max="9" width="15.7109375" style="34" customWidth="1"/>
    <col min="10" max="10" width="20.7109375" style="34" customWidth="1"/>
    <col min="11" max="11" width="15.7109375" style="34" customWidth="1"/>
    <col min="12" max="12" width="9.140625" style="34"/>
    <col min="13" max="13" width="15.7109375" style="34" customWidth="1"/>
    <col min="14" max="16384" width="9.140625" style="34"/>
  </cols>
  <sheetData>
    <row r="1" spans="1:14" s="2" customFormat="1" ht="12.75" x14ac:dyDescent="0.2">
      <c r="A1" s="2">
        <v>6</v>
      </c>
      <c r="B1" s="2">
        <v>80</v>
      </c>
      <c r="C1" s="2">
        <v>40</v>
      </c>
      <c r="D1" s="2">
        <v>14</v>
      </c>
      <c r="E1" s="2">
        <v>8</v>
      </c>
      <c r="F1" s="2">
        <v>5</v>
      </c>
      <c r="G1" s="2">
        <v>12</v>
      </c>
      <c r="H1" s="2">
        <v>15</v>
      </c>
      <c r="I1" s="2">
        <v>15</v>
      </c>
      <c r="J1" s="2">
        <v>40</v>
      </c>
      <c r="K1" s="144" t="s">
        <v>401</v>
      </c>
      <c r="L1" s="143"/>
      <c r="M1" s="2">
        <v>15</v>
      </c>
    </row>
    <row r="2" spans="1:14" ht="16.5" thickBot="1" x14ac:dyDescent="0.25">
      <c r="A2" s="145" t="s">
        <v>376</v>
      </c>
      <c r="B2" s="145"/>
      <c r="C2" s="145"/>
      <c r="D2" s="145"/>
      <c r="E2" s="145"/>
      <c r="F2" s="145"/>
      <c r="G2" s="145"/>
      <c r="H2" s="145"/>
      <c r="I2" s="145"/>
      <c r="J2" s="145"/>
      <c r="M2" s="70"/>
      <c r="N2" s="139"/>
    </row>
    <row r="3" spans="1:14" ht="15" customHeight="1" x14ac:dyDescent="0.2">
      <c r="A3" s="158">
        <v>1</v>
      </c>
      <c r="B3" s="160" t="s">
        <v>340</v>
      </c>
      <c r="C3" s="156" t="s">
        <v>287</v>
      </c>
      <c r="D3" s="146" t="s">
        <v>53</v>
      </c>
      <c r="E3" s="148" t="s">
        <v>54</v>
      </c>
      <c r="F3" s="150" t="s">
        <v>55</v>
      </c>
      <c r="G3" s="152" t="s">
        <v>56</v>
      </c>
      <c r="H3" s="162" t="s">
        <v>375</v>
      </c>
      <c r="I3" s="163"/>
      <c r="J3" s="154" t="s">
        <v>52</v>
      </c>
      <c r="K3" s="77">
        <f>SUM(I7:I176)+SUM(I178:I182)+SUM(I184:I188)+SUM(H190:H194)+SUM(I195:I195)</f>
        <v>0</v>
      </c>
      <c r="L3" s="76" t="s">
        <v>83</v>
      </c>
      <c r="M3" s="70">
        <f>K3/1.23</f>
        <v>0</v>
      </c>
      <c r="N3" s="76" t="s">
        <v>84</v>
      </c>
    </row>
    <row r="4" spans="1:14" ht="15.75" customHeight="1" thickBot="1" x14ac:dyDescent="0.25">
      <c r="A4" s="159"/>
      <c r="B4" s="161"/>
      <c r="C4" s="157"/>
      <c r="D4" s="147"/>
      <c r="E4" s="149"/>
      <c r="F4" s="151"/>
      <c r="G4" s="153"/>
      <c r="H4" s="140" t="s">
        <v>84</v>
      </c>
      <c r="I4" s="140" t="s">
        <v>83</v>
      </c>
      <c r="J4" s="155"/>
      <c r="K4" s="93">
        <f>K3+Cz_2_Wykładziny!K3+Cz_3_Mat_Budowlane!J3+Cz_4_Narzędzia!J3</f>
        <v>0</v>
      </c>
      <c r="L4" s="76" t="s">
        <v>258</v>
      </c>
      <c r="M4" s="94">
        <f>M3+Cz_2_Wykładziny!M3+Cz_3_Mat_Budowlane!L3+Cz_4_Narzędzia!L3</f>
        <v>0</v>
      </c>
      <c r="N4" s="76" t="s">
        <v>259</v>
      </c>
    </row>
    <row r="5" spans="1:14" ht="16.5" thickTop="1" thickBot="1" x14ac:dyDescent="0.25">
      <c r="A5" s="64" t="s">
        <v>332</v>
      </c>
      <c r="B5" s="35" t="s">
        <v>61</v>
      </c>
      <c r="C5" s="35"/>
      <c r="D5" s="36" t="s">
        <v>62</v>
      </c>
      <c r="E5" s="37"/>
      <c r="F5" s="38"/>
      <c r="G5" s="39"/>
      <c r="H5" s="40"/>
      <c r="I5" s="40"/>
      <c r="J5" s="41"/>
    </row>
    <row r="6" spans="1:14" ht="105.75" thickTop="1" x14ac:dyDescent="0.2">
      <c r="A6" s="108" t="str">
        <f>_xlfn.CONCAT($A$5,".",ROW()-ROW($A$6))</f>
        <v>1.1.0</v>
      </c>
      <c r="B6" s="101" t="s">
        <v>400</v>
      </c>
      <c r="C6" s="101"/>
      <c r="D6" s="107" t="s">
        <v>315</v>
      </c>
      <c r="E6" s="102"/>
      <c r="F6" s="103"/>
      <c r="G6" s="104"/>
      <c r="H6" s="105"/>
      <c r="I6" s="105"/>
      <c r="J6" s="106"/>
    </row>
    <row r="7" spans="1:14" ht="73.5" x14ac:dyDescent="0.25">
      <c r="A7" s="108" t="str">
        <f>_xlfn.CONCAT($A$5,".",ROW()-ROW($A$6))</f>
        <v>1.1.1</v>
      </c>
      <c r="B7" s="69" t="s">
        <v>384</v>
      </c>
      <c r="C7" s="3" t="s">
        <v>308</v>
      </c>
      <c r="D7" s="4" t="s">
        <v>62</v>
      </c>
      <c r="E7" s="5">
        <v>200</v>
      </c>
      <c r="F7" s="6" t="s">
        <v>63</v>
      </c>
      <c r="G7" s="14">
        <f t="shared" ref="G7:G23" si="0">0/1.23</f>
        <v>0</v>
      </c>
      <c r="H7" s="8">
        <f t="shared" ref="H7:H155" si="1">E7*G7</f>
        <v>0</v>
      </c>
      <c r="I7" s="8">
        <f t="shared" ref="I7:I175" si="2">H7*1.23</f>
        <v>0</v>
      </c>
      <c r="J7" s="99"/>
      <c r="K7" s="72"/>
    </row>
    <row r="8" spans="1:14" x14ac:dyDescent="0.2">
      <c r="A8" s="108" t="str">
        <f t="shared" ref="A8:A71" si="3">_xlfn.CONCAT($A$5,".",ROW()-ROW($A$6))</f>
        <v>1.1.2</v>
      </c>
      <c r="B8" s="164" t="s">
        <v>311</v>
      </c>
      <c r="C8" s="10" t="s">
        <v>355</v>
      </c>
      <c r="D8" s="11" t="s">
        <v>62</v>
      </c>
      <c r="E8" s="12">
        <v>1</v>
      </c>
      <c r="F8" s="13" t="s">
        <v>63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43"/>
    </row>
    <row r="9" spans="1:14" ht="15" customHeight="1" x14ac:dyDescent="0.2">
      <c r="A9" s="108" t="str">
        <f t="shared" si="3"/>
        <v>1.1.3</v>
      </c>
      <c r="B9" s="165"/>
      <c r="C9" s="10" t="s">
        <v>356</v>
      </c>
      <c r="D9" s="11" t="s">
        <v>62</v>
      </c>
      <c r="E9" s="12">
        <v>1</v>
      </c>
      <c r="F9" s="13" t="s">
        <v>63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43"/>
    </row>
    <row r="10" spans="1:14" ht="15" customHeight="1" x14ac:dyDescent="0.2">
      <c r="A10" s="108" t="str">
        <f t="shared" si="3"/>
        <v>1.1.4</v>
      </c>
      <c r="B10" s="165"/>
      <c r="C10" s="10" t="s">
        <v>357</v>
      </c>
      <c r="D10" s="11" t="s">
        <v>62</v>
      </c>
      <c r="E10" s="12">
        <v>1</v>
      </c>
      <c r="F10" s="13" t="s">
        <v>63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43"/>
    </row>
    <row r="11" spans="1:14" ht="15" customHeight="1" x14ac:dyDescent="0.2">
      <c r="A11" s="108" t="str">
        <f t="shared" si="3"/>
        <v>1.1.5</v>
      </c>
      <c r="B11" s="165"/>
      <c r="C11" s="10" t="s">
        <v>358</v>
      </c>
      <c r="D11" s="11" t="s">
        <v>62</v>
      </c>
      <c r="E11" s="12">
        <v>1</v>
      </c>
      <c r="F11" s="13" t="s">
        <v>63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43"/>
    </row>
    <row r="12" spans="1:14" ht="15" customHeight="1" x14ac:dyDescent="0.2">
      <c r="A12" s="108" t="str">
        <f t="shared" si="3"/>
        <v>1.1.6</v>
      </c>
      <c r="B12" s="165"/>
      <c r="C12" s="10" t="s">
        <v>359</v>
      </c>
      <c r="D12" s="11" t="s">
        <v>62</v>
      </c>
      <c r="E12" s="12">
        <v>1</v>
      </c>
      <c r="F12" s="13" t="s">
        <v>63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43"/>
    </row>
    <row r="13" spans="1:14" ht="15" customHeight="1" x14ac:dyDescent="0.2">
      <c r="A13" s="108" t="str">
        <f t="shared" si="3"/>
        <v>1.1.7</v>
      </c>
      <c r="B13" s="165"/>
      <c r="C13" s="10" t="s">
        <v>365</v>
      </c>
      <c r="D13" s="11" t="s">
        <v>62</v>
      </c>
      <c r="E13" s="12">
        <v>1</v>
      </c>
      <c r="F13" s="13" t="s">
        <v>63</v>
      </c>
      <c r="G13" s="14">
        <f t="shared" si="0"/>
        <v>0</v>
      </c>
      <c r="H13" s="15">
        <f>E13*G13</f>
        <v>0</v>
      </c>
      <c r="I13" s="15">
        <f>H13*1.23</f>
        <v>0</v>
      </c>
      <c r="J13" s="43"/>
    </row>
    <row r="14" spans="1:14" ht="15" customHeight="1" x14ac:dyDescent="0.2">
      <c r="A14" s="108" t="str">
        <f t="shared" si="3"/>
        <v>1.1.8</v>
      </c>
      <c r="B14" s="165"/>
      <c r="C14" s="10" t="s">
        <v>361</v>
      </c>
      <c r="D14" s="11" t="s">
        <v>62</v>
      </c>
      <c r="E14" s="12">
        <v>1</v>
      </c>
      <c r="F14" s="13" t="s">
        <v>63</v>
      </c>
      <c r="G14" s="14">
        <f t="shared" si="0"/>
        <v>0</v>
      </c>
      <c r="H14" s="15">
        <f t="shared" ref="H14:H18" si="4">E14*G14</f>
        <v>0</v>
      </c>
      <c r="I14" s="15">
        <f t="shared" ref="I14:I18" si="5">H14*1.23</f>
        <v>0</v>
      </c>
      <c r="J14" s="43"/>
    </row>
    <row r="15" spans="1:14" ht="15" customHeight="1" x14ac:dyDescent="0.2">
      <c r="A15" s="108" t="str">
        <f t="shared" si="3"/>
        <v>1.1.9</v>
      </c>
      <c r="B15" s="165"/>
      <c r="C15" s="10" t="s">
        <v>362</v>
      </c>
      <c r="D15" s="11" t="s">
        <v>62</v>
      </c>
      <c r="E15" s="12">
        <v>1</v>
      </c>
      <c r="F15" s="13" t="s">
        <v>63</v>
      </c>
      <c r="G15" s="14">
        <f t="shared" si="0"/>
        <v>0</v>
      </c>
      <c r="H15" s="15">
        <f t="shared" si="4"/>
        <v>0</v>
      </c>
      <c r="I15" s="15">
        <f t="shared" si="5"/>
        <v>0</v>
      </c>
      <c r="J15" s="43"/>
    </row>
    <row r="16" spans="1:14" ht="15" customHeight="1" x14ac:dyDescent="0.2">
      <c r="A16" s="108" t="str">
        <f t="shared" si="3"/>
        <v>1.1.10</v>
      </c>
      <c r="B16" s="165"/>
      <c r="C16" s="10" t="s">
        <v>363</v>
      </c>
      <c r="D16" s="11" t="s">
        <v>62</v>
      </c>
      <c r="E16" s="12">
        <v>1</v>
      </c>
      <c r="F16" s="13" t="s">
        <v>63</v>
      </c>
      <c r="G16" s="14">
        <f t="shared" si="0"/>
        <v>0</v>
      </c>
      <c r="H16" s="15">
        <f t="shared" si="4"/>
        <v>0</v>
      </c>
      <c r="I16" s="15">
        <f t="shared" si="5"/>
        <v>0</v>
      </c>
      <c r="J16" s="43"/>
    </row>
    <row r="17" spans="1:11" ht="15" customHeight="1" x14ac:dyDescent="0.2">
      <c r="A17" s="108" t="str">
        <f t="shared" si="3"/>
        <v>1.1.11</v>
      </c>
      <c r="B17" s="165"/>
      <c r="C17" s="10" t="s">
        <v>364</v>
      </c>
      <c r="D17" s="11" t="s">
        <v>62</v>
      </c>
      <c r="E17" s="12">
        <v>1</v>
      </c>
      <c r="F17" s="13" t="s">
        <v>63</v>
      </c>
      <c r="G17" s="14">
        <f t="shared" si="0"/>
        <v>0</v>
      </c>
      <c r="H17" s="15">
        <f t="shared" si="4"/>
        <v>0</v>
      </c>
      <c r="I17" s="15">
        <f t="shared" si="5"/>
        <v>0</v>
      </c>
      <c r="J17" s="43"/>
    </row>
    <row r="18" spans="1:11" ht="15" customHeight="1" x14ac:dyDescent="0.2">
      <c r="A18" s="108" t="str">
        <f t="shared" si="3"/>
        <v>1.1.12</v>
      </c>
      <c r="B18" s="165"/>
      <c r="C18" s="10" t="s">
        <v>366</v>
      </c>
      <c r="D18" s="11" t="s">
        <v>62</v>
      </c>
      <c r="E18" s="12">
        <v>1</v>
      </c>
      <c r="F18" s="13" t="s">
        <v>63</v>
      </c>
      <c r="G18" s="14">
        <f t="shared" si="0"/>
        <v>0</v>
      </c>
      <c r="H18" s="15">
        <f t="shared" si="4"/>
        <v>0</v>
      </c>
      <c r="I18" s="15">
        <f t="shared" si="5"/>
        <v>0</v>
      </c>
      <c r="J18" s="43"/>
    </row>
    <row r="19" spans="1:11" ht="15" customHeight="1" x14ac:dyDescent="0.2">
      <c r="A19" s="108" t="str">
        <f t="shared" si="3"/>
        <v>1.1.13</v>
      </c>
      <c r="B19" s="165"/>
      <c r="C19" s="10" t="s">
        <v>367</v>
      </c>
      <c r="D19" s="11" t="s">
        <v>62</v>
      </c>
      <c r="E19" s="12">
        <v>1</v>
      </c>
      <c r="F19" s="13" t="s">
        <v>63</v>
      </c>
      <c r="G19" s="14">
        <f t="shared" si="0"/>
        <v>0</v>
      </c>
      <c r="H19" s="15">
        <f>E19*G19</f>
        <v>0</v>
      </c>
      <c r="I19" s="15">
        <f>H19*1.23</f>
        <v>0</v>
      </c>
      <c r="J19" s="43"/>
    </row>
    <row r="20" spans="1:11" ht="15" customHeight="1" x14ac:dyDescent="0.2">
      <c r="A20" s="108" t="str">
        <f t="shared" si="3"/>
        <v>1.1.14</v>
      </c>
      <c r="B20" s="165"/>
      <c r="C20" s="10" t="s">
        <v>368</v>
      </c>
      <c r="D20" s="11" t="s">
        <v>62</v>
      </c>
      <c r="E20" s="12">
        <v>1</v>
      </c>
      <c r="F20" s="13" t="s">
        <v>63</v>
      </c>
      <c r="G20" s="14">
        <f t="shared" si="0"/>
        <v>0</v>
      </c>
      <c r="H20" s="15">
        <f t="shared" ref="H20:H24" si="6">E20*G20</f>
        <v>0</v>
      </c>
      <c r="I20" s="15">
        <f t="shared" ref="I20:I24" si="7">H20*1.23</f>
        <v>0</v>
      </c>
      <c r="J20" s="43"/>
    </row>
    <row r="21" spans="1:11" ht="15" customHeight="1" x14ac:dyDescent="0.2">
      <c r="A21" s="108" t="str">
        <f t="shared" si="3"/>
        <v>1.1.15</v>
      </c>
      <c r="B21" s="165"/>
      <c r="C21" s="10" t="s">
        <v>369</v>
      </c>
      <c r="D21" s="11" t="s">
        <v>62</v>
      </c>
      <c r="E21" s="12">
        <v>1</v>
      </c>
      <c r="F21" s="13" t="s">
        <v>63</v>
      </c>
      <c r="G21" s="14">
        <f t="shared" si="0"/>
        <v>0</v>
      </c>
      <c r="H21" s="15">
        <f t="shared" si="6"/>
        <v>0</v>
      </c>
      <c r="I21" s="15">
        <f t="shared" si="7"/>
        <v>0</v>
      </c>
      <c r="J21" s="43"/>
    </row>
    <row r="22" spans="1:11" ht="15" customHeight="1" x14ac:dyDescent="0.2">
      <c r="A22" s="108" t="str">
        <f t="shared" si="3"/>
        <v>1.1.16</v>
      </c>
      <c r="B22" s="165"/>
      <c r="C22" s="10" t="s">
        <v>370</v>
      </c>
      <c r="D22" s="11" t="s">
        <v>62</v>
      </c>
      <c r="E22" s="12">
        <v>1</v>
      </c>
      <c r="F22" s="13" t="s">
        <v>63</v>
      </c>
      <c r="G22" s="14">
        <f t="shared" si="0"/>
        <v>0</v>
      </c>
      <c r="H22" s="15">
        <f t="shared" si="6"/>
        <v>0</v>
      </c>
      <c r="I22" s="15">
        <f t="shared" si="7"/>
        <v>0</v>
      </c>
      <c r="J22" s="43"/>
    </row>
    <row r="23" spans="1:11" ht="15" customHeight="1" x14ac:dyDescent="0.2">
      <c r="A23" s="108" t="str">
        <f t="shared" si="3"/>
        <v>1.1.17</v>
      </c>
      <c r="B23" s="165"/>
      <c r="C23" s="10" t="s">
        <v>360</v>
      </c>
      <c r="D23" s="11" t="s">
        <v>62</v>
      </c>
      <c r="E23" s="12">
        <v>1</v>
      </c>
      <c r="F23" s="13" t="s">
        <v>63</v>
      </c>
      <c r="G23" s="14">
        <f t="shared" si="0"/>
        <v>0</v>
      </c>
      <c r="H23" s="15">
        <f t="shared" si="6"/>
        <v>0</v>
      </c>
      <c r="I23" s="15">
        <f t="shared" si="7"/>
        <v>0</v>
      </c>
      <c r="J23" s="43"/>
    </row>
    <row r="24" spans="1:11" ht="15" customHeight="1" x14ac:dyDescent="0.2">
      <c r="A24" s="108" t="str">
        <f t="shared" si="3"/>
        <v>1.1.18</v>
      </c>
      <c r="B24" s="165"/>
      <c r="C24" s="10" t="s">
        <v>371</v>
      </c>
      <c r="D24" s="11" t="s">
        <v>62</v>
      </c>
      <c r="E24" s="12">
        <v>1</v>
      </c>
      <c r="F24" s="13" t="s">
        <v>63</v>
      </c>
      <c r="G24" s="14">
        <f>0/1.23</f>
        <v>0</v>
      </c>
      <c r="H24" s="15">
        <f t="shared" si="6"/>
        <v>0</v>
      </c>
      <c r="I24" s="15">
        <f t="shared" si="7"/>
        <v>0</v>
      </c>
      <c r="J24" s="43"/>
    </row>
    <row r="25" spans="1:11" ht="15" customHeight="1" x14ac:dyDescent="0.2">
      <c r="A25" s="108" t="str">
        <f t="shared" si="3"/>
        <v>1.1.19</v>
      </c>
      <c r="B25" s="165"/>
      <c r="C25" s="10" t="s">
        <v>372</v>
      </c>
      <c r="D25" s="11" t="s">
        <v>62</v>
      </c>
      <c r="E25" s="12">
        <v>1</v>
      </c>
      <c r="F25" s="13" t="s">
        <v>63</v>
      </c>
      <c r="G25" s="14">
        <f t="shared" ref="G25:G88" si="8">0/1.23</f>
        <v>0</v>
      </c>
      <c r="H25" s="15">
        <f>E25*G25</f>
        <v>0</v>
      </c>
      <c r="I25" s="15">
        <f>H25*1.23</f>
        <v>0</v>
      </c>
      <c r="J25" s="43"/>
    </row>
    <row r="26" spans="1:11" ht="15" customHeight="1" x14ac:dyDescent="0.2">
      <c r="A26" s="108" t="str">
        <f t="shared" si="3"/>
        <v>1.1.20</v>
      </c>
      <c r="B26" s="165"/>
      <c r="C26" s="10" t="s">
        <v>373</v>
      </c>
      <c r="D26" s="11" t="s">
        <v>62</v>
      </c>
      <c r="E26" s="12">
        <v>1</v>
      </c>
      <c r="F26" s="13" t="s">
        <v>63</v>
      </c>
      <c r="G26" s="14">
        <f t="shared" si="8"/>
        <v>0</v>
      </c>
      <c r="H26" s="15">
        <f t="shared" ref="H26:H27" si="9">E26*G26</f>
        <v>0</v>
      </c>
      <c r="I26" s="15">
        <f t="shared" ref="I26:I27" si="10">H26*1.23</f>
        <v>0</v>
      </c>
      <c r="J26" s="43"/>
    </row>
    <row r="27" spans="1:11" ht="15" customHeight="1" x14ac:dyDescent="0.2">
      <c r="A27" s="108" t="str">
        <f t="shared" si="3"/>
        <v>1.1.21</v>
      </c>
      <c r="B27" s="166"/>
      <c r="C27" s="10" t="s">
        <v>374</v>
      </c>
      <c r="D27" s="11" t="s">
        <v>62</v>
      </c>
      <c r="E27" s="12">
        <v>1</v>
      </c>
      <c r="F27" s="13" t="s">
        <v>63</v>
      </c>
      <c r="G27" s="14">
        <f t="shared" si="8"/>
        <v>0</v>
      </c>
      <c r="H27" s="15">
        <f t="shared" si="9"/>
        <v>0</v>
      </c>
      <c r="I27" s="15">
        <f t="shared" si="10"/>
        <v>0</v>
      </c>
      <c r="J27" s="43"/>
    </row>
    <row r="28" spans="1:11" ht="71.25" x14ac:dyDescent="0.25">
      <c r="A28" s="108" t="str">
        <f t="shared" si="3"/>
        <v>1.1.22</v>
      </c>
      <c r="B28" s="61" t="s">
        <v>388</v>
      </c>
      <c r="C28" s="10" t="s">
        <v>310</v>
      </c>
      <c r="D28" s="11" t="s">
        <v>62</v>
      </c>
      <c r="E28" s="12">
        <v>200</v>
      </c>
      <c r="F28" s="13" t="s">
        <v>63</v>
      </c>
      <c r="G28" s="14">
        <f t="shared" si="8"/>
        <v>0</v>
      </c>
      <c r="H28" s="15">
        <f t="shared" si="1"/>
        <v>0</v>
      </c>
      <c r="I28" s="15">
        <f t="shared" si="2"/>
        <v>0</v>
      </c>
      <c r="J28" s="98"/>
      <c r="K28" s="72"/>
    </row>
    <row r="29" spans="1:11" x14ac:dyDescent="0.2">
      <c r="A29" s="108" t="str">
        <f t="shared" si="3"/>
        <v>1.1.23</v>
      </c>
      <c r="B29" s="164" t="s">
        <v>311</v>
      </c>
      <c r="C29" s="10" t="s">
        <v>355</v>
      </c>
      <c r="D29" s="11" t="s">
        <v>62</v>
      </c>
      <c r="E29" s="5">
        <v>1</v>
      </c>
      <c r="F29" s="13" t="s">
        <v>63</v>
      </c>
      <c r="G29" s="14">
        <f t="shared" si="8"/>
        <v>0</v>
      </c>
      <c r="H29" s="15">
        <f t="shared" si="1"/>
        <v>0</v>
      </c>
      <c r="I29" s="15">
        <f t="shared" si="2"/>
        <v>0</v>
      </c>
      <c r="J29" s="42"/>
    </row>
    <row r="30" spans="1:11" ht="15" customHeight="1" x14ac:dyDescent="0.2">
      <c r="A30" s="108" t="str">
        <f t="shared" si="3"/>
        <v>1.1.24</v>
      </c>
      <c r="B30" s="165"/>
      <c r="C30" s="10" t="s">
        <v>356</v>
      </c>
      <c r="D30" s="11" t="s">
        <v>62</v>
      </c>
      <c r="E30" s="12">
        <v>1</v>
      </c>
      <c r="F30" s="13" t="s">
        <v>63</v>
      </c>
      <c r="G30" s="14">
        <f t="shared" si="8"/>
        <v>0</v>
      </c>
      <c r="H30" s="15">
        <f t="shared" si="1"/>
        <v>0</v>
      </c>
      <c r="I30" s="15">
        <f t="shared" si="2"/>
        <v>0</v>
      </c>
      <c r="J30" s="43"/>
    </row>
    <row r="31" spans="1:11" ht="15" customHeight="1" x14ac:dyDescent="0.2">
      <c r="A31" s="108" t="str">
        <f t="shared" si="3"/>
        <v>1.1.25</v>
      </c>
      <c r="B31" s="165"/>
      <c r="C31" s="10" t="s">
        <v>357</v>
      </c>
      <c r="D31" s="11" t="s">
        <v>62</v>
      </c>
      <c r="E31" s="12">
        <v>1</v>
      </c>
      <c r="F31" s="13" t="s">
        <v>63</v>
      </c>
      <c r="G31" s="14">
        <f t="shared" si="8"/>
        <v>0</v>
      </c>
      <c r="H31" s="15">
        <f t="shared" si="1"/>
        <v>0</v>
      </c>
      <c r="I31" s="15">
        <f t="shared" si="2"/>
        <v>0</v>
      </c>
      <c r="J31" s="43"/>
    </row>
    <row r="32" spans="1:11" ht="15" customHeight="1" x14ac:dyDescent="0.2">
      <c r="A32" s="108" t="str">
        <f t="shared" si="3"/>
        <v>1.1.26</v>
      </c>
      <c r="B32" s="165"/>
      <c r="C32" s="10" t="s">
        <v>358</v>
      </c>
      <c r="D32" s="11" t="s">
        <v>62</v>
      </c>
      <c r="E32" s="12">
        <v>1</v>
      </c>
      <c r="F32" s="13" t="s">
        <v>63</v>
      </c>
      <c r="G32" s="14">
        <f t="shared" si="8"/>
        <v>0</v>
      </c>
      <c r="H32" s="15">
        <f t="shared" si="1"/>
        <v>0</v>
      </c>
      <c r="I32" s="15">
        <f t="shared" si="2"/>
        <v>0</v>
      </c>
      <c r="J32" s="43"/>
    </row>
    <row r="33" spans="1:10" ht="15" customHeight="1" x14ac:dyDescent="0.2">
      <c r="A33" s="108" t="str">
        <f t="shared" si="3"/>
        <v>1.1.27</v>
      </c>
      <c r="B33" s="165"/>
      <c r="C33" s="10" t="s">
        <v>359</v>
      </c>
      <c r="D33" s="11" t="s">
        <v>62</v>
      </c>
      <c r="E33" s="12">
        <v>1</v>
      </c>
      <c r="F33" s="13" t="s">
        <v>63</v>
      </c>
      <c r="G33" s="14">
        <f t="shared" si="8"/>
        <v>0</v>
      </c>
      <c r="H33" s="15">
        <f t="shared" si="1"/>
        <v>0</v>
      </c>
      <c r="I33" s="15">
        <f t="shared" si="2"/>
        <v>0</v>
      </c>
      <c r="J33" s="43"/>
    </row>
    <row r="34" spans="1:10" ht="15" customHeight="1" x14ac:dyDescent="0.2">
      <c r="A34" s="108" t="str">
        <f t="shared" si="3"/>
        <v>1.1.28</v>
      </c>
      <c r="B34" s="165"/>
      <c r="C34" s="10" t="s">
        <v>365</v>
      </c>
      <c r="D34" s="11" t="s">
        <v>62</v>
      </c>
      <c r="E34" s="12">
        <v>1</v>
      </c>
      <c r="F34" s="13" t="s">
        <v>63</v>
      </c>
      <c r="G34" s="14">
        <f t="shared" si="8"/>
        <v>0</v>
      </c>
      <c r="H34" s="15">
        <f>E34*G34</f>
        <v>0</v>
      </c>
      <c r="I34" s="15">
        <f>H34*1.23</f>
        <v>0</v>
      </c>
      <c r="J34" s="43"/>
    </row>
    <row r="35" spans="1:10" ht="15" customHeight="1" x14ac:dyDescent="0.2">
      <c r="A35" s="108" t="str">
        <f t="shared" si="3"/>
        <v>1.1.29</v>
      </c>
      <c r="B35" s="165"/>
      <c r="C35" s="10" t="s">
        <v>361</v>
      </c>
      <c r="D35" s="11" t="s">
        <v>62</v>
      </c>
      <c r="E35" s="12">
        <v>1</v>
      </c>
      <c r="F35" s="13" t="s">
        <v>63</v>
      </c>
      <c r="G35" s="14">
        <f t="shared" si="8"/>
        <v>0</v>
      </c>
      <c r="H35" s="15">
        <f t="shared" ref="H35:H39" si="11">E35*G35</f>
        <v>0</v>
      </c>
      <c r="I35" s="15">
        <f t="shared" ref="I35:I39" si="12">H35*1.23</f>
        <v>0</v>
      </c>
      <c r="J35" s="43"/>
    </row>
    <row r="36" spans="1:10" ht="15" customHeight="1" x14ac:dyDescent="0.2">
      <c r="A36" s="108" t="str">
        <f t="shared" si="3"/>
        <v>1.1.30</v>
      </c>
      <c r="B36" s="165"/>
      <c r="C36" s="10" t="s">
        <v>362</v>
      </c>
      <c r="D36" s="11" t="s">
        <v>62</v>
      </c>
      <c r="E36" s="12">
        <v>1</v>
      </c>
      <c r="F36" s="13" t="s">
        <v>63</v>
      </c>
      <c r="G36" s="14">
        <f t="shared" si="8"/>
        <v>0</v>
      </c>
      <c r="H36" s="15">
        <f t="shared" si="11"/>
        <v>0</v>
      </c>
      <c r="I36" s="15">
        <f t="shared" si="12"/>
        <v>0</v>
      </c>
      <c r="J36" s="43"/>
    </row>
    <row r="37" spans="1:10" ht="15" customHeight="1" x14ac:dyDescent="0.2">
      <c r="A37" s="108" t="str">
        <f t="shared" si="3"/>
        <v>1.1.31</v>
      </c>
      <c r="B37" s="165"/>
      <c r="C37" s="10" t="s">
        <v>363</v>
      </c>
      <c r="D37" s="11" t="s">
        <v>62</v>
      </c>
      <c r="E37" s="12">
        <v>1</v>
      </c>
      <c r="F37" s="13" t="s">
        <v>63</v>
      </c>
      <c r="G37" s="14">
        <f t="shared" si="8"/>
        <v>0</v>
      </c>
      <c r="H37" s="15">
        <f t="shared" si="11"/>
        <v>0</v>
      </c>
      <c r="I37" s="15">
        <f t="shared" si="12"/>
        <v>0</v>
      </c>
      <c r="J37" s="43"/>
    </row>
    <row r="38" spans="1:10" ht="15" customHeight="1" x14ac:dyDescent="0.2">
      <c r="A38" s="108" t="str">
        <f t="shared" si="3"/>
        <v>1.1.32</v>
      </c>
      <c r="B38" s="165"/>
      <c r="C38" s="10" t="s">
        <v>364</v>
      </c>
      <c r="D38" s="11" t="s">
        <v>62</v>
      </c>
      <c r="E38" s="12">
        <v>1</v>
      </c>
      <c r="F38" s="13" t="s">
        <v>63</v>
      </c>
      <c r="G38" s="14">
        <f t="shared" si="8"/>
        <v>0</v>
      </c>
      <c r="H38" s="15">
        <f t="shared" si="11"/>
        <v>0</v>
      </c>
      <c r="I38" s="15">
        <f t="shared" si="12"/>
        <v>0</v>
      </c>
      <c r="J38" s="43"/>
    </row>
    <row r="39" spans="1:10" ht="15" customHeight="1" x14ac:dyDescent="0.2">
      <c r="A39" s="108" t="str">
        <f t="shared" si="3"/>
        <v>1.1.33</v>
      </c>
      <c r="B39" s="165"/>
      <c r="C39" s="10" t="s">
        <v>366</v>
      </c>
      <c r="D39" s="11" t="s">
        <v>62</v>
      </c>
      <c r="E39" s="12">
        <v>1</v>
      </c>
      <c r="F39" s="13" t="s">
        <v>63</v>
      </c>
      <c r="G39" s="14">
        <f t="shared" si="8"/>
        <v>0</v>
      </c>
      <c r="H39" s="15">
        <f t="shared" si="11"/>
        <v>0</v>
      </c>
      <c r="I39" s="15">
        <f t="shared" si="12"/>
        <v>0</v>
      </c>
      <c r="J39" s="43"/>
    </row>
    <row r="40" spans="1:10" ht="15" customHeight="1" x14ac:dyDescent="0.2">
      <c r="A40" s="108" t="str">
        <f t="shared" si="3"/>
        <v>1.1.34</v>
      </c>
      <c r="B40" s="165"/>
      <c r="C40" s="10" t="s">
        <v>367</v>
      </c>
      <c r="D40" s="11" t="s">
        <v>62</v>
      </c>
      <c r="E40" s="12">
        <v>1</v>
      </c>
      <c r="F40" s="13" t="s">
        <v>63</v>
      </c>
      <c r="G40" s="14">
        <f t="shared" si="8"/>
        <v>0</v>
      </c>
      <c r="H40" s="15">
        <f>E40*G40</f>
        <v>0</v>
      </c>
      <c r="I40" s="15">
        <f>H40*1.23</f>
        <v>0</v>
      </c>
      <c r="J40" s="43"/>
    </row>
    <row r="41" spans="1:10" ht="15" customHeight="1" x14ac:dyDescent="0.2">
      <c r="A41" s="108" t="str">
        <f t="shared" si="3"/>
        <v>1.1.35</v>
      </c>
      <c r="B41" s="165"/>
      <c r="C41" s="10" t="s">
        <v>368</v>
      </c>
      <c r="D41" s="11" t="s">
        <v>62</v>
      </c>
      <c r="E41" s="12">
        <v>1</v>
      </c>
      <c r="F41" s="13" t="s">
        <v>63</v>
      </c>
      <c r="G41" s="14">
        <f t="shared" si="8"/>
        <v>0</v>
      </c>
      <c r="H41" s="15">
        <f t="shared" ref="H41:H45" si="13">E41*G41</f>
        <v>0</v>
      </c>
      <c r="I41" s="15">
        <f t="shared" ref="I41:I45" si="14">H41*1.23</f>
        <v>0</v>
      </c>
      <c r="J41" s="43"/>
    </row>
    <row r="42" spans="1:10" ht="15" customHeight="1" x14ac:dyDescent="0.2">
      <c r="A42" s="108" t="str">
        <f t="shared" si="3"/>
        <v>1.1.36</v>
      </c>
      <c r="B42" s="165"/>
      <c r="C42" s="10" t="s">
        <v>369</v>
      </c>
      <c r="D42" s="11" t="s">
        <v>62</v>
      </c>
      <c r="E42" s="12">
        <v>1</v>
      </c>
      <c r="F42" s="13" t="s">
        <v>63</v>
      </c>
      <c r="G42" s="14">
        <f t="shared" si="8"/>
        <v>0</v>
      </c>
      <c r="H42" s="15">
        <f t="shared" si="13"/>
        <v>0</v>
      </c>
      <c r="I42" s="15">
        <f t="shared" si="14"/>
        <v>0</v>
      </c>
      <c r="J42" s="43"/>
    </row>
    <row r="43" spans="1:10" ht="15" customHeight="1" x14ac:dyDescent="0.2">
      <c r="A43" s="108" t="str">
        <f t="shared" si="3"/>
        <v>1.1.37</v>
      </c>
      <c r="B43" s="165"/>
      <c r="C43" s="10" t="s">
        <v>370</v>
      </c>
      <c r="D43" s="11" t="s">
        <v>62</v>
      </c>
      <c r="E43" s="12">
        <v>1</v>
      </c>
      <c r="F43" s="13" t="s">
        <v>63</v>
      </c>
      <c r="G43" s="14">
        <f t="shared" si="8"/>
        <v>0</v>
      </c>
      <c r="H43" s="15">
        <f t="shared" si="13"/>
        <v>0</v>
      </c>
      <c r="I43" s="15">
        <f t="shared" si="14"/>
        <v>0</v>
      </c>
      <c r="J43" s="43"/>
    </row>
    <row r="44" spans="1:10" ht="15" customHeight="1" x14ac:dyDescent="0.2">
      <c r="A44" s="108" t="str">
        <f t="shared" si="3"/>
        <v>1.1.38</v>
      </c>
      <c r="B44" s="165"/>
      <c r="C44" s="10" t="s">
        <v>360</v>
      </c>
      <c r="D44" s="11" t="s">
        <v>62</v>
      </c>
      <c r="E44" s="12">
        <v>1</v>
      </c>
      <c r="F44" s="13" t="s">
        <v>63</v>
      </c>
      <c r="G44" s="14">
        <f t="shared" si="8"/>
        <v>0</v>
      </c>
      <c r="H44" s="15">
        <f t="shared" si="13"/>
        <v>0</v>
      </c>
      <c r="I44" s="15">
        <f t="shared" si="14"/>
        <v>0</v>
      </c>
      <c r="J44" s="43"/>
    </row>
    <row r="45" spans="1:10" ht="15" customHeight="1" x14ac:dyDescent="0.2">
      <c r="A45" s="108" t="str">
        <f t="shared" si="3"/>
        <v>1.1.39</v>
      </c>
      <c r="B45" s="165"/>
      <c r="C45" s="10" t="s">
        <v>371</v>
      </c>
      <c r="D45" s="11" t="s">
        <v>62</v>
      </c>
      <c r="E45" s="12">
        <v>1</v>
      </c>
      <c r="F45" s="13" t="s">
        <v>63</v>
      </c>
      <c r="G45" s="14">
        <f t="shared" si="8"/>
        <v>0</v>
      </c>
      <c r="H45" s="15">
        <f t="shared" si="13"/>
        <v>0</v>
      </c>
      <c r="I45" s="15">
        <f t="shared" si="14"/>
        <v>0</v>
      </c>
      <c r="J45" s="43"/>
    </row>
    <row r="46" spans="1:10" ht="15" customHeight="1" x14ac:dyDescent="0.2">
      <c r="A46" s="108" t="str">
        <f t="shared" si="3"/>
        <v>1.1.40</v>
      </c>
      <c r="B46" s="165"/>
      <c r="C46" s="10" t="s">
        <v>372</v>
      </c>
      <c r="D46" s="11" t="s">
        <v>62</v>
      </c>
      <c r="E46" s="12">
        <v>1</v>
      </c>
      <c r="F46" s="13" t="s">
        <v>63</v>
      </c>
      <c r="G46" s="14">
        <f t="shared" si="8"/>
        <v>0</v>
      </c>
      <c r="H46" s="15">
        <f>E46*G46</f>
        <v>0</v>
      </c>
      <c r="I46" s="15">
        <f>H46*1.23</f>
        <v>0</v>
      </c>
      <c r="J46" s="43"/>
    </row>
    <row r="47" spans="1:10" ht="15" customHeight="1" x14ac:dyDescent="0.2">
      <c r="A47" s="108" t="str">
        <f t="shared" si="3"/>
        <v>1.1.41</v>
      </c>
      <c r="B47" s="165"/>
      <c r="C47" s="10" t="s">
        <v>373</v>
      </c>
      <c r="D47" s="11" t="s">
        <v>62</v>
      </c>
      <c r="E47" s="12">
        <v>1</v>
      </c>
      <c r="F47" s="13" t="s">
        <v>63</v>
      </c>
      <c r="G47" s="14">
        <f t="shared" si="8"/>
        <v>0</v>
      </c>
      <c r="H47" s="15">
        <f t="shared" ref="H47:H48" si="15">E47*G47</f>
        <v>0</v>
      </c>
      <c r="I47" s="15">
        <f t="shared" ref="I47:I48" si="16">H47*1.23</f>
        <v>0</v>
      </c>
      <c r="J47" s="43"/>
    </row>
    <row r="48" spans="1:10" ht="15" customHeight="1" x14ac:dyDescent="0.2">
      <c r="A48" s="108" t="str">
        <f t="shared" si="3"/>
        <v>1.1.42</v>
      </c>
      <c r="B48" s="166"/>
      <c r="C48" s="10" t="s">
        <v>374</v>
      </c>
      <c r="D48" s="11" t="s">
        <v>62</v>
      </c>
      <c r="E48" s="12">
        <v>1</v>
      </c>
      <c r="F48" s="13" t="s">
        <v>63</v>
      </c>
      <c r="G48" s="14">
        <f t="shared" si="8"/>
        <v>0</v>
      </c>
      <c r="H48" s="15">
        <f t="shared" si="15"/>
        <v>0</v>
      </c>
      <c r="I48" s="15">
        <f t="shared" si="16"/>
        <v>0</v>
      </c>
      <c r="J48" s="43"/>
    </row>
    <row r="49" spans="1:11" ht="85.5" x14ac:dyDescent="0.25">
      <c r="A49" s="108" t="str">
        <f t="shared" si="3"/>
        <v>1.1.43</v>
      </c>
      <c r="B49" s="69" t="s">
        <v>389</v>
      </c>
      <c r="C49" s="3" t="s">
        <v>309</v>
      </c>
      <c r="D49" s="4" t="s">
        <v>62</v>
      </c>
      <c r="E49" s="5">
        <v>200</v>
      </c>
      <c r="F49" s="6" t="s">
        <v>63</v>
      </c>
      <c r="G49" s="14">
        <f t="shared" si="8"/>
        <v>0</v>
      </c>
      <c r="H49" s="8">
        <f t="shared" si="1"/>
        <v>0</v>
      </c>
      <c r="I49" s="8">
        <f t="shared" si="2"/>
        <v>0</v>
      </c>
      <c r="J49" s="98"/>
      <c r="K49" s="72"/>
    </row>
    <row r="50" spans="1:11" x14ac:dyDescent="0.2">
      <c r="A50" s="108" t="str">
        <f t="shared" si="3"/>
        <v>1.1.44</v>
      </c>
      <c r="B50" s="164" t="s">
        <v>311</v>
      </c>
      <c r="C50" s="10" t="s">
        <v>355</v>
      </c>
      <c r="D50" s="11" t="s">
        <v>62</v>
      </c>
      <c r="E50" s="12">
        <v>1</v>
      </c>
      <c r="F50" s="13" t="s">
        <v>63</v>
      </c>
      <c r="G50" s="14">
        <f t="shared" si="8"/>
        <v>0</v>
      </c>
      <c r="H50" s="15">
        <f t="shared" si="1"/>
        <v>0</v>
      </c>
      <c r="I50" s="15">
        <f t="shared" si="2"/>
        <v>0</v>
      </c>
      <c r="J50" s="43"/>
    </row>
    <row r="51" spans="1:11" ht="15" customHeight="1" x14ac:dyDescent="0.2">
      <c r="A51" s="108" t="str">
        <f t="shared" si="3"/>
        <v>1.1.45</v>
      </c>
      <c r="B51" s="165"/>
      <c r="C51" s="10" t="s">
        <v>356</v>
      </c>
      <c r="D51" s="11" t="s">
        <v>62</v>
      </c>
      <c r="E51" s="12">
        <v>1</v>
      </c>
      <c r="F51" s="13" t="s">
        <v>63</v>
      </c>
      <c r="G51" s="14">
        <f t="shared" si="8"/>
        <v>0</v>
      </c>
      <c r="H51" s="15">
        <f t="shared" si="1"/>
        <v>0</v>
      </c>
      <c r="I51" s="15">
        <f t="shared" si="2"/>
        <v>0</v>
      </c>
      <c r="J51" s="43"/>
    </row>
    <row r="52" spans="1:11" ht="15" customHeight="1" x14ac:dyDescent="0.2">
      <c r="A52" s="108" t="str">
        <f t="shared" si="3"/>
        <v>1.1.46</v>
      </c>
      <c r="B52" s="165"/>
      <c r="C52" s="10" t="s">
        <v>357</v>
      </c>
      <c r="D52" s="11" t="s">
        <v>62</v>
      </c>
      <c r="E52" s="12">
        <v>1</v>
      </c>
      <c r="F52" s="13" t="s">
        <v>63</v>
      </c>
      <c r="G52" s="14">
        <f t="shared" si="8"/>
        <v>0</v>
      </c>
      <c r="H52" s="15">
        <f t="shared" si="1"/>
        <v>0</v>
      </c>
      <c r="I52" s="15">
        <f t="shared" si="2"/>
        <v>0</v>
      </c>
      <c r="J52" s="43"/>
    </row>
    <row r="53" spans="1:11" ht="15" customHeight="1" x14ac:dyDescent="0.2">
      <c r="A53" s="108" t="str">
        <f t="shared" si="3"/>
        <v>1.1.47</v>
      </c>
      <c r="B53" s="165"/>
      <c r="C53" s="10" t="s">
        <v>358</v>
      </c>
      <c r="D53" s="11" t="s">
        <v>62</v>
      </c>
      <c r="E53" s="12">
        <v>1</v>
      </c>
      <c r="F53" s="13" t="s">
        <v>63</v>
      </c>
      <c r="G53" s="14">
        <f t="shared" si="8"/>
        <v>0</v>
      </c>
      <c r="H53" s="15">
        <f t="shared" si="1"/>
        <v>0</v>
      </c>
      <c r="I53" s="15">
        <f t="shared" si="2"/>
        <v>0</v>
      </c>
      <c r="J53" s="43"/>
    </row>
    <row r="54" spans="1:11" ht="15" customHeight="1" x14ac:dyDescent="0.2">
      <c r="A54" s="108" t="str">
        <f t="shared" si="3"/>
        <v>1.1.48</v>
      </c>
      <c r="B54" s="165"/>
      <c r="C54" s="10" t="s">
        <v>359</v>
      </c>
      <c r="D54" s="11" t="s">
        <v>62</v>
      </c>
      <c r="E54" s="12">
        <v>1</v>
      </c>
      <c r="F54" s="13" t="s">
        <v>63</v>
      </c>
      <c r="G54" s="14">
        <f t="shared" si="8"/>
        <v>0</v>
      </c>
      <c r="H54" s="15">
        <f t="shared" si="1"/>
        <v>0</v>
      </c>
      <c r="I54" s="15">
        <f t="shared" si="2"/>
        <v>0</v>
      </c>
      <c r="J54" s="43"/>
    </row>
    <row r="55" spans="1:11" ht="15" customHeight="1" x14ac:dyDescent="0.2">
      <c r="A55" s="108" t="str">
        <f t="shared" si="3"/>
        <v>1.1.49</v>
      </c>
      <c r="B55" s="165"/>
      <c r="C55" s="10" t="s">
        <v>365</v>
      </c>
      <c r="D55" s="11" t="s">
        <v>62</v>
      </c>
      <c r="E55" s="12">
        <v>1</v>
      </c>
      <c r="F55" s="13" t="s">
        <v>63</v>
      </c>
      <c r="G55" s="14">
        <f t="shared" si="8"/>
        <v>0</v>
      </c>
      <c r="H55" s="15">
        <f>E55*G55</f>
        <v>0</v>
      </c>
      <c r="I55" s="15">
        <f>H55*1.23</f>
        <v>0</v>
      </c>
      <c r="J55" s="43"/>
    </row>
    <row r="56" spans="1:11" ht="15" customHeight="1" x14ac:dyDescent="0.2">
      <c r="A56" s="108" t="str">
        <f t="shared" si="3"/>
        <v>1.1.50</v>
      </c>
      <c r="B56" s="165"/>
      <c r="C56" s="10" t="s">
        <v>361</v>
      </c>
      <c r="D56" s="11" t="s">
        <v>62</v>
      </c>
      <c r="E56" s="12">
        <v>1</v>
      </c>
      <c r="F56" s="13" t="s">
        <v>63</v>
      </c>
      <c r="G56" s="14">
        <f t="shared" si="8"/>
        <v>0</v>
      </c>
      <c r="H56" s="15">
        <f t="shared" ref="H56:H60" si="17">E56*G56</f>
        <v>0</v>
      </c>
      <c r="I56" s="15">
        <f t="shared" ref="I56:I60" si="18">H56*1.23</f>
        <v>0</v>
      </c>
      <c r="J56" s="43"/>
    </row>
    <row r="57" spans="1:11" ht="15" customHeight="1" x14ac:dyDescent="0.2">
      <c r="A57" s="108" t="str">
        <f t="shared" si="3"/>
        <v>1.1.51</v>
      </c>
      <c r="B57" s="165"/>
      <c r="C57" s="10" t="s">
        <v>362</v>
      </c>
      <c r="D57" s="11" t="s">
        <v>62</v>
      </c>
      <c r="E57" s="12">
        <v>1</v>
      </c>
      <c r="F57" s="13" t="s">
        <v>63</v>
      </c>
      <c r="G57" s="14">
        <f t="shared" si="8"/>
        <v>0</v>
      </c>
      <c r="H57" s="15">
        <f t="shared" si="17"/>
        <v>0</v>
      </c>
      <c r="I57" s="15">
        <f t="shared" si="18"/>
        <v>0</v>
      </c>
      <c r="J57" s="43"/>
    </row>
    <row r="58" spans="1:11" ht="15" customHeight="1" x14ac:dyDescent="0.2">
      <c r="A58" s="108" t="str">
        <f t="shared" si="3"/>
        <v>1.1.52</v>
      </c>
      <c r="B58" s="165"/>
      <c r="C58" s="10" t="s">
        <v>363</v>
      </c>
      <c r="D58" s="11" t="s">
        <v>62</v>
      </c>
      <c r="E58" s="12">
        <v>1</v>
      </c>
      <c r="F58" s="13" t="s">
        <v>63</v>
      </c>
      <c r="G58" s="14">
        <f t="shared" si="8"/>
        <v>0</v>
      </c>
      <c r="H58" s="15">
        <f t="shared" si="17"/>
        <v>0</v>
      </c>
      <c r="I58" s="15">
        <f t="shared" si="18"/>
        <v>0</v>
      </c>
      <c r="J58" s="43"/>
    </row>
    <row r="59" spans="1:11" ht="15" customHeight="1" x14ac:dyDescent="0.2">
      <c r="A59" s="108" t="str">
        <f t="shared" si="3"/>
        <v>1.1.53</v>
      </c>
      <c r="B59" s="165"/>
      <c r="C59" s="10" t="s">
        <v>364</v>
      </c>
      <c r="D59" s="11" t="s">
        <v>62</v>
      </c>
      <c r="E59" s="12">
        <v>1</v>
      </c>
      <c r="F59" s="13" t="s">
        <v>63</v>
      </c>
      <c r="G59" s="14">
        <f t="shared" si="8"/>
        <v>0</v>
      </c>
      <c r="H59" s="15">
        <f t="shared" si="17"/>
        <v>0</v>
      </c>
      <c r="I59" s="15">
        <f t="shared" si="18"/>
        <v>0</v>
      </c>
      <c r="J59" s="43"/>
    </row>
    <row r="60" spans="1:11" ht="15" customHeight="1" x14ac:dyDescent="0.2">
      <c r="A60" s="108" t="str">
        <f t="shared" si="3"/>
        <v>1.1.54</v>
      </c>
      <c r="B60" s="165"/>
      <c r="C60" s="10" t="s">
        <v>366</v>
      </c>
      <c r="D60" s="11" t="s">
        <v>62</v>
      </c>
      <c r="E60" s="12">
        <v>1</v>
      </c>
      <c r="F60" s="13" t="s">
        <v>63</v>
      </c>
      <c r="G60" s="14">
        <f t="shared" si="8"/>
        <v>0</v>
      </c>
      <c r="H60" s="15">
        <f t="shared" si="17"/>
        <v>0</v>
      </c>
      <c r="I60" s="15">
        <f t="shared" si="18"/>
        <v>0</v>
      </c>
      <c r="J60" s="43"/>
    </row>
    <row r="61" spans="1:11" ht="15" customHeight="1" x14ac:dyDescent="0.2">
      <c r="A61" s="108" t="str">
        <f t="shared" si="3"/>
        <v>1.1.55</v>
      </c>
      <c r="B61" s="165"/>
      <c r="C61" s="10" t="s">
        <v>367</v>
      </c>
      <c r="D61" s="11" t="s">
        <v>62</v>
      </c>
      <c r="E61" s="12">
        <v>1</v>
      </c>
      <c r="F61" s="13" t="s">
        <v>63</v>
      </c>
      <c r="G61" s="14">
        <f t="shared" si="8"/>
        <v>0</v>
      </c>
      <c r="H61" s="15">
        <f>E61*G61</f>
        <v>0</v>
      </c>
      <c r="I61" s="15">
        <f>H61*1.23</f>
        <v>0</v>
      </c>
      <c r="J61" s="43"/>
    </row>
    <row r="62" spans="1:11" ht="15" customHeight="1" x14ac:dyDescent="0.2">
      <c r="A62" s="108" t="str">
        <f t="shared" si="3"/>
        <v>1.1.56</v>
      </c>
      <c r="B62" s="165"/>
      <c r="C62" s="10" t="s">
        <v>368</v>
      </c>
      <c r="D62" s="11" t="s">
        <v>62</v>
      </c>
      <c r="E62" s="12">
        <v>1</v>
      </c>
      <c r="F62" s="13" t="s">
        <v>63</v>
      </c>
      <c r="G62" s="14">
        <f t="shared" si="8"/>
        <v>0</v>
      </c>
      <c r="H62" s="15">
        <f t="shared" ref="H62:H66" si="19">E62*G62</f>
        <v>0</v>
      </c>
      <c r="I62" s="15">
        <f t="shared" ref="I62:I66" si="20">H62*1.23</f>
        <v>0</v>
      </c>
      <c r="J62" s="43"/>
    </row>
    <row r="63" spans="1:11" ht="15" customHeight="1" x14ac:dyDescent="0.2">
      <c r="A63" s="108" t="str">
        <f t="shared" si="3"/>
        <v>1.1.57</v>
      </c>
      <c r="B63" s="165"/>
      <c r="C63" s="10" t="s">
        <v>369</v>
      </c>
      <c r="D63" s="11" t="s">
        <v>62</v>
      </c>
      <c r="E63" s="12">
        <v>1</v>
      </c>
      <c r="F63" s="13" t="s">
        <v>63</v>
      </c>
      <c r="G63" s="14">
        <f t="shared" si="8"/>
        <v>0</v>
      </c>
      <c r="H63" s="15">
        <f t="shared" si="19"/>
        <v>0</v>
      </c>
      <c r="I63" s="15">
        <f t="shared" si="20"/>
        <v>0</v>
      </c>
      <c r="J63" s="43"/>
    </row>
    <row r="64" spans="1:11" ht="15" customHeight="1" x14ac:dyDescent="0.2">
      <c r="A64" s="108" t="str">
        <f t="shared" si="3"/>
        <v>1.1.58</v>
      </c>
      <c r="B64" s="165"/>
      <c r="C64" s="10" t="s">
        <v>370</v>
      </c>
      <c r="D64" s="11" t="s">
        <v>62</v>
      </c>
      <c r="E64" s="12">
        <v>1</v>
      </c>
      <c r="F64" s="13" t="s">
        <v>63</v>
      </c>
      <c r="G64" s="14">
        <f t="shared" si="8"/>
        <v>0</v>
      </c>
      <c r="H64" s="15">
        <f t="shared" si="19"/>
        <v>0</v>
      </c>
      <c r="I64" s="15">
        <f t="shared" si="20"/>
        <v>0</v>
      </c>
      <c r="J64" s="43"/>
    </row>
    <row r="65" spans="1:11" ht="15" customHeight="1" x14ac:dyDescent="0.2">
      <c r="A65" s="108" t="str">
        <f t="shared" si="3"/>
        <v>1.1.59</v>
      </c>
      <c r="B65" s="165"/>
      <c r="C65" s="10" t="s">
        <v>360</v>
      </c>
      <c r="D65" s="11" t="s">
        <v>62</v>
      </c>
      <c r="E65" s="12">
        <v>1</v>
      </c>
      <c r="F65" s="13" t="s">
        <v>63</v>
      </c>
      <c r="G65" s="14">
        <f t="shared" si="8"/>
        <v>0</v>
      </c>
      <c r="H65" s="15">
        <f t="shared" si="19"/>
        <v>0</v>
      </c>
      <c r="I65" s="15">
        <f t="shared" si="20"/>
        <v>0</v>
      </c>
      <c r="J65" s="43"/>
    </row>
    <row r="66" spans="1:11" ht="15" customHeight="1" x14ac:dyDescent="0.2">
      <c r="A66" s="108" t="str">
        <f t="shared" si="3"/>
        <v>1.1.60</v>
      </c>
      <c r="B66" s="165"/>
      <c r="C66" s="10" t="s">
        <v>371</v>
      </c>
      <c r="D66" s="11" t="s">
        <v>62</v>
      </c>
      <c r="E66" s="12">
        <v>1</v>
      </c>
      <c r="F66" s="13" t="s">
        <v>63</v>
      </c>
      <c r="G66" s="14">
        <f t="shared" si="8"/>
        <v>0</v>
      </c>
      <c r="H66" s="15">
        <f t="shared" si="19"/>
        <v>0</v>
      </c>
      <c r="I66" s="15">
        <f t="shared" si="20"/>
        <v>0</v>
      </c>
      <c r="J66" s="43"/>
    </row>
    <row r="67" spans="1:11" ht="15" customHeight="1" x14ac:dyDescent="0.2">
      <c r="A67" s="108" t="str">
        <f t="shared" si="3"/>
        <v>1.1.61</v>
      </c>
      <c r="B67" s="165"/>
      <c r="C67" s="10" t="s">
        <v>372</v>
      </c>
      <c r="D67" s="11" t="s">
        <v>62</v>
      </c>
      <c r="E67" s="12">
        <v>1</v>
      </c>
      <c r="F67" s="13" t="s">
        <v>63</v>
      </c>
      <c r="G67" s="14">
        <f t="shared" si="8"/>
        <v>0</v>
      </c>
      <c r="H67" s="15">
        <f>E67*G67</f>
        <v>0</v>
      </c>
      <c r="I67" s="15">
        <f>H67*1.23</f>
        <v>0</v>
      </c>
      <c r="J67" s="43"/>
    </row>
    <row r="68" spans="1:11" ht="15" customHeight="1" x14ac:dyDescent="0.2">
      <c r="A68" s="108" t="str">
        <f t="shared" si="3"/>
        <v>1.1.62</v>
      </c>
      <c r="B68" s="165"/>
      <c r="C68" s="10" t="s">
        <v>373</v>
      </c>
      <c r="D68" s="11" t="s">
        <v>62</v>
      </c>
      <c r="E68" s="12">
        <v>1</v>
      </c>
      <c r="F68" s="13" t="s">
        <v>63</v>
      </c>
      <c r="G68" s="14">
        <f t="shared" si="8"/>
        <v>0</v>
      </c>
      <c r="H68" s="15">
        <f t="shared" ref="H68:H69" si="21">E68*G68</f>
        <v>0</v>
      </c>
      <c r="I68" s="15">
        <f t="shared" ref="I68:I69" si="22">H68*1.23</f>
        <v>0</v>
      </c>
      <c r="J68" s="43"/>
    </row>
    <row r="69" spans="1:11" ht="15" customHeight="1" x14ac:dyDescent="0.2">
      <c r="A69" s="108" t="str">
        <f t="shared" si="3"/>
        <v>1.1.63</v>
      </c>
      <c r="B69" s="166"/>
      <c r="C69" s="10" t="s">
        <v>374</v>
      </c>
      <c r="D69" s="11" t="s">
        <v>62</v>
      </c>
      <c r="E69" s="12">
        <v>1</v>
      </c>
      <c r="F69" s="13" t="s">
        <v>63</v>
      </c>
      <c r="G69" s="14">
        <f t="shared" si="8"/>
        <v>0</v>
      </c>
      <c r="H69" s="15">
        <f t="shared" si="21"/>
        <v>0</v>
      </c>
      <c r="I69" s="15">
        <f t="shared" si="22"/>
        <v>0</v>
      </c>
      <c r="J69" s="43"/>
    </row>
    <row r="70" spans="1:11" ht="87.75" x14ac:dyDescent="0.25">
      <c r="A70" s="108" t="str">
        <f t="shared" si="3"/>
        <v>1.1.64</v>
      </c>
      <c r="B70" s="61" t="s">
        <v>385</v>
      </c>
      <c r="C70" s="10" t="s">
        <v>312</v>
      </c>
      <c r="D70" s="11" t="s">
        <v>62</v>
      </c>
      <c r="E70" s="12">
        <v>200</v>
      </c>
      <c r="F70" s="13" t="s">
        <v>63</v>
      </c>
      <c r="G70" s="14">
        <f t="shared" si="8"/>
        <v>0</v>
      </c>
      <c r="H70" s="15">
        <f t="shared" si="1"/>
        <v>0</v>
      </c>
      <c r="I70" s="15">
        <f t="shared" si="2"/>
        <v>0</v>
      </c>
      <c r="J70" s="98"/>
      <c r="K70" s="72"/>
    </row>
    <row r="71" spans="1:11" x14ac:dyDescent="0.2">
      <c r="A71" s="108" t="str">
        <f t="shared" si="3"/>
        <v>1.1.65</v>
      </c>
      <c r="B71" s="164" t="s">
        <v>311</v>
      </c>
      <c r="C71" s="10" t="s">
        <v>355</v>
      </c>
      <c r="D71" s="11" t="s">
        <v>62</v>
      </c>
      <c r="E71" s="5">
        <v>1</v>
      </c>
      <c r="F71" s="13" t="s">
        <v>63</v>
      </c>
      <c r="G71" s="14">
        <f t="shared" si="8"/>
        <v>0</v>
      </c>
      <c r="H71" s="15">
        <f t="shared" si="1"/>
        <v>0</v>
      </c>
      <c r="I71" s="15">
        <f t="shared" si="2"/>
        <v>0</v>
      </c>
      <c r="J71" s="42"/>
    </row>
    <row r="72" spans="1:11" ht="15" customHeight="1" x14ac:dyDescent="0.2">
      <c r="A72" s="108" t="str">
        <f t="shared" ref="A72:A135" si="23">_xlfn.CONCAT($A$5,".",ROW()-ROW($A$6))</f>
        <v>1.1.66</v>
      </c>
      <c r="B72" s="165"/>
      <c r="C72" s="10" t="s">
        <v>356</v>
      </c>
      <c r="D72" s="11" t="s">
        <v>62</v>
      </c>
      <c r="E72" s="12">
        <v>1</v>
      </c>
      <c r="F72" s="13" t="s">
        <v>63</v>
      </c>
      <c r="G72" s="14">
        <f t="shared" si="8"/>
        <v>0</v>
      </c>
      <c r="H72" s="15">
        <f t="shared" si="1"/>
        <v>0</v>
      </c>
      <c r="I72" s="15">
        <f t="shared" si="2"/>
        <v>0</v>
      </c>
      <c r="J72" s="43"/>
    </row>
    <row r="73" spans="1:11" ht="15" customHeight="1" x14ac:dyDescent="0.2">
      <c r="A73" s="108" t="str">
        <f t="shared" si="23"/>
        <v>1.1.67</v>
      </c>
      <c r="B73" s="165"/>
      <c r="C73" s="10" t="s">
        <v>357</v>
      </c>
      <c r="D73" s="11" t="s">
        <v>62</v>
      </c>
      <c r="E73" s="12">
        <v>1</v>
      </c>
      <c r="F73" s="13" t="s">
        <v>63</v>
      </c>
      <c r="G73" s="14">
        <f t="shared" si="8"/>
        <v>0</v>
      </c>
      <c r="H73" s="15">
        <f t="shared" si="1"/>
        <v>0</v>
      </c>
      <c r="I73" s="15">
        <f t="shared" si="2"/>
        <v>0</v>
      </c>
      <c r="J73" s="43"/>
    </row>
    <row r="74" spans="1:11" ht="15" customHeight="1" x14ac:dyDescent="0.2">
      <c r="A74" s="108" t="str">
        <f t="shared" si="23"/>
        <v>1.1.68</v>
      </c>
      <c r="B74" s="165"/>
      <c r="C74" s="10" t="s">
        <v>358</v>
      </c>
      <c r="D74" s="11" t="s">
        <v>62</v>
      </c>
      <c r="E74" s="12">
        <v>1</v>
      </c>
      <c r="F74" s="13" t="s">
        <v>63</v>
      </c>
      <c r="G74" s="14">
        <f t="shared" si="8"/>
        <v>0</v>
      </c>
      <c r="H74" s="15">
        <f t="shared" si="1"/>
        <v>0</v>
      </c>
      <c r="I74" s="15">
        <f t="shared" si="2"/>
        <v>0</v>
      </c>
      <c r="J74" s="43"/>
    </row>
    <row r="75" spans="1:11" ht="15" customHeight="1" x14ac:dyDescent="0.2">
      <c r="A75" s="108" t="str">
        <f t="shared" si="23"/>
        <v>1.1.69</v>
      </c>
      <c r="B75" s="165"/>
      <c r="C75" s="10" t="s">
        <v>359</v>
      </c>
      <c r="D75" s="11" t="s">
        <v>62</v>
      </c>
      <c r="E75" s="12">
        <v>1</v>
      </c>
      <c r="F75" s="13" t="s">
        <v>63</v>
      </c>
      <c r="G75" s="14">
        <f t="shared" si="8"/>
        <v>0</v>
      </c>
      <c r="H75" s="15">
        <f t="shared" si="1"/>
        <v>0</v>
      </c>
      <c r="I75" s="15">
        <f t="shared" si="2"/>
        <v>0</v>
      </c>
      <c r="J75" s="43"/>
    </row>
    <row r="76" spans="1:11" ht="15" customHeight="1" x14ac:dyDescent="0.2">
      <c r="A76" s="108" t="str">
        <f t="shared" si="23"/>
        <v>1.1.70</v>
      </c>
      <c r="B76" s="165"/>
      <c r="C76" s="10" t="s">
        <v>365</v>
      </c>
      <c r="D76" s="11" t="s">
        <v>62</v>
      </c>
      <c r="E76" s="12">
        <v>1</v>
      </c>
      <c r="F76" s="13" t="s">
        <v>63</v>
      </c>
      <c r="G76" s="14">
        <f t="shared" si="8"/>
        <v>0</v>
      </c>
      <c r="H76" s="15">
        <f>E76*G76</f>
        <v>0</v>
      </c>
      <c r="I76" s="15">
        <f>H76*1.23</f>
        <v>0</v>
      </c>
      <c r="J76" s="43"/>
    </row>
    <row r="77" spans="1:11" ht="15" customHeight="1" x14ac:dyDescent="0.2">
      <c r="A77" s="108" t="str">
        <f t="shared" si="23"/>
        <v>1.1.71</v>
      </c>
      <c r="B77" s="165"/>
      <c r="C77" s="10" t="s">
        <v>361</v>
      </c>
      <c r="D77" s="11" t="s">
        <v>62</v>
      </c>
      <c r="E77" s="12">
        <v>1</v>
      </c>
      <c r="F77" s="13" t="s">
        <v>63</v>
      </c>
      <c r="G77" s="14">
        <f t="shared" si="8"/>
        <v>0</v>
      </c>
      <c r="H77" s="15">
        <f t="shared" ref="H77:H81" si="24">E77*G77</f>
        <v>0</v>
      </c>
      <c r="I77" s="15">
        <f t="shared" ref="I77:I81" si="25">H77*1.23</f>
        <v>0</v>
      </c>
      <c r="J77" s="43"/>
    </row>
    <row r="78" spans="1:11" ht="15" customHeight="1" x14ac:dyDescent="0.2">
      <c r="A78" s="108" t="str">
        <f t="shared" si="23"/>
        <v>1.1.72</v>
      </c>
      <c r="B78" s="165"/>
      <c r="C78" s="10" t="s">
        <v>362</v>
      </c>
      <c r="D78" s="11" t="s">
        <v>62</v>
      </c>
      <c r="E78" s="12">
        <v>1</v>
      </c>
      <c r="F78" s="13" t="s">
        <v>63</v>
      </c>
      <c r="G78" s="14">
        <f t="shared" si="8"/>
        <v>0</v>
      </c>
      <c r="H78" s="15">
        <f t="shared" si="24"/>
        <v>0</v>
      </c>
      <c r="I78" s="15">
        <f t="shared" si="25"/>
        <v>0</v>
      </c>
      <c r="J78" s="43"/>
    </row>
    <row r="79" spans="1:11" ht="15" customHeight="1" x14ac:dyDescent="0.2">
      <c r="A79" s="108" t="str">
        <f t="shared" si="23"/>
        <v>1.1.73</v>
      </c>
      <c r="B79" s="165"/>
      <c r="C79" s="10" t="s">
        <v>363</v>
      </c>
      <c r="D79" s="11" t="s">
        <v>62</v>
      </c>
      <c r="E79" s="12">
        <v>1</v>
      </c>
      <c r="F79" s="13" t="s">
        <v>63</v>
      </c>
      <c r="G79" s="14">
        <f t="shared" si="8"/>
        <v>0</v>
      </c>
      <c r="H79" s="15">
        <f t="shared" si="24"/>
        <v>0</v>
      </c>
      <c r="I79" s="15">
        <f t="shared" si="25"/>
        <v>0</v>
      </c>
      <c r="J79" s="43"/>
    </row>
    <row r="80" spans="1:11" ht="15" customHeight="1" x14ac:dyDescent="0.2">
      <c r="A80" s="108" t="str">
        <f t="shared" si="23"/>
        <v>1.1.74</v>
      </c>
      <c r="B80" s="165"/>
      <c r="C80" s="10" t="s">
        <v>364</v>
      </c>
      <c r="D80" s="11" t="s">
        <v>62</v>
      </c>
      <c r="E80" s="12">
        <v>1</v>
      </c>
      <c r="F80" s="13" t="s">
        <v>63</v>
      </c>
      <c r="G80" s="14">
        <f t="shared" si="8"/>
        <v>0</v>
      </c>
      <c r="H80" s="15">
        <f t="shared" si="24"/>
        <v>0</v>
      </c>
      <c r="I80" s="15">
        <f t="shared" si="25"/>
        <v>0</v>
      </c>
      <c r="J80" s="43"/>
    </row>
    <row r="81" spans="1:11" ht="15" customHeight="1" x14ac:dyDescent="0.2">
      <c r="A81" s="108" t="str">
        <f t="shared" si="23"/>
        <v>1.1.75</v>
      </c>
      <c r="B81" s="165"/>
      <c r="C81" s="10" t="s">
        <v>366</v>
      </c>
      <c r="D81" s="11" t="s">
        <v>62</v>
      </c>
      <c r="E81" s="12">
        <v>1</v>
      </c>
      <c r="F81" s="13" t="s">
        <v>63</v>
      </c>
      <c r="G81" s="14">
        <f t="shared" si="8"/>
        <v>0</v>
      </c>
      <c r="H81" s="15">
        <f t="shared" si="24"/>
        <v>0</v>
      </c>
      <c r="I81" s="15">
        <f t="shared" si="25"/>
        <v>0</v>
      </c>
      <c r="J81" s="43"/>
    </row>
    <row r="82" spans="1:11" ht="15" customHeight="1" x14ac:dyDescent="0.2">
      <c r="A82" s="108" t="str">
        <f t="shared" si="23"/>
        <v>1.1.76</v>
      </c>
      <c r="B82" s="165"/>
      <c r="C82" s="10" t="s">
        <v>367</v>
      </c>
      <c r="D82" s="11" t="s">
        <v>62</v>
      </c>
      <c r="E82" s="12">
        <v>1</v>
      </c>
      <c r="F82" s="13" t="s">
        <v>63</v>
      </c>
      <c r="G82" s="14">
        <f t="shared" si="8"/>
        <v>0</v>
      </c>
      <c r="H82" s="15">
        <f>E82*G82</f>
        <v>0</v>
      </c>
      <c r="I82" s="15">
        <f>H82*1.23</f>
        <v>0</v>
      </c>
      <c r="J82" s="43"/>
    </row>
    <row r="83" spans="1:11" ht="15" customHeight="1" x14ac:dyDescent="0.2">
      <c r="A83" s="108" t="str">
        <f t="shared" si="23"/>
        <v>1.1.77</v>
      </c>
      <c r="B83" s="165"/>
      <c r="C83" s="10" t="s">
        <v>368</v>
      </c>
      <c r="D83" s="11" t="s">
        <v>62</v>
      </c>
      <c r="E83" s="12">
        <v>1</v>
      </c>
      <c r="F83" s="13" t="s">
        <v>63</v>
      </c>
      <c r="G83" s="14">
        <f t="shared" si="8"/>
        <v>0</v>
      </c>
      <c r="H83" s="15">
        <f t="shared" ref="H83:H87" si="26">E83*G83</f>
        <v>0</v>
      </c>
      <c r="I83" s="15">
        <f t="shared" ref="I83:I87" si="27">H83*1.23</f>
        <v>0</v>
      </c>
      <c r="J83" s="43"/>
    </row>
    <row r="84" spans="1:11" ht="15" customHeight="1" x14ac:dyDescent="0.2">
      <c r="A84" s="108" t="str">
        <f t="shared" si="23"/>
        <v>1.1.78</v>
      </c>
      <c r="B84" s="165"/>
      <c r="C84" s="10" t="s">
        <v>369</v>
      </c>
      <c r="D84" s="11" t="s">
        <v>62</v>
      </c>
      <c r="E84" s="12">
        <v>1</v>
      </c>
      <c r="F84" s="13" t="s">
        <v>63</v>
      </c>
      <c r="G84" s="14">
        <f t="shared" si="8"/>
        <v>0</v>
      </c>
      <c r="H84" s="15">
        <f t="shared" si="26"/>
        <v>0</v>
      </c>
      <c r="I84" s="15">
        <f t="shared" si="27"/>
        <v>0</v>
      </c>
      <c r="J84" s="43"/>
    </row>
    <row r="85" spans="1:11" ht="15" customHeight="1" x14ac:dyDescent="0.2">
      <c r="A85" s="108" t="str">
        <f t="shared" si="23"/>
        <v>1.1.79</v>
      </c>
      <c r="B85" s="165"/>
      <c r="C85" s="10" t="s">
        <v>370</v>
      </c>
      <c r="D85" s="11" t="s">
        <v>62</v>
      </c>
      <c r="E85" s="12">
        <v>1</v>
      </c>
      <c r="F85" s="13" t="s">
        <v>63</v>
      </c>
      <c r="G85" s="14">
        <f t="shared" si="8"/>
        <v>0</v>
      </c>
      <c r="H85" s="15">
        <f t="shared" si="26"/>
        <v>0</v>
      </c>
      <c r="I85" s="15">
        <f t="shared" si="27"/>
        <v>0</v>
      </c>
      <c r="J85" s="43"/>
    </row>
    <row r="86" spans="1:11" ht="15" customHeight="1" x14ac:dyDescent="0.2">
      <c r="A86" s="108" t="str">
        <f t="shared" si="23"/>
        <v>1.1.80</v>
      </c>
      <c r="B86" s="165"/>
      <c r="C86" s="10" t="s">
        <v>360</v>
      </c>
      <c r="D86" s="11" t="s">
        <v>62</v>
      </c>
      <c r="E86" s="12">
        <v>1</v>
      </c>
      <c r="F86" s="13" t="s">
        <v>63</v>
      </c>
      <c r="G86" s="14">
        <f t="shared" si="8"/>
        <v>0</v>
      </c>
      <c r="H86" s="15">
        <f t="shared" si="26"/>
        <v>0</v>
      </c>
      <c r="I86" s="15">
        <f t="shared" si="27"/>
        <v>0</v>
      </c>
      <c r="J86" s="43"/>
    </row>
    <row r="87" spans="1:11" ht="15" customHeight="1" x14ac:dyDescent="0.2">
      <c r="A87" s="108" t="str">
        <f t="shared" si="23"/>
        <v>1.1.81</v>
      </c>
      <c r="B87" s="165"/>
      <c r="C87" s="10" t="s">
        <v>371</v>
      </c>
      <c r="D87" s="11" t="s">
        <v>62</v>
      </c>
      <c r="E87" s="12">
        <v>1</v>
      </c>
      <c r="F87" s="13" t="s">
        <v>63</v>
      </c>
      <c r="G87" s="14">
        <f t="shared" si="8"/>
        <v>0</v>
      </c>
      <c r="H87" s="15">
        <f t="shared" si="26"/>
        <v>0</v>
      </c>
      <c r="I87" s="15">
        <f t="shared" si="27"/>
        <v>0</v>
      </c>
      <c r="J87" s="43"/>
    </row>
    <row r="88" spans="1:11" ht="15" customHeight="1" x14ac:dyDescent="0.2">
      <c r="A88" s="108" t="str">
        <f t="shared" si="23"/>
        <v>1.1.82</v>
      </c>
      <c r="B88" s="165"/>
      <c r="C88" s="10" t="s">
        <v>372</v>
      </c>
      <c r="D88" s="11" t="s">
        <v>62</v>
      </c>
      <c r="E88" s="12">
        <v>1</v>
      </c>
      <c r="F88" s="13" t="s">
        <v>63</v>
      </c>
      <c r="G88" s="14">
        <f t="shared" si="8"/>
        <v>0</v>
      </c>
      <c r="H88" s="15">
        <f>E88*G88</f>
        <v>0</v>
      </c>
      <c r="I88" s="15">
        <f>H88*1.23</f>
        <v>0</v>
      </c>
      <c r="J88" s="43"/>
    </row>
    <row r="89" spans="1:11" ht="15" customHeight="1" x14ac:dyDescent="0.2">
      <c r="A89" s="108" t="str">
        <f t="shared" si="23"/>
        <v>1.1.83</v>
      </c>
      <c r="B89" s="165"/>
      <c r="C89" s="10" t="s">
        <v>373</v>
      </c>
      <c r="D89" s="11" t="s">
        <v>62</v>
      </c>
      <c r="E89" s="12">
        <v>1</v>
      </c>
      <c r="F89" s="13" t="s">
        <v>63</v>
      </c>
      <c r="G89" s="14">
        <f t="shared" ref="G89:G152" si="28">0/1.23</f>
        <v>0</v>
      </c>
      <c r="H89" s="15">
        <f t="shared" ref="H89:H90" si="29">E89*G89</f>
        <v>0</v>
      </c>
      <c r="I89" s="15">
        <f t="shared" ref="I89:I90" si="30">H89*1.23</f>
        <v>0</v>
      </c>
      <c r="J89" s="43"/>
    </row>
    <row r="90" spans="1:11" ht="15" customHeight="1" x14ac:dyDescent="0.2">
      <c r="A90" s="108" t="str">
        <f t="shared" si="23"/>
        <v>1.1.84</v>
      </c>
      <c r="B90" s="166"/>
      <c r="C90" s="10" t="s">
        <v>374</v>
      </c>
      <c r="D90" s="11" t="s">
        <v>62</v>
      </c>
      <c r="E90" s="12">
        <v>1</v>
      </c>
      <c r="F90" s="13" t="s">
        <v>63</v>
      </c>
      <c r="G90" s="14">
        <f t="shared" si="28"/>
        <v>0</v>
      </c>
      <c r="H90" s="15">
        <f t="shared" si="29"/>
        <v>0</v>
      </c>
      <c r="I90" s="15">
        <f t="shared" si="30"/>
        <v>0</v>
      </c>
      <c r="J90" s="43"/>
    </row>
    <row r="91" spans="1:11" ht="87.75" x14ac:dyDescent="0.25">
      <c r="A91" s="108" t="str">
        <f t="shared" si="23"/>
        <v>1.1.85</v>
      </c>
      <c r="B91" s="61" t="s">
        <v>386</v>
      </c>
      <c r="C91" s="10" t="s">
        <v>307</v>
      </c>
      <c r="D91" s="11" t="s">
        <v>62</v>
      </c>
      <c r="E91" s="12">
        <v>200</v>
      </c>
      <c r="F91" s="13" t="s">
        <v>63</v>
      </c>
      <c r="G91" s="14">
        <f t="shared" si="28"/>
        <v>0</v>
      </c>
      <c r="H91" s="15">
        <f t="shared" si="1"/>
        <v>0</v>
      </c>
      <c r="I91" s="15">
        <f t="shared" si="2"/>
        <v>0</v>
      </c>
      <c r="J91" s="98"/>
      <c r="K91" s="72"/>
    </row>
    <row r="92" spans="1:11" x14ac:dyDescent="0.2">
      <c r="A92" s="108" t="str">
        <f t="shared" si="23"/>
        <v>1.1.86</v>
      </c>
      <c r="B92" s="164" t="s">
        <v>311</v>
      </c>
      <c r="C92" s="10" t="s">
        <v>355</v>
      </c>
      <c r="D92" s="11" t="s">
        <v>62</v>
      </c>
      <c r="E92" s="5">
        <v>1</v>
      </c>
      <c r="F92" s="13" t="s">
        <v>63</v>
      </c>
      <c r="G92" s="14">
        <f t="shared" si="28"/>
        <v>0</v>
      </c>
      <c r="H92" s="15">
        <f t="shared" si="1"/>
        <v>0</v>
      </c>
      <c r="I92" s="15">
        <f t="shared" si="2"/>
        <v>0</v>
      </c>
      <c r="J92" s="42"/>
    </row>
    <row r="93" spans="1:11" ht="15" customHeight="1" x14ac:dyDescent="0.2">
      <c r="A93" s="108" t="str">
        <f t="shared" si="23"/>
        <v>1.1.87</v>
      </c>
      <c r="B93" s="165"/>
      <c r="C93" s="10" t="s">
        <v>356</v>
      </c>
      <c r="D93" s="11" t="s">
        <v>62</v>
      </c>
      <c r="E93" s="12">
        <v>1</v>
      </c>
      <c r="F93" s="13" t="s">
        <v>63</v>
      </c>
      <c r="G93" s="14">
        <f t="shared" si="28"/>
        <v>0</v>
      </c>
      <c r="H93" s="15">
        <f t="shared" si="1"/>
        <v>0</v>
      </c>
      <c r="I93" s="15">
        <f t="shared" si="2"/>
        <v>0</v>
      </c>
      <c r="J93" s="43"/>
    </row>
    <row r="94" spans="1:11" ht="15" customHeight="1" x14ac:dyDescent="0.2">
      <c r="A94" s="108" t="str">
        <f t="shared" si="23"/>
        <v>1.1.88</v>
      </c>
      <c r="B94" s="165"/>
      <c r="C94" s="10" t="s">
        <v>357</v>
      </c>
      <c r="D94" s="11" t="s">
        <v>62</v>
      </c>
      <c r="E94" s="12">
        <v>1</v>
      </c>
      <c r="F94" s="13" t="s">
        <v>63</v>
      </c>
      <c r="G94" s="14">
        <f t="shared" si="28"/>
        <v>0</v>
      </c>
      <c r="H94" s="15">
        <f t="shared" si="1"/>
        <v>0</v>
      </c>
      <c r="I94" s="15">
        <f t="shared" si="2"/>
        <v>0</v>
      </c>
      <c r="J94" s="43"/>
    </row>
    <row r="95" spans="1:11" ht="15" customHeight="1" x14ac:dyDescent="0.2">
      <c r="A95" s="108" t="str">
        <f t="shared" si="23"/>
        <v>1.1.89</v>
      </c>
      <c r="B95" s="165"/>
      <c r="C95" s="10" t="s">
        <v>358</v>
      </c>
      <c r="D95" s="11" t="s">
        <v>62</v>
      </c>
      <c r="E95" s="12">
        <v>1</v>
      </c>
      <c r="F95" s="13" t="s">
        <v>63</v>
      </c>
      <c r="G95" s="14">
        <f t="shared" si="28"/>
        <v>0</v>
      </c>
      <c r="H95" s="15">
        <f t="shared" si="1"/>
        <v>0</v>
      </c>
      <c r="I95" s="15">
        <f t="shared" si="2"/>
        <v>0</v>
      </c>
      <c r="J95" s="43"/>
    </row>
    <row r="96" spans="1:11" ht="15" customHeight="1" x14ac:dyDescent="0.2">
      <c r="A96" s="108" t="str">
        <f t="shared" si="23"/>
        <v>1.1.90</v>
      </c>
      <c r="B96" s="165"/>
      <c r="C96" s="10" t="s">
        <v>359</v>
      </c>
      <c r="D96" s="11" t="s">
        <v>62</v>
      </c>
      <c r="E96" s="12">
        <v>1</v>
      </c>
      <c r="F96" s="13" t="s">
        <v>63</v>
      </c>
      <c r="G96" s="14">
        <f t="shared" si="28"/>
        <v>0</v>
      </c>
      <c r="H96" s="15">
        <f t="shared" si="1"/>
        <v>0</v>
      </c>
      <c r="I96" s="15">
        <f t="shared" si="2"/>
        <v>0</v>
      </c>
      <c r="J96" s="43"/>
    </row>
    <row r="97" spans="1:11" ht="15" customHeight="1" x14ac:dyDescent="0.2">
      <c r="A97" s="108" t="str">
        <f t="shared" si="23"/>
        <v>1.1.91</v>
      </c>
      <c r="B97" s="165"/>
      <c r="C97" s="10" t="s">
        <v>365</v>
      </c>
      <c r="D97" s="11" t="s">
        <v>62</v>
      </c>
      <c r="E97" s="12">
        <v>1</v>
      </c>
      <c r="F97" s="13" t="s">
        <v>63</v>
      </c>
      <c r="G97" s="14">
        <f t="shared" si="28"/>
        <v>0</v>
      </c>
      <c r="H97" s="15">
        <f>E97*G97</f>
        <v>0</v>
      </c>
      <c r="I97" s="15">
        <f>H97*1.23</f>
        <v>0</v>
      </c>
      <c r="J97" s="43"/>
    </row>
    <row r="98" spans="1:11" ht="15" customHeight="1" x14ac:dyDescent="0.2">
      <c r="A98" s="108" t="str">
        <f t="shared" si="23"/>
        <v>1.1.92</v>
      </c>
      <c r="B98" s="165"/>
      <c r="C98" s="10" t="s">
        <v>361</v>
      </c>
      <c r="D98" s="11" t="s">
        <v>62</v>
      </c>
      <c r="E98" s="12">
        <v>1</v>
      </c>
      <c r="F98" s="13" t="s">
        <v>63</v>
      </c>
      <c r="G98" s="14">
        <f t="shared" si="28"/>
        <v>0</v>
      </c>
      <c r="H98" s="15">
        <f t="shared" ref="H98:H102" si="31">E98*G98</f>
        <v>0</v>
      </c>
      <c r="I98" s="15">
        <f t="shared" ref="I98:I102" si="32">H98*1.23</f>
        <v>0</v>
      </c>
      <c r="J98" s="43"/>
    </row>
    <row r="99" spans="1:11" ht="15" customHeight="1" x14ac:dyDescent="0.2">
      <c r="A99" s="108" t="str">
        <f t="shared" si="23"/>
        <v>1.1.93</v>
      </c>
      <c r="B99" s="165"/>
      <c r="C99" s="10" t="s">
        <v>362</v>
      </c>
      <c r="D99" s="11" t="s">
        <v>62</v>
      </c>
      <c r="E99" s="12">
        <v>1</v>
      </c>
      <c r="F99" s="13" t="s">
        <v>63</v>
      </c>
      <c r="G99" s="14">
        <f t="shared" si="28"/>
        <v>0</v>
      </c>
      <c r="H99" s="15">
        <f t="shared" si="31"/>
        <v>0</v>
      </c>
      <c r="I99" s="15">
        <f t="shared" si="32"/>
        <v>0</v>
      </c>
      <c r="J99" s="43"/>
    </row>
    <row r="100" spans="1:11" ht="15" customHeight="1" x14ac:dyDescent="0.2">
      <c r="A100" s="108" t="str">
        <f t="shared" si="23"/>
        <v>1.1.94</v>
      </c>
      <c r="B100" s="165"/>
      <c r="C100" s="10" t="s">
        <v>363</v>
      </c>
      <c r="D100" s="11" t="s">
        <v>62</v>
      </c>
      <c r="E100" s="12">
        <v>1</v>
      </c>
      <c r="F100" s="13" t="s">
        <v>63</v>
      </c>
      <c r="G100" s="14">
        <f t="shared" si="28"/>
        <v>0</v>
      </c>
      <c r="H100" s="15">
        <f t="shared" si="31"/>
        <v>0</v>
      </c>
      <c r="I100" s="15">
        <f t="shared" si="32"/>
        <v>0</v>
      </c>
      <c r="J100" s="43"/>
    </row>
    <row r="101" spans="1:11" ht="15" customHeight="1" x14ac:dyDescent="0.2">
      <c r="A101" s="108" t="str">
        <f t="shared" si="23"/>
        <v>1.1.95</v>
      </c>
      <c r="B101" s="165"/>
      <c r="C101" s="10" t="s">
        <v>364</v>
      </c>
      <c r="D101" s="11" t="s">
        <v>62</v>
      </c>
      <c r="E101" s="12">
        <v>1</v>
      </c>
      <c r="F101" s="13" t="s">
        <v>63</v>
      </c>
      <c r="G101" s="14">
        <f t="shared" si="28"/>
        <v>0</v>
      </c>
      <c r="H101" s="15">
        <f t="shared" si="31"/>
        <v>0</v>
      </c>
      <c r="I101" s="15">
        <f t="shared" si="32"/>
        <v>0</v>
      </c>
      <c r="J101" s="43"/>
    </row>
    <row r="102" spans="1:11" ht="15" customHeight="1" x14ac:dyDescent="0.2">
      <c r="A102" s="108" t="str">
        <f t="shared" si="23"/>
        <v>1.1.96</v>
      </c>
      <c r="B102" s="165"/>
      <c r="C102" s="10" t="s">
        <v>366</v>
      </c>
      <c r="D102" s="11" t="s">
        <v>62</v>
      </c>
      <c r="E102" s="12">
        <v>1</v>
      </c>
      <c r="F102" s="13" t="s">
        <v>63</v>
      </c>
      <c r="G102" s="14">
        <f t="shared" si="28"/>
        <v>0</v>
      </c>
      <c r="H102" s="15">
        <f t="shared" si="31"/>
        <v>0</v>
      </c>
      <c r="I102" s="15">
        <f t="shared" si="32"/>
        <v>0</v>
      </c>
      <c r="J102" s="43"/>
    </row>
    <row r="103" spans="1:11" ht="15" customHeight="1" x14ac:dyDescent="0.2">
      <c r="A103" s="108" t="str">
        <f t="shared" si="23"/>
        <v>1.1.97</v>
      </c>
      <c r="B103" s="165"/>
      <c r="C103" s="10" t="s">
        <v>367</v>
      </c>
      <c r="D103" s="11" t="s">
        <v>62</v>
      </c>
      <c r="E103" s="12">
        <v>1</v>
      </c>
      <c r="F103" s="13" t="s">
        <v>63</v>
      </c>
      <c r="G103" s="14">
        <f t="shared" si="28"/>
        <v>0</v>
      </c>
      <c r="H103" s="15">
        <f>E103*G103</f>
        <v>0</v>
      </c>
      <c r="I103" s="15">
        <f>H103*1.23</f>
        <v>0</v>
      </c>
      <c r="J103" s="43"/>
    </row>
    <row r="104" spans="1:11" ht="15" customHeight="1" x14ac:dyDescent="0.2">
      <c r="A104" s="108" t="str">
        <f t="shared" si="23"/>
        <v>1.1.98</v>
      </c>
      <c r="B104" s="165"/>
      <c r="C104" s="10" t="s">
        <v>368</v>
      </c>
      <c r="D104" s="11" t="s">
        <v>62</v>
      </c>
      <c r="E104" s="12">
        <v>1</v>
      </c>
      <c r="F104" s="13" t="s">
        <v>63</v>
      </c>
      <c r="G104" s="14">
        <f t="shared" si="28"/>
        <v>0</v>
      </c>
      <c r="H104" s="15">
        <f t="shared" ref="H104:H108" si="33">E104*G104</f>
        <v>0</v>
      </c>
      <c r="I104" s="15">
        <f t="shared" ref="I104:I108" si="34">H104*1.23</f>
        <v>0</v>
      </c>
      <c r="J104" s="43"/>
    </row>
    <row r="105" spans="1:11" ht="15" customHeight="1" x14ac:dyDescent="0.2">
      <c r="A105" s="108" t="str">
        <f t="shared" si="23"/>
        <v>1.1.99</v>
      </c>
      <c r="B105" s="165"/>
      <c r="C105" s="10" t="s">
        <v>369</v>
      </c>
      <c r="D105" s="11" t="s">
        <v>62</v>
      </c>
      <c r="E105" s="12">
        <v>1</v>
      </c>
      <c r="F105" s="13" t="s">
        <v>63</v>
      </c>
      <c r="G105" s="14">
        <f t="shared" si="28"/>
        <v>0</v>
      </c>
      <c r="H105" s="15">
        <f t="shared" si="33"/>
        <v>0</v>
      </c>
      <c r="I105" s="15">
        <f t="shared" si="34"/>
        <v>0</v>
      </c>
      <c r="J105" s="43"/>
    </row>
    <row r="106" spans="1:11" ht="15" customHeight="1" x14ac:dyDescent="0.2">
      <c r="A106" s="108" t="str">
        <f t="shared" si="23"/>
        <v>1.1.100</v>
      </c>
      <c r="B106" s="165"/>
      <c r="C106" s="10" t="s">
        <v>370</v>
      </c>
      <c r="D106" s="11" t="s">
        <v>62</v>
      </c>
      <c r="E106" s="12">
        <v>1</v>
      </c>
      <c r="F106" s="13" t="s">
        <v>63</v>
      </c>
      <c r="G106" s="14">
        <f t="shared" si="28"/>
        <v>0</v>
      </c>
      <c r="H106" s="15">
        <f t="shared" si="33"/>
        <v>0</v>
      </c>
      <c r="I106" s="15">
        <f t="shared" si="34"/>
        <v>0</v>
      </c>
      <c r="J106" s="43"/>
    </row>
    <row r="107" spans="1:11" ht="15" customHeight="1" x14ac:dyDescent="0.2">
      <c r="A107" s="108" t="str">
        <f t="shared" si="23"/>
        <v>1.1.101</v>
      </c>
      <c r="B107" s="165"/>
      <c r="C107" s="10" t="s">
        <v>360</v>
      </c>
      <c r="D107" s="11" t="s">
        <v>62</v>
      </c>
      <c r="E107" s="12">
        <v>1</v>
      </c>
      <c r="F107" s="13" t="s">
        <v>63</v>
      </c>
      <c r="G107" s="14">
        <f t="shared" si="28"/>
        <v>0</v>
      </c>
      <c r="H107" s="15">
        <f t="shared" si="33"/>
        <v>0</v>
      </c>
      <c r="I107" s="15">
        <f t="shared" si="34"/>
        <v>0</v>
      </c>
      <c r="J107" s="43"/>
    </row>
    <row r="108" spans="1:11" ht="15" customHeight="1" x14ac:dyDescent="0.2">
      <c r="A108" s="108" t="str">
        <f t="shared" si="23"/>
        <v>1.1.102</v>
      </c>
      <c r="B108" s="165"/>
      <c r="C108" s="10" t="s">
        <v>371</v>
      </c>
      <c r="D108" s="11" t="s">
        <v>62</v>
      </c>
      <c r="E108" s="12">
        <v>1</v>
      </c>
      <c r="F108" s="13" t="s">
        <v>63</v>
      </c>
      <c r="G108" s="14">
        <f t="shared" si="28"/>
        <v>0</v>
      </c>
      <c r="H108" s="15">
        <f t="shared" si="33"/>
        <v>0</v>
      </c>
      <c r="I108" s="15">
        <f t="shared" si="34"/>
        <v>0</v>
      </c>
      <c r="J108" s="43"/>
    </row>
    <row r="109" spans="1:11" ht="15" customHeight="1" x14ac:dyDescent="0.2">
      <c r="A109" s="108" t="str">
        <f t="shared" si="23"/>
        <v>1.1.103</v>
      </c>
      <c r="B109" s="165"/>
      <c r="C109" s="10" t="s">
        <v>372</v>
      </c>
      <c r="D109" s="11" t="s">
        <v>62</v>
      </c>
      <c r="E109" s="12">
        <v>1</v>
      </c>
      <c r="F109" s="13" t="s">
        <v>63</v>
      </c>
      <c r="G109" s="14">
        <f t="shared" si="28"/>
        <v>0</v>
      </c>
      <c r="H109" s="15">
        <f>E109*G109</f>
        <v>0</v>
      </c>
      <c r="I109" s="15">
        <f>H109*1.23</f>
        <v>0</v>
      </c>
      <c r="J109" s="43"/>
    </row>
    <row r="110" spans="1:11" ht="15" customHeight="1" x14ac:dyDescent="0.2">
      <c r="A110" s="108" t="str">
        <f t="shared" si="23"/>
        <v>1.1.104</v>
      </c>
      <c r="B110" s="165"/>
      <c r="C110" s="10" t="s">
        <v>373</v>
      </c>
      <c r="D110" s="11" t="s">
        <v>62</v>
      </c>
      <c r="E110" s="12">
        <v>1</v>
      </c>
      <c r="F110" s="13" t="s">
        <v>63</v>
      </c>
      <c r="G110" s="14">
        <f t="shared" si="28"/>
        <v>0</v>
      </c>
      <c r="H110" s="15">
        <f t="shared" ref="H110:H111" si="35">E110*G110</f>
        <v>0</v>
      </c>
      <c r="I110" s="15">
        <f t="shared" ref="I110:I111" si="36">H110*1.23</f>
        <v>0</v>
      </c>
      <c r="J110" s="43"/>
    </row>
    <row r="111" spans="1:11" ht="15" customHeight="1" x14ac:dyDescent="0.2">
      <c r="A111" s="108" t="str">
        <f t="shared" si="23"/>
        <v>1.1.105</v>
      </c>
      <c r="B111" s="166"/>
      <c r="C111" s="10" t="s">
        <v>374</v>
      </c>
      <c r="D111" s="11" t="s">
        <v>62</v>
      </c>
      <c r="E111" s="12">
        <v>1</v>
      </c>
      <c r="F111" s="13" t="s">
        <v>63</v>
      </c>
      <c r="G111" s="14">
        <f t="shared" si="28"/>
        <v>0</v>
      </c>
      <c r="H111" s="15">
        <f t="shared" si="35"/>
        <v>0</v>
      </c>
      <c r="I111" s="15">
        <f t="shared" si="36"/>
        <v>0</v>
      </c>
      <c r="J111" s="43"/>
    </row>
    <row r="112" spans="1:11" ht="102.75" x14ac:dyDescent="0.25">
      <c r="A112" s="108" t="str">
        <f t="shared" si="23"/>
        <v>1.1.106</v>
      </c>
      <c r="B112" s="61" t="s">
        <v>402</v>
      </c>
      <c r="C112" s="10" t="s">
        <v>313</v>
      </c>
      <c r="D112" s="11" t="s">
        <v>62</v>
      </c>
      <c r="E112" s="12">
        <v>200</v>
      </c>
      <c r="F112" s="13" t="s">
        <v>63</v>
      </c>
      <c r="G112" s="14">
        <f t="shared" si="28"/>
        <v>0</v>
      </c>
      <c r="H112" s="15">
        <f t="shared" si="1"/>
        <v>0</v>
      </c>
      <c r="I112" s="15">
        <f t="shared" si="2"/>
        <v>0</v>
      </c>
      <c r="J112" s="98"/>
      <c r="K112" s="72"/>
    </row>
    <row r="113" spans="1:10" x14ac:dyDescent="0.2">
      <c r="A113" s="108" t="str">
        <f t="shared" si="23"/>
        <v>1.1.107</v>
      </c>
      <c r="B113" s="164" t="s">
        <v>311</v>
      </c>
      <c r="C113" s="10" t="s">
        <v>355</v>
      </c>
      <c r="D113" s="11" t="s">
        <v>62</v>
      </c>
      <c r="E113" s="5">
        <v>1</v>
      </c>
      <c r="F113" s="13" t="s">
        <v>63</v>
      </c>
      <c r="G113" s="14">
        <f t="shared" si="28"/>
        <v>0</v>
      </c>
      <c r="H113" s="15">
        <f t="shared" si="1"/>
        <v>0</v>
      </c>
      <c r="I113" s="15">
        <f t="shared" si="2"/>
        <v>0</v>
      </c>
      <c r="J113" s="42"/>
    </row>
    <row r="114" spans="1:10" ht="15" customHeight="1" x14ac:dyDescent="0.2">
      <c r="A114" s="108" t="str">
        <f t="shared" si="23"/>
        <v>1.1.108</v>
      </c>
      <c r="B114" s="165"/>
      <c r="C114" s="10" t="s">
        <v>356</v>
      </c>
      <c r="D114" s="11" t="s">
        <v>62</v>
      </c>
      <c r="E114" s="12">
        <v>1</v>
      </c>
      <c r="F114" s="13" t="s">
        <v>63</v>
      </c>
      <c r="G114" s="14">
        <f t="shared" si="28"/>
        <v>0</v>
      </c>
      <c r="H114" s="15">
        <f t="shared" si="1"/>
        <v>0</v>
      </c>
      <c r="I114" s="15">
        <f t="shared" si="2"/>
        <v>0</v>
      </c>
      <c r="J114" s="43"/>
    </row>
    <row r="115" spans="1:10" ht="15" customHeight="1" x14ac:dyDescent="0.2">
      <c r="A115" s="108" t="str">
        <f t="shared" si="23"/>
        <v>1.1.109</v>
      </c>
      <c r="B115" s="165"/>
      <c r="C115" s="10" t="s">
        <v>357</v>
      </c>
      <c r="D115" s="11" t="s">
        <v>62</v>
      </c>
      <c r="E115" s="12">
        <v>1</v>
      </c>
      <c r="F115" s="13" t="s">
        <v>63</v>
      </c>
      <c r="G115" s="14">
        <f t="shared" si="28"/>
        <v>0</v>
      </c>
      <c r="H115" s="15">
        <f t="shared" si="1"/>
        <v>0</v>
      </c>
      <c r="I115" s="15">
        <f t="shared" si="2"/>
        <v>0</v>
      </c>
      <c r="J115" s="43"/>
    </row>
    <row r="116" spans="1:10" ht="15" customHeight="1" x14ac:dyDescent="0.2">
      <c r="A116" s="108" t="str">
        <f t="shared" si="23"/>
        <v>1.1.110</v>
      </c>
      <c r="B116" s="165"/>
      <c r="C116" s="10" t="s">
        <v>358</v>
      </c>
      <c r="D116" s="11" t="s">
        <v>62</v>
      </c>
      <c r="E116" s="12">
        <v>1</v>
      </c>
      <c r="F116" s="13" t="s">
        <v>63</v>
      </c>
      <c r="G116" s="14">
        <f t="shared" si="28"/>
        <v>0</v>
      </c>
      <c r="H116" s="15">
        <f t="shared" si="1"/>
        <v>0</v>
      </c>
      <c r="I116" s="15">
        <f t="shared" si="2"/>
        <v>0</v>
      </c>
      <c r="J116" s="43"/>
    </row>
    <row r="117" spans="1:10" ht="15" customHeight="1" x14ac:dyDescent="0.2">
      <c r="A117" s="108" t="str">
        <f t="shared" si="23"/>
        <v>1.1.111</v>
      </c>
      <c r="B117" s="165"/>
      <c r="C117" s="10" t="s">
        <v>359</v>
      </c>
      <c r="D117" s="11" t="s">
        <v>62</v>
      </c>
      <c r="E117" s="12">
        <v>1</v>
      </c>
      <c r="F117" s="13" t="s">
        <v>63</v>
      </c>
      <c r="G117" s="14">
        <f t="shared" si="28"/>
        <v>0</v>
      </c>
      <c r="H117" s="15">
        <f t="shared" si="1"/>
        <v>0</v>
      </c>
      <c r="I117" s="15">
        <f t="shared" si="2"/>
        <v>0</v>
      </c>
      <c r="J117" s="43"/>
    </row>
    <row r="118" spans="1:10" ht="15" customHeight="1" x14ac:dyDescent="0.2">
      <c r="A118" s="108" t="str">
        <f t="shared" si="23"/>
        <v>1.1.112</v>
      </c>
      <c r="B118" s="165"/>
      <c r="C118" s="10" t="s">
        <v>365</v>
      </c>
      <c r="D118" s="11" t="s">
        <v>62</v>
      </c>
      <c r="E118" s="12">
        <v>1</v>
      </c>
      <c r="F118" s="13" t="s">
        <v>63</v>
      </c>
      <c r="G118" s="14">
        <f t="shared" si="28"/>
        <v>0</v>
      </c>
      <c r="H118" s="15">
        <f>E118*G118</f>
        <v>0</v>
      </c>
      <c r="I118" s="15">
        <f>H118*1.23</f>
        <v>0</v>
      </c>
      <c r="J118" s="43"/>
    </row>
    <row r="119" spans="1:10" ht="15" customHeight="1" x14ac:dyDescent="0.2">
      <c r="A119" s="108" t="str">
        <f t="shared" si="23"/>
        <v>1.1.113</v>
      </c>
      <c r="B119" s="165"/>
      <c r="C119" s="10" t="s">
        <v>361</v>
      </c>
      <c r="D119" s="11" t="s">
        <v>62</v>
      </c>
      <c r="E119" s="12">
        <v>1</v>
      </c>
      <c r="F119" s="13" t="s">
        <v>63</v>
      </c>
      <c r="G119" s="14">
        <f t="shared" si="28"/>
        <v>0</v>
      </c>
      <c r="H119" s="15">
        <f t="shared" ref="H119:H123" si="37">E119*G119</f>
        <v>0</v>
      </c>
      <c r="I119" s="15">
        <f t="shared" ref="I119:I123" si="38">H119*1.23</f>
        <v>0</v>
      </c>
      <c r="J119" s="43"/>
    </row>
    <row r="120" spans="1:10" ht="15" customHeight="1" x14ac:dyDescent="0.2">
      <c r="A120" s="108" t="str">
        <f t="shared" si="23"/>
        <v>1.1.114</v>
      </c>
      <c r="B120" s="165"/>
      <c r="C120" s="10" t="s">
        <v>362</v>
      </c>
      <c r="D120" s="11" t="s">
        <v>62</v>
      </c>
      <c r="E120" s="12">
        <v>1</v>
      </c>
      <c r="F120" s="13" t="s">
        <v>63</v>
      </c>
      <c r="G120" s="14">
        <f t="shared" si="28"/>
        <v>0</v>
      </c>
      <c r="H120" s="15">
        <f t="shared" si="37"/>
        <v>0</v>
      </c>
      <c r="I120" s="15">
        <f t="shared" si="38"/>
        <v>0</v>
      </c>
      <c r="J120" s="43"/>
    </row>
    <row r="121" spans="1:10" ht="15" customHeight="1" x14ac:dyDescent="0.2">
      <c r="A121" s="108" t="str">
        <f t="shared" si="23"/>
        <v>1.1.115</v>
      </c>
      <c r="B121" s="165"/>
      <c r="C121" s="10" t="s">
        <v>363</v>
      </c>
      <c r="D121" s="11" t="s">
        <v>62</v>
      </c>
      <c r="E121" s="12">
        <v>1</v>
      </c>
      <c r="F121" s="13" t="s">
        <v>63</v>
      </c>
      <c r="G121" s="14">
        <f t="shared" si="28"/>
        <v>0</v>
      </c>
      <c r="H121" s="15">
        <f t="shared" si="37"/>
        <v>0</v>
      </c>
      <c r="I121" s="15">
        <f t="shared" si="38"/>
        <v>0</v>
      </c>
      <c r="J121" s="43"/>
    </row>
    <row r="122" spans="1:10" ht="15" customHeight="1" x14ac:dyDescent="0.2">
      <c r="A122" s="108" t="str">
        <f t="shared" si="23"/>
        <v>1.1.116</v>
      </c>
      <c r="B122" s="165"/>
      <c r="C122" s="10" t="s">
        <v>364</v>
      </c>
      <c r="D122" s="11" t="s">
        <v>62</v>
      </c>
      <c r="E122" s="12">
        <v>1</v>
      </c>
      <c r="F122" s="13" t="s">
        <v>63</v>
      </c>
      <c r="G122" s="14">
        <f t="shared" si="28"/>
        <v>0</v>
      </c>
      <c r="H122" s="15">
        <f t="shared" si="37"/>
        <v>0</v>
      </c>
      <c r="I122" s="15">
        <f t="shared" si="38"/>
        <v>0</v>
      </c>
      <c r="J122" s="43"/>
    </row>
    <row r="123" spans="1:10" ht="15" customHeight="1" x14ac:dyDescent="0.2">
      <c r="A123" s="108" t="str">
        <f t="shared" si="23"/>
        <v>1.1.117</v>
      </c>
      <c r="B123" s="165"/>
      <c r="C123" s="10" t="s">
        <v>366</v>
      </c>
      <c r="D123" s="11" t="s">
        <v>62</v>
      </c>
      <c r="E123" s="12">
        <v>1</v>
      </c>
      <c r="F123" s="13" t="s">
        <v>63</v>
      </c>
      <c r="G123" s="14">
        <f t="shared" si="28"/>
        <v>0</v>
      </c>
      <c r="H123" s="15">
        <f t="shared" si="37"/>
        <v>0</v>
      </c>
      <c r="I123" s="15">
        <f t="shared" si="38"/>
        <v>0</v>
      </c>
      <c r="J123" s="43"/>
    </row>
    <row r="124" spans="1:10" ht="15" customHeight="1" x14ac:dyDescent="0.2">
      <c r="A124" s="108" t="str">
        <f t="shared" si="23"/>
        <v>1.1.118</v>
      </c>
      <c r="B124" s="165"/>
      <c r="C124" s="10" t="s">
        <v>367</v>
      </c>
      <c r="D124" s="11" t="s">
        <v>62</v>
      </c>
      <c r="E124" s="12">
        <v>1</v>
      </c>
      <c r="F124" s="13" t="s">
        <v>63</v>
      </c>
      <c r="G124" s="14">
        <f t="shared" si="28"/>
        <v>0</v>
      </c>
      <c r="H124" s="15">
        <f>E124*G124</f>
        <v>0</v>
      </c>
      <c r="I124" s="15">
        <f>H124*1.23</f>
        <v>0</v>
      </c>
      <c r="J124" s="43"/>
    </row>
    <row r="125" spans="1:10" ht="15" customHeight="1" x14ac:dyDescent="0.2">
      <c r="A125" s="108" t="str">
        <f t="shared" si="23"/>
        <v>1.1.119</v>
      </c>
      <c r="B125" s="165"/>
      <c r="C125" s="10" t="s">
        <v>368</v>
      </c>
      <c r="D125" s="11" t="s">
        <v>62</v>
      </c>
      <c r="E125" s="12">
        <v>1</v>
      </c>
      <c r="F125" s="13" t="s">
        <v>63</v>
      </c>
      <c r="G125" s="14">
        <f t="shared" si="28"/>
        <v>0</v>
      </c>
      <c r="H125" s="15">
        <f t="shared" ref="H125:H129" si="39">E125*G125</f>
        <v>0</v>
      </c>
      <c r="I125" s="15">
        <f t="shared" ref="I125:I129" si="40">H125*1.23</f>
        <v>0</v>
      </c>
      <c r="J125" s="43"/>
    </row>
    <row r="126" spans="1:10" ht="15" customHeight="1" x14ac:dyDescent="0.2">
      <c r="A126" s="108" t="str">
        <f t="shared" si="23"/>
        <v>1.1.120</v>
      </c>
      <c r="B126" s="165"/>
      <c r="C126" s="10" t="s">
        <v>369</v>
      </c>
      <c r="D126" s="11" t="s">
        <v>62</v>
      </c>
      <c r="E126" s="12">
        <v>1</v>
      </c>
      <c r="F126" s="13" t="s">
        <v>63</v>
      </c>
      <c r="G126" s="14">
        <f t="shared" si="28"/>
        <v>0</v>
      </c>
      <c r="H126" s="15">
        <f t="shared" si="39"/>
        <v>0</v>
      </c>
      <c r="I126" s="15">
        <f t="shared" si="40"/>
        <v>0</v>
      </c>
      <c r="J126" s="43"/>
    </row>
    <row r="127" spans="1:10" ht="15" customHeight="1" x14ac:dyDescent="0.2">
      <c r="A127" s="108" t="str">
        <f t="shared" si="23"/>
        <v>1.1.121</v>
      </c>
      <c r="B127" s="165"/>
      <c r="C127" s="10" t="s">
        <v>370</v>
      </c>
      <c r="D127" s="11" t="s">
        <v>62</v>
      </c>
      <c r="E127" s="12">
        <v>1</v>
      </c>
      <c r="F127" s="13" t="s">
        <v>63</v>
      </c>
      <c r="G127" s="14">
        <f t="shared" si="28"/>
        <v>0</v>
      </c>
      <c r="H127" s="15">
        <f t="shared" si="39"/>
        <v>0</v>
      </c>
      <c r="I127" s="15">
        <f t="shared" si="40"/>
        <v>0</v>
      </c>
      <c r="J127" s="43"/>
    </row>
    <row r="128" spans="1:10" ht="15" customHeight="1" x14ac:dyDescent="0.2">
      <c r="A128" s="108" t="str">
        <f t="shared" si="23"/>
        <v>1.1.122</v>
      </c>
      <c r="B128" s="165"/>
      <c r="C128" s="10" t="s">
        <v>360</v>
      </c>
      <c r="D128" s="11" t="s">
        <v>62</v>
      </c>
      <c r="E128" s="12">
        <v>1</v>
      </c>
      <c r="F128" s="13" t="s">
        <v>63</v>
      </c>
      <c r="G128" s="14">
        <f t="shared" si="28"/>
        <v>0</v>
      </c>
      <c r="H128" s="15">
        <f t="shared" si="39"/>
        <v>0</v>
      </c>
      <c r="I128" s="15">
        <f t="shared" si="40"/>
        <v>0</v>
      </c>
      <c r="J128" s="43"/>
    </row>
    <row r="129" spans="1:11" ht="15" customHeight="1" x14ac:dyDescent="0.2">
      <c r="A129" s="108" t="str">
        <f t="shared" si="23"/>
        <v>1.1.123</v>
      </c>
      <c r="B129" s="165"/>
      <c r="C129" s="10" t="s">
        <v>371</v>
      </c>
      <c r="D129" s="11" t="s">
        <v>62</v>
      </c>
      <c r="E129" s="12">
        <v>1</v>
      </c>
      <c r="F129" s="13" t="s">
        <v>63</v>
      </c>
      <c r="G129" s="14">
        <f t="shared" si="28"/>
        <v>0</v>
      </c>
      <c r="H129" s="15">
        <f t="shared" si="39"/>
        <v>0</v>
      </c>
      <c r="I129" s="15">
        <f t="shared" si="40"/>
        <v>0</v>
      </c>
      <c r="J129" s="43"/>
    </row>
    <row r="130" spans="1:11" ht="15" customHeight="1" x14ac:dyDescent="0.2">
      <c r="A130" s="108" t="str">
        <f t="shared" si="23"/>
        <v>1.1.124</v>
      </c>
      <c r="B130" s="165"/>
      <c r="C130" s="10" t="s">
        <v>372</v>
      </c>
      <c r="D130" s="11" t="s">
        <v>62</v>
      </c>
      <c r="E130" s="12">
        <v>1</v>
      </c>
      <c r="F130" s="13" t="s">
        <v>63</v>
      </c>
      <c r="G130" s="14">
        <f t="shared" si="28"/>
        <v>0</v>
      </c>
      <c r="H130" s="15">
        <f>E130*G130</f>
        <v>0</v>
      </c>
      <c r="I130" s="15">
        <f>H130*1.23</f>
        <v>0</v>
      </c>
      <c r="J130" s="43"/>
    </row>
    <row r="131" spans="1:11" ht="15" customHeight="1" x14ac:dyDescent="0.2">
      <c r="A131" s="108" t="str">
        <f t="shared" si="23"/>
        <v>1.1.125</v>
      </c>
      <c r="B131" s="165"/>
      <c r="C131" s="10" t="s">
        <v>373</v>
      </c>
      <c r="D131" s="11" t="s">
        <v>62</v>
      </c>
      <c r="E131" s="12">
        <v>1</v>
      </c>
      <c r="F131" s="13" t="s">
        <v>63</v>
      </c>
      <c r="G131" s="14">
        <f t="shared" si="28"/>
        <v>0</v>
      </c>
      <c r="H131" s="15">
        <f t="shared" ref="H131:H132" si="41">E131*G131</f>
        <v>0</v>
      </c>
      <c r="I131" s="15">
        <f t="shared" ref="I131:I132" si="42">H131*1.23</f>
        <v>0</v>
      </c>
      <c r="J131" s="43"/>
    </row>
    <row r="132" spans="1:11" ht="15" customHeight="1" x14ac:dyDescent="0.2">
      <c r="A132" s="108" t="str">
        <f t="shared" si="23"/>
        <v>1.1.126</v>
      </c>
      <c r="B132" s="166"/>
      <c r="C132" s="10" t="s">
        <v>374</v>
      </c>
      <c r="D132" s="11" t="s">
        <v>62</v>
      </c>
      <c r="E132" s="12">
        <v>1</v>
      </c>
      <c r="F132" s="13" t="s">
        <v>63</v>
      </c>
      <c r="G132" s="14">
        <f t="shared" si="28"/>
        <v>0</v>
      </c>
      <c r="H132" s="15">
        <f t="shared" si="41"/>
        <v>0</v>
      </c>
      <c r="I132" s="15">
        <f t="shared" si="42"/>
        <v>0</v>
      </c>
      <c r="J132" s="43"/>
    </row>
    <row r="133" spans="1:11" ht="145.5" x14ac:dyDescent="0.25">
      <c r="A133" s="108" t="str">
        <f t="shared" si="23"/>
        <v>1.1.127</v>
      </c>
      <c r="B133" s="61" t="s">
        <v>403</v>
      </c>
      <c r="C133" s="10" t="s">
        <v>314</v>
      </c>
      <c r="D133" s="11" t="s">
        <v>62</v>
      </c>
      <c r="E133" s="12">
        <v>25</v>
      </c>
      <c r="F133" s="13" t="s">
        <v>63</v>
      </c>
      <c r="G133" s="14">
        <f t="shared" si="28"/>
        <v>0</v>
      </c>
      <c r="H133" s="15">
        <f t="shared" si="1"/>
        <v>0</v>
      </c>
      <c r="I133" s="15">
        <f t="shared" si="2"/>
        <v>0</v>
      </c>
      <c r="J133" s="98"/>
      <c r="K133" s="72"/>
    </row>
    <row r="134" spans="1:11" x14ac:dyDescent="0.2">
      <c r="A134" s="108" t="str">
        <f t="shared" si="23"/>
        <v>1.1.128</v>
      </c>
      <c r="B134" s="164" t="s">
        <v>311</v>
      </c>
      <c r="C134" s="10" t="s">
        <v>355</v>
      </c>
      <c r="D134" s="11" t="s">
        <v>62</v>
      </c>
      <c r="E134" s="5">
        <v>1</v>
      </c>
      <c r="F134" s="13" t="s">
        <v>63</v>
      </c>
      <c r="G134" s="14">
        <f t="shared" si="28"/>
        <v>0</v>
      </c>
      <c r="H134" s="15">
        <f t="shared" si="1"/>
        <v>0</v>
      </c>
      <c r="I134" s="15">
        <f t="shared" si="2"/>
        <v>0</v>
      </c>
      <c r="J134" s="42"/>
    </row>
    <row r="135" spans="1:11" ht="15" customHeight="1" x14ac:dyDescent="0.2">
      <c r="A135" s="108" t="str">
        <f t="shared" si="23"/>
        <v>1.1.129</v>
      </c>
      <c r="B135" s="165"/>
      <c r="C135" s="10" t="s">
        <v>356</v>
      </c>
      <c r="D135" s="11" t="s">
        <v>62</v>
      </c>
      <c r="E135" s="12">
        <v>1</v>
      </c>
      <c r="F135" s="13" t="s">
        <v>63</v>
      </c>
      <c r="G135" s="14">
        <f t="shared" si="28"/>
        <v>0</v>
      </c>
      <c r="H135" s="15">
        <f t="shared" si="1"/>
        <v>0</v>
      </c>
      <c r="I135" s="15">
        <f t="shared" si="2"/>
        <v>0</v>
      </c>
      <c r="J135" s="43"/>
    </row>
    <row r="136" spans="1:11" ht="15" customHeight="1" x14ac:dyDescent="0.2">
      <c r="A136" s="108" t="str">
        <f t="shared" ref="A136:A175" si="43">_xlfn.CONCAT($A$5,".",ROW()-ROW($A$6))</f>
        <v>1.1.130</v>
      </c>
      <c r="B136" s="165"/>
      <c r="C136" s="10" t="s">
        <v>357</v>
      </c>
      <c r="D136" s="11" t="s">
        <v>62</v>
      </c>
      <c r="E136" s="12">
        <v>1</v>
      </c>
      <c r="F136" s="13" t="s">
        <v>63</v>
      </c>
      <c r="G136" s="14">
        <f t="shared" si="28"/>
        <v>0</v>
      </c>
      <c r="H136" s="15">
        <f t="shared" si="1"/>
        <v>0</v>
      </c>
      <c r="I136" s="15">
        <f t="shared" si="2"/>
        <v>0</v>
      </c>
      <c r="J136" s="43"/>
    </row>
    <row r="137" spans="1:11" ht="15" customHeight="1" x14ac:dyDescent="0.2">
      <c r="A137" s="108" t="str">
        <f t="shared" si="43"/>
        <v>1.1.131</v>
      </c>
      <c r="B137" s="165"/>
      <c r="C137" s="10" t="s">
        <v>358</v>
      </c>
      <c r="D137" s="11" t="s">
        <v>62</v>
      </c>
      <c r="E137" s="12">
        <v>1</v>
      </c>
      <c r="F137" s="13" t="s">
        <v>63</v>
      </c>
      <c r="G137" s="14">
        <f t="shared" si="28"/>
        <v>0</v>
      </c>
      <c r="H137" s="15">
        <f t="shared" si="1"/>
        <v>0</v>
      </c>
      <c r="I137" s="15">
        <f t="shared" si="2"/>
        <v>0</v>
      </c>
      <c r="J137" s="43"/>
    </row>
    <row r="138" spans="1:11" ht="15" customHeight="1" x14ac:dyDescent="0.2">
      <c r="A138" s="108" t="str">
        <f t="shared" si="43"/>
        <v>1.1.132</v>
      </c>
      <c r="B138" s="165"/>
      <c r="C138" s="10" t="s">
        <v>359</v>
      </c>
      <c r="D138" s="11" t="s">
        <v>62</v>
      </c>
      <c r="E138" s="12">
        <v>1</v>
      </c>
      <c r="F138" s="13" t="s">
        <v>63</v>
      </c>
      <c r="G138" s="14">
        <f t="shared" si="28"/>
        <v>0</v>
      </c>
      <c r="H138" s="15">
        <f t="shared" si="1"/>
        <v>0</v>
      </c>
      <c r="I138" s="15">
        <f t="shared" si="2"/>
        <v>0</v>
      </c>
      <c r="J138" s="43"/>
    </row>
    <row r="139" spans="1:11" ht="15" customHeight="1" x14ac:dyDescent="0.2">
      <c r="A139" s="108" t="str">
        <f t="shared" si="43"/>
        <v>1.1.133</v>
      </c>
      <c r="B139" s="165"/>
      <c r="C139" s="10" t="s">
        <v>365</v>
      </c>
      <c r="D139" s="11" t="s">
        <v>62</v>
      </c>
      <c r="E139" s="12">
        <v>1</v>
      </c>
      <c r="F139" s="13" t="s">
        <v>63</v>
      </c>
      <c r="G139" s="14">
        <f t="shared" si="28"/>
        <v>0</v>
      </c>
      <c r="H139" s="15">
        <f>E139*G139</f>
        <v>0</v>
      </c>
      <c r="I139" s="15">
        <f>H139*1.23</f>
        <v>0</v>
      </c>
      <c r="J139" s="43"/>
    </row>
    <row r="140" spans="1:11" ht="15" customHeight="1" x14ac:dyDescent="0.2">
      <c r="A140" s="108" t="str">
        <f t="shared" si="43"/>
        <v>1.1.134</v>
      </c>
      <c r="B140" s="165"/>
      <c r="C140" s="10" t="s">
        <v>361</v>
      </c>
      <c r="D140" s="11" t="s">
        <v>62</v>
      </c>
      <c r="E140" s="12">
        <v>1</v>
      </c>
      <c r="F140" s="13" t="s">
        <v>63</v>
      </c>
      <c r="G140" s="14">
        <f t="shared" si="28"/>
        <v>0</v>
      </c>
      <c r="H140" s="15">
        <f t="shared" ref="H140:H144" si="44">E140*G140</f>
        <v>0</v>
      </c>
      <c r="I140" s="15">
        <f t="shared" ref="I140:I144" si="45">H140*1.23</f>
        <v>0</v>
      </c>
      <c r="J140" s="43"/>
    </row>
    <row r="141" spans="1:11" ht="15" customHeight="1" x14ac:dyDescent="0.2">
      <c r="A141" s="108" t="str">
        <f t="shared" si="43"/>
        <v>1.1.135</v>
      </c>
      <c r="B141" s="165"/>
      <c r="C141" s="10" t="s">
        <v>362</v>
      </c>
      <c r="D141" s="11" t="s">
        <v>62</v>
      </c>
      <c r="E141" s="12">
        <v>1</v>
      </c>
      <c r="F141" s="13" t="s">
        <v>63</v>
      </c>
      <c r="G141" s="14">
        <f t="shared" si="28"/>
        <v>0</v>
      </c>
      <c r="H141" s="15">
        <f t="shared" si="44"/>
        <v>0</v>
      </c>
      <c r="I141" s="15">
        <f t="shared" si="45"/>
        <v>0</v>
      </c>
      <c r="J141" s="43"/>
    </row>
    <row r="142" spans="1:11" ht="15" customHeight="1" x14ac:dyDescent="0.2">
      <c r="A142" s="108" t="str">
        <f t="shared" si="43"/>
        <v>1.1.136</v>
      </c>
      <c r="B142" s="165"/>
      <c r="C142" s="10" t="s">
        <v>363</v>
      </c>
      <c r="D142" s="11" t="s">
        <v>62</v>
      </c>
      <c r="E142" s="12">
        <v>1</v>
      </c>
      <c r="F142" s="13" t="s">
        <v>63</v>
      </c>
      <c r="G142" s="14">
        <f t="shared" si="28"/>
        <v>0</v>
      </c>
      <c r="H142" s="15">
        <f t="shared" si="44"/>
        <v>0</v>
      </c>
      <c r="I142" s="15">
        <f t="shared" si="45"/>
        <v>0</v>
      </c>
      <c r="J142" s="43"/>
    </row>
    <row r="143" spans="1:11" ht="15" customHeight="1" x14ac:dyDescent="0.2">
      <c r="A143" s="108" t="str">
        <f t="shared" si="43"/>
        <v>1.1.137</v>
      </c>
      <c r="B143" s="165"/>
      <c r="C143" s="10" t="s">
        <v>364</v>
      </c>
      <c r="D143" s="11" t="s">
        <v>62</v>
      </c>
      <c r="E143" s="12">
        <v>1</v>
      </c>
      <c r="F143" s="13" t="s">
        <v>63</v>
      </c>
      <c r="G143" s="14">
        <f t="shared" si="28"/>
        <v>0</v>
      </c>
      <c r="H143" s="15">
        <f t="shared" si="44"/>
        <v>0</v>
      </c>
      <c r="I143" s="15">
        <f t="shared" si="45"/>
        <v>0</v>
      </c>
      <c r="J143" s="43"/>
    </row>
    <row r="144" spans="1:11" ht="15" customHeight="1" x14ac:dyDescent="0.2">
      <c r="A144" s="108" t="str">
        <f t="shared" si="43"/>
        <v>1.1.138</v>
      </c>
      <c r="B144" s="165"/>
      <c r="C144" s="10" t="s">
        <v>366</v>
      </c>
      <c r="D144" s="11" t="s">
        <v>62</v>
      </c>
      <c r="E144" s="12">
        <v>1</v>
      </c>
      <c r="F144" s="13" t="s">
        <v>63</v>
      </c>
      <c r="G144" s="14">
        <f t="shared" si="28"/>
        <v>0</v>
      </c>
      <c r="H144" s="15">
        <f t="shared" si="44"/>
        <v>0</v>
      </c>
      <c r="I144" s="15">
        <f t="shared" si="45"/>
        <v>0</v>
      </c>
      <c r="J144" s="43"/>
    </row>
    <row r="145" spans="1:12" ht="15" customHeight="1" x14ac:dyDescent="0.2">
      <c r="A145" s="108" t="str">
        <f t="shared" si="43"/>
        <v>1.1.139</v>
      </c>
      <c r="B145" s="165"/>
      <c r="C145" s="10" t="s">
        <v>367</v>
      </c>
      <c r="D145" s="11" t="s">
        <v>62</v>
      </c>
      <c r="E145" s="12">
        <v>1</v>
      </c>
      <c r="F145" s="13" t="s">
        <v>63</v>
      </c>
      <c r="G145" s="14">
        <f t="shared" si="28"/>
        <v>0</v>
      </c>
      <c r="H145" s="15">
        <f>E145*G145</f>
        <v>0</v>
      </c>
      <c r="I145" s="15">
        <f>H145*1.23</f>
        <v>0</v>
      </c>
      <c r="J145" s="43"/>
    </row>
    <row r="146" spans="1:12" ht="15" customHeight="1" x14ac:dyDescent="0.2">
      <c r="A146" s="108" t="str">
        <f t="shared" si="43"/>
        <v>1.1.140</v>
      </c>
      <c r="B146" s="165"/>
      <c r="C146" s="10" t="s">
        <v>368</v>
      </c>
      <c r="D146" s="11" t="s">
        <v>62</v>
      </c>
      <c r="E146" s="12">
        <v>1</v>
      </c>
      <c r="F146" s="13" t="s">
        <v>63</v>
      </c>
      <c r="G146" s="14">
        <f t="shared" si="28"/>
        <v>0</v>
      </c>
      <c r="H146" s="15">
        <f t="shared" ref="H146:H150" si="46">E146*G146</f>
        <v>0</v>
      </c>
      <c r="I146" s="15">
        <f t="shared" ref="I146:I150" si="47">H146*1.23</f>
        <v>0</v>
      </c>
      <c r="J146" s="43"/>
    </row>
    <row r="147" spans="1:12" ht="15" customHeight="1" x14ac:dyDescent="0.2">
      <c r="A147" s="108" t="str">
        <f t="shared" si="43"/>
        <v>1.1.141</v>
      </c>
      <c r="B147" s="165"/>
      <c r="C147" s="10" t="s">
        <v>369</v>
      </c>
      <c r="D147" s="11" t="s">
        <v>62</v>
      </c>
      <c r="E147" s="12">
        <v>1</v>
      </c>
      <c r="F147" s="13" t="s">
        <v>63</v>
      </c>
      <c r="G147" s="14">
        <f t="shared" si="28"/>
        <v>0</v>
      </c>
      <c r="H147" s="15">
        <f t="shared" si="46"/>
        <v>0</v>
      </c>
      <c r="I147" s="15">
        <f t="shared" si="47"/>
        <v>0</v>
      </c>
      <c r="J147" s="43"/>
    </row>
    <row r="148" spans="1:12" ht="15" customHeight="1" x14ac:dyDescent="0.2">
      <c r="A148" s="108" t="str">
        <f t="shared" si="43"/>
        <v>1.1.142</v>
      </c>
      <c r="B148" s="165"/>
      <c r="C148" s="10" t="s">
        <v>370</v>
      </c>
      <c r="D148" s="11" t="s">
        <v>62</v>
      </c>
      <c r="E148" s="12">
        <v>1</v>
      </c>
      <c r="F148" s="13" t="s">
        <v>63</v>
      </c>
      <c r="G148" s="14">
        <f t="shared" si="28"/>
        <v>0</v>
      </c>
      <c r="H148" s="15">
        <f t="shared" si="46"/>
        <v>0</v>
      </c>
      <c r="I148" s="15">
        <f t="shared" si="47"/>
        <v>0</v>
      </c>
      <c r="J148" s="43"/>
    </row>
    <row r="149" spans="1:12" ht="15" customHeight="1" x14ac:dyDescent="0.2">
      <c r="A149" s="108" t="str">
        <f t="shared" si="43"/>
        <v>1.1.143</v>
      </c>
      <c r="B149" s="165"/>
      <c r="C149" s="10" t="s">
        <v>360</v>
      </c>
      <c r="D149" s="11" t="s">
        <v>62</v>
      </c>
      <c r="E149" s="12">
        <v>1</v>
      </c>
      <c r="F149" s="13" t="s">
        <v>63</v>
      </c>
      <c r="G149" s="14">
        <f t="shared" si="28"/>
        <v>0</v>
      </c>
      <c r="H149" s="15">
        <f t="shared" si="46"/>
        <v>0</v>
      </c>
      <c r="I149" s="15">
        <f t="shared" si="47"/>
        <v>0</v>
      </c>
      <c r="J149" s="43"/>
    </row>
    <row r="150" spans="1:12" ht="15" customHeight="1" x14ac:dyDescent="0.2">
      <c r="A150" s="108" t="str">
        <f t="shared" si="43"/>
        <v>1.1.144</v>
      </c>
      <c r="B150" s="165"/>
      <c r="C150" s="10" t="s">
        <v>371</v>
      </c>
      <c r="D150" s="11" t="s">
        <v>62</v>
      </c>
      <c r="E150" s="12">
        <v>1</v>
      </c>
      <c r="F150" s="13" t="s">
        <v>63</v>
      </c>
      <c r="G150" s="14">
        <f t="shared" si="28"/>
        <v>0</v>
      </c>
      <c r="H150" s="15">
        <f t="shared" si="46"/>
        <v>0</v>
      </c>
      <c r="I150" s="15">
        <f t="shared" si="47"/>
        <v>0</v>
      </c>
      <c r="J150" s="43"/>
    </row>
    <row r="151" spans="1:12" ht="15" customHeight="1" x14ac:dyDescent="0.2">
      <c r="A151" s="108" t="str">
        <f t="shared" si="43"/>
        <v>1.1.145</v>
      </c>
      <c r="B151" s="165"/>
      <c r="C151" s="10" t="s">
        <v>372</v>
      </c>
      <c r="D151" s="11" t="s">
        <v>62</v>
      </c>
      <c r="E151" s="12">
        <v>1</v>
      </c>
      <c r="F151" s="13" t="s">
        <v>63</v>
      </c>
      <c r="G151" s="14">
        <f t="shared" si="28"/>
        <v>0</v>
      </c>
      <c r="H151" s="15">
        <f>E151*G151</f>
        <v>0</v>
      </c>
      <c r="I151" s="15">
        <f>H151*1.23</f>
        <v>0</v>
      </c>
      <c r="J151" s="43"/>
    </row>
    <row r="152" spans="1:12" ht="15" customHeight="1" x14ac:dyDescent="0.2">
      <c r="A152" s="108" t="str">
        <f t="shared" si="43"/>
        <v>1.1.146</v>
      </c>
      <c r="B152" s="165"/>
      <c r="C152" s="10" t="s">
        <v>373</v>
      </c>
      <c r="D152" s="11" t="s">
        <v>62</v>
      </c>
      <c r="E152" s="12">
        <v>1</v>
      </c>
      <c r="F152" s="13" t="s">
        <v>63</v>
      </c>
      <c r="G152" s="14">
        <f t="shared" si="28"/>
        <v>0</v>
      </c>
      <c r="H152" s="15">
        <f t="shared" ref="H152:H153" si="48">E152*G152</f>
        <v>0</v>
      </c>
      <c r="I152" s="15">
        <f t="shared" ref="I152:I153" si="49">H152*1.23</f>
        <v>0</v>
      </c>
      <c r="J152" s="43"/>
    </row>
    <row r="153" spans="1:12" ht="15" customHeight="1" x14ac:dyDescent="0.2">
      <c r="A153" s="108" t="str">
        <f t="shared" si="43"/>
        <v>1.1.147</v>
      </c>
      <c r="B153" s="166"/>
      <c r="C153" s="10" t="s">
        <v>374</v>
      </c>
      <c r="D153" s="11" t="s">
        <v>62</v>
      </c>
      <c r="E153" s="12">
        <v>1</v>
      </c>
      <c r="F153" s="13" t="s">
        <v>63</v>
      </c>
      <c r="G153" s="14">
        <f t="shared" ref="G153:G175" si="50">0/1.23</f>
        <v>0</v>
      </c>
      <c r="H153" s="15">
        <f t="shared" si="48"/>
        <v>0</v>
      </c>
      <c r="I153" s="15">
        <f t="shared" si="49"/>
        <v>0</v>
      </c>
      <c r="J153" s="43"/>
    </row>
    <row r="154" spans="1:12" ht="146.25" x14ac:dyDescent="0.25">
      <c r="A154" s="108" t="str">
        <f t="shared" si="43"/>
        <v>1.1.148</v>
      </c>
      <c r="B154" s="61" t="s">
        <v>404</v>
      </c>
      <c r="C154" s="10" t="s">
        <v>316</v>
      </c>
      <c r="D154" s="11" t="s">
        <v>62</v>
      </c>
      <c r="E154" s="12">
        <v>25</v>
      </c>
      <c r="F154" s="13" t="s">
        <v>63</v>
      </c>
      <c r="G154" s="14">
        <f t="shared" si="50"/>
        <v>0</v>
      </c>
      <c r="H154" s="15">
        <f t="shared" si="1"/>
        <v>0</v>
      </c>
      <c r="I154" s="15">
        <f t="shared" si="2"/>
        <v>0</v>
      </c>
      <c r="J154" s="98"/>
      <c r="K154" s="72"/>
      <c r="L154" s="97" t="s">
        <v>317</v>
      </c>
    </row>
    <row r="155" spans="1:12" x14ac:dyDescent="0.2">
      <c r="A155" s="108" t="str">
        <f t="shared" si="43"/>
        <v>1.1.149</v>
      </c>
      <c r="B155" s="164" t="s">
        <v>311</v>
      </c>
      <c r="C155" s="10" t="s">
        <v>355</v>
      </c>
      <c r="D155" s="11" t="s">
        <v>62</v>
      </c>
      <c r="E155" s="5">
        <v>1</v>
      </c>
      <c r="F155" s="13" t="s">
        <v>63</v>
      </c>
      <c r="G155" s="14">
        <f t="shared" si="50"/>
        <v>0</v>
      </c>
      <c r="H155" s="15">
        <f t="shared" si="1"/>
        <v>0</v>
      </c>
      <c r="I155" s="15">
        <f t="shared" si="2"/>
        <v>0</v>
      </c>
      <c r="J155" s="42"/>
    </row>
    <row r="156" spans="1:12" ht="15" customHeight="1" x14ac:dyDescent="0.2">
      <c r="A156" s="108" t="str">
        <f t="shared" si="43"/>
        <v>1.1.150</v>
      </c>
      <c r="B156" s="165"/>
      <c r="C156" s="10" t="s">
        <v>356</v>
      </c>
      <c r="D156" s="11" t="s">
        <v>62</v>
      </c>
      <c r="E156" s="12">
        <v>1</v>
      </c>
      <c r="F156" s="13" t="s">
        <v>63</v>
      </c>
      <c r="G156" s="14">
        <f t="shared" si="50"/>
        <v>0</v>
      </c>
      <c r="H156" s="15">
        <f t="shared" ref="H156:H159" si="51">E156*G156</f>
        <v>0</v>
      </c>
      <c r="I156" s="15">
        <f t="shared" si="2"/>
        <v>0</v>
      </c>
      <c r="J156" s="43"/>
    </row>
    <row r="157" spans="1:12" ht="15" customHeight="1" x14ac:dyDescent="0.2">
      <c r="A157" s="108" t="str">
        <f t="shared" si="43"/>
        <v>1.1.151</v>
      </c>
      <c r="B157" s="165"/>
      <c r="C157" s="10" t="s">
        <v>357</v>
      </c>
      <c r="D157" s="11" t="s">
        <v>62</v>
      </c>
      <c r="E157" s="12">
        <v>1</v>
      </c>
      <c r="F157" s="13" t="s">
        <v>63</v>
      </c>
      <c r="G157" s="14">
        <f t="shared" si="50"/>
        <v>0</v>
      </c>
      <c r="H157" s="15">
        <f t="shared" si="51"/>
        <v>0</v>
      </c>
      <c r="I157" s="15">
        <f t="shared" si="2"/>
        <v>0</v>
      </c>
      <c r="J157" s="43"/>
    </row>
    <row r="158" spans="1:12" ht="15" customHeight="1" x14ac:dyDescent="0.2">
      <c r="A158" s="108" t="str">
        <f t="shared" si="43"/>
        <v>1.1.152</v>
      </c>
      <c r="B158" s="165"/>
      <c r="C158" s="10" t="s">
        <v>358</v>
      </c>
      <c r="D158" s="11" t="s">
        <v>62</v>
      </c>
      <c r="E158" s="12">
        <v>1</v>
      </c>
      <c r="F158" s="13" t="s">
        <v>63</v>
      </c>
      <c r="G158" s="14">
        <f t="shared" si="50"/>
        <v>0</v>
      </c>
      <c r="H158" s="15">
        <f t="shared" si="51"/>
        <v>0</v>
      </c>
      <c r="I158" s="15">
        <f t="shared" si="2"/>
        <v>0</v>
      </c>
      <c r="J158" s="43"/>
    </row>
    <row r="159" spans="1:12" ht="15" customHeight="1" x14ac:dyDescent="0.2">
      <c r="A159" s="108" t="str">
        <f t="shared" si="43"/>
        <v>1.1.153</v>
      </c>
      <c r="B159" s="165"/>
      <c r="C159" s="10" t="s">
        <v>359</v>
      </c>
      <c r="D159" s="11" t="s">
        <v>62</v>
      </c>
      <c r="E159" s="12">
        <v>1</v>
      </c>
      <c r="F159" s="13" t="s">
        <v>63</v>
      </c>
      <c r="G159" s="14">
        <f t="shared" si="50"/>
        <v>0</v>
      </c>
      <c r="H159" s="15">
        <f t="shared" si="51"/>
        <v>0</v>
      </c>
      <c r="I159" s="15">
        <f t="shared" si="2"/>
        <v>0</v>
      </c>
      <c r="J159" s="43"/>
    </row>
    <row r="160" spans="1:12" ht="15" customHeight="1" x14ac:dyDescent="0.2">
      <c r="A160" s="108" t="str">
        <f t="shared" si="43"/>
        <v>1.1.154</v>
      </c>
      <c r="B160" s="165"/>
      <c r="C160" s="10" t="s">
        <v>365</v>
      </c>
      <c r="D160" s="11" t="s">
        <v>62</v>
      </c>
      <c r="E160" s="12">
        <v>1</v>
      </c>
      <c r="F160" s="13" t="s">
        <v>63</v>
      </c>
      <c r="G160" s="14">
        <f t="shared" si="50"/>
        <v>0</v>
      </c>
      <c r="H160" s="15">
        <f>E160*G160</f>
        <v>0</v>
      </c>
      <c r="I160" s="15">
        <f>H160*1.23</f>
        <v>0</v>
      </c>
      <c r="J160" s="43"/>
    </row>
    <row r="161" spans="1:10" ht="15" customHeight="1" x14ac:dyDescent="0.2">
      <c r="A161" s="108" t="str">
        <f t="shared" si="43"/>
        <v>1.1.155</v>
      </c>
      <c r="B161" s="165"/>
      <c r="C161" s="10" t="s">
        <v>361</v>
      </c>
      <c r="D161" s="11" t="s">
        <v>62</v>
      </c>
      <c r="E161" s="12">
        <v>1</v>
      </c>
      <c r="F161" s="13" t="s">
        <v>63</v>
      </c>
      <c r="G161" s="14">
        <f t="shared" si="50"/>
        <v>0</v>
      </c>
      <c r="H161" s="15">
        <f t="shared" ref="H161:H165" si="52">E161*G161</f>
        <v>0</v>
      </c>
      <c r="I161" s="15">
        <f t="shared" ref="I161:I165" si="53">H161*1.23</f>
        <v>0</v>
      </c>
      <c r="J161" s="43"/>
    </row>
    <row r="162" spans="1:10" ht="15" customHeight="1" x14ac:dyDescent="0.2">
      <c r="A162" s="108" t="str">
        <f t="shared" si="43"/>
        <v>1.1.156</v>
      </c>
      <c r="B162" s="165"/>
      <c r="C162" s="10" t="s">
        <v>362</v>
      </c>
      <c r="D162" s="11" t="s">
        <v>62</v>
      </c>
      <c r="E162" s="12">
        <v>1</v>
      </c>
      <c r="F162" s="13" t="s">
        <v>63</v>
      </c>
      <c r="G162" s="14">
        <f t="shared" si="50"/>
        <v>0</v>
      </c>
      <c r="H162" s="15">
        <f t="shared" si="52"/>
        <v>0</v>
      </c>
      <c r="I162" s="15">
        <f t="shared" si="53"/>
        <v>0</v>
      </c>
      <c r="J162" s="43"/>
    </row>
    <row r="163" spans="1:10" ht="15" customHeight="1" x14ac:dyDescent="0.2">
      <c r="A163" s="108" t="str">
        <f t="shared" si="43"/>
        <v>1.1.157</v>
      </c>
      <c r="B163" s="165"/>
      <c r="C163" s="10" t="s">
        <v>363</v>
      </c>
      <c r="D163" s="11" t="s">
        <v>62</v>
      </c>
      <c r="E163" s="12">
        <v>1</v>
      </c>
      <c r="F163" s="13" t="s">
        <v>63</v>
      </c>
      <c r="G163" s="14">
        <f t="shared" si="50"/>
        <v>0</v>
      </c>
      <c r="H163" s="15">
        <f t="shared" si="52"/>
        <v>0</v>
      </c>
      <c r="I163" s="15">
        <f t="shared" si="53"/>
        <v>0</v>
      </c>
      <c r="J163" s="43"/>
    </row>
    <row r="164" spans="1:10" ht="15" customHeight="1" x14ac:dyDescent="0.2">
      <c r="A164" s="108" t="str">
        <f t="shared" si="43"/>
        <v>1.1.158</v>
      </c>
      <c r="B164" s="165"/>
      <c r="C164" s="10" t="s">
        <v>364</v>
      </c>
      <c r="D164" s="11" t="s">
        <v>62</v>
      </c>
      <c r="E164" s="12">
        <v>1</v>
      </c>
      <c r="F164" s="13" t="s">
        <v>63</v>
      </c>
      <c r="G164" s="14">
        <f t="shared" si="50"/>
        <v>0</v>
      </c>
      <c r="H164" s="15">
        <f t="shared" si="52"/>
        <v>0</v>
      </c>
      <c r="I164" s="15">
        <f t="shared" si="53"/>
        <v>0</v>
      </c>
      <c r="J164" s="43"/>
    </row>
    <row r="165" spans="1:10" ht="15" customHeight="1" x14ac:dyDescent="0.2">
      <c r="A165" s="108" t="str">
        <f t="shared" si="43"/>
        <v>1.1.159</v>
      </c>
      <c r="B165" s="165"/>
      <c r="C165" s="10" t="s">
        <v>366</v>
      </c>
      <c r="D165" s="11" t="s">
        <v>62</v>
      </c>
      <c r="E165" s="12">
        <v>1</v>
      </c>
      <c r="F165" s="13" t="s">
        <v>63</v>
      </c>
      <c r="G165" s="14">
        <f t="shared" si="50"/>
        <v>0</v>
      </c>
      <c r="H165" s="15">
        <f t="shared" si="52"/>
        <v>0</v>
      </c>
      <c r="I165" s="15">
        <f t="shared" si="53"/>
        <v>0</v>
      </c>
      <c r="J165" s="43"/>
    </row>
    <row r="166" spans="1:10" ht="15" customHeight="1" x14ac:dyDescent="0.2">
      <c r="A166" s="108" t="str">
        <f t="shared" si="43"/>
        <v>1.1.160</v>
      </c>
      <c r="B166" s="165"/>
      <c r="C166" s="10" t="s">
        <v>367</v>
      </c>
      <c r="D166" s="11" t="s">
        <v>62</v>
      </c>
      <c r="E166" s="12">
        <v>1</v>
      </c>
      <c r="F166" s="13" t="s">
        <v>63</v>
      </c>
      <c r="G166" s="14">
        <f t="shared" si="50"/>
        <v>0</v>
      </c>
      <c r="H166" s="15">
        <f>E166*G166</f>
        <v>0</v>
      </c>
      <c r="I166" s="15">
        <f>H166*1.23</f>
        <v>0</v>
      </c>
      <c r="J166" s="43"/>
    </row>
    <row r="167" spans="1:10" ht="15" customHeight="1" x14ac:dyDescent="0.2">
      <c r="A167" s="108" t="str">
        <f t="shared" si="43"/>
        <v>1.1.161</v>
      </c>
      <c r="B167" s="165"/>
      <c r="C167" s="10" t="s">
        <v>368</v>
      </c>
      <c r="D167" s="11" t="s">
        <v>62</v>
      </c>
      <c r="E167" s="12">
        <v>1</v>
      </c>
      <c r="F167" s="13" t="s">
        <v>63</v>
      </c>
      <c r="G167" s="14">
        <f t="shared" si="50"/>
        <v>0</v>
      </c>
      <c r="H167" s="15">
        <f t="shared" ref="H167:H171" si="54">E167*G167</f>
        <v>0</v>
      </c>
      <c r="I167" s="15">
        <f t="shared" ref="I167:I171" si="55">H167*1.23</f>
        <v>0</v>
      </c>
      <c r="J167" s="43"/>
    </row>
    <row r="168" spans="1:10" ht="15" customHeight="1" x14ac:dyDescent="0.2">
      <c r="A168" s="108" t="str">
        <f t="shared" si="43"/>
        <v>1.1.162</v>
      </c>
      <c r="B168" s="165"/>
      <c r="C168" s="10" t="s">
        <v>369</v>
      </c>
      <c r="D168" s="11" t="s">
        <v>62</v>
      </c>
      <c r="E168" s="12">
        <v>1</v>
      </c>
      <c r="F168" s="13" t="s">
        <v>63</v>
      </c>
      <c r="G168" s="14">
        <f t="shared" si="50"/>
        <v>0</v>
      </c>
      <c r="H168" s="15">
        <f t="shared" si="54"/>
        <v>0</v>
      </c>
      <c r="I168" s="15">
        <f t="shared" si="55"/>
        <v>0</v>
      </c>
      <c r="J168" s="43"/>
    </row>
    <row r="169" spans="1:10" ht="15" customHeight="1" x14ac:dyDescent="0.2">
      <c r="A169" s="108" t="str">
        <f t="shared" si="43"/>
        <v>1.1.163</v>
      </c>
      <c r="B169" s="165"/>
      <c r="C169" s="10" t="s">
        <v>370</v>
      </c>
      <c r="D169" s="11" t="s">
        <v>62</v>
      </c>
      <c r="E169" s="12">
        <v>1</v>
      </c>
      <c r="F169" s="13" t="s">
        <v>63</v>
      </c>
      <c r="G169" s="14">
        <f t="shared" si="50"/>
        <v>0</v>
      </c>
      <c r="H169" s="15">
        <f t="shared" si="54"/>
        <v>0</v>
      </c>
      <c r="I169" s="15">
        <f t="shared" si="55"/>
        <v>0</v>
      </c>
      <c r="J169" s="43"/>
    </row>
    <row r="170" spans="1:10" ht="15" customHeight="1" x14ac:dyDescent="0.2">
      <c r="A170" s="108" t="str">
        <f t="shared" si="43"/>
        <v>1.1.164</v>
      </c>
      <c r="B170" s="165"/>
      <c r="C170" s="10" t="s">
        <v>360</v>
      </c>
      <c r="D170" s="11" t="s">
        <v>62</v>
      </c>
      <c r="E170" s="12">
        <v>1</v>
      </c>
      <c r="F170" s="13" t="s">
        <v>63</v>
      </c>
      <c r="G170" s="14">
        <f t="shared" si="50"/>
        <v>0</v>
      </c>
      <c r="H170" s="15">
        <f t="shared" si="54"/>
        <v>0</v>
      </c>
      <c r="I170" s="15">
        <f t="shared" si="55"/>
        <v>0</v>
      </c>
      <c r="J170" s="43"/>
    </row>
    <row r="171" spans="1:10" ht="15" customHeight="1" x14ac:dyDescent="0.2">
      <c r="A171" s="108" t="str">
        <f t="shared" si="43"/>
        <v>1.1.165</v>
      </c>
      <c r="B171" s="165"/>
      <c r="C171" s="10" t="s">
        <v>371</v>
      </c>
      <c r="D171" s="11" t="s">
        <v>62</v>
      </c>
      <c r="E171" s="12">
        <v>1</v>
      </c>
      <c r="F171" s="13" t="s">
        <v>63</v>
      </c>
      <c r="G171" s="14">
        <f t="shared" si="50"/>
        <v>0</v>
      </c>
      <c r="H171" s="15">
        <f t="shared" si="54"/>
        <v>0</v>
      </c>
      <c r="I171" s="15">
        <f t="shared" si="55"/>
        <v>0</v>
      </c>
      <c r="J171" s="43"/>
    </row>
    <row r="172" spans="1:10" ht="15" customHeight="1" x14ac:dyDescent="0.2">
      <c r="A172" s="108" t="str">
        <f t="shared" si="43"/>
        <v>1.1.166</v>
      </c>
      <c r="B172" s="165"/>
      <c r="C172" s="10" t="s">
        <v>372</v>
      </c>
      <c r="D172" s="11" t="s">
        <v>62</v>
      </c>
      <c r="E172" s="12">
        <v>1</v>
      </c>
      <c r="F172" s="13" t="s">
        <v>63</v>
      </c>
      <c r="G172" s="14">
        <f t="shared" si="50"/>
        <v>0</v>
      </c>
      <c r="H172" s="15">
        <f>E172*G172</f>
        <v>0</v>
      </c>
      <c r="I172" s="15">
        <f>H172*1.23</f>
        <v>0</v>
      </c>
      <c r="J172" s="43"/>
    </row>
    <row r="173" spans="1:10" ht="15" customHeight="1" x14ac:dyDescent="0.2">
      <c r="A173" s="108" t="str">
        <f t="shared" si="43"/>
        <v>1.1.167</v>
      </c>
      <c r="B173" s="165"/>
      <c r="C173" s="10" t="s">
        <v>373</v>
      </c>
      <c r="D173" s="11" t="s">
        <v>62</v>
      </c>
      <c r="E173" s="12">
        <v>1</v>
      </c>
      <c r="F173" s="13" t="s">
        <v>63</v>
      </c>
      <c r="G173" s="14">
        <f t="shared" si="50"/>
        <v>0</v>
      </c>
      <c r="H173" s="15">
        <f t="shared" ref="H173:H174" si="56">E173*G173</f>
        <v>0</v>
      </c>
      <c r="I173" s="15">
        <f t="shared" ref="I173:I174" si="57">H173*1.23</f>
        <v>0</v>
      </c>
      <c r="J173" s="43"/>
    </row>
    <row r="174" spans="1:10" ht="15" customHeight="1" x14ac:dyDescent="0.2">
      <c r="A174" s="108" t="str">
        <f t="shared" si="43"/>
        <v>1.1.168</v>
      </c>
      <c r="B174" s="166"/>
      <c r="C174" s="10" t="s">
        <v>374</v>
      </c>
      <c r="D174" s="11" t="s">
        <v>62</v>
      </c>
      <c r="E174" s="12">
        <v>1</v>
      </c>
      <c r="F174" s="13" t="s">
        <v>63</v>
      </c>
      <c r="G174" s="14">
        <f t="shared" si="50"/>
        <v>0</v>
      </c>
      <c r="H174" s="15">
        <f t="shared" si="56"/>
        <v>0</v>
      </c>
      <c r="I174" s="15">
        <f t="shared" si="57"/>
        <v>0</v>
      </c>
      <c r="J174" s="43"/>
    </row>
    <row r="175" spans="1:10" ht="28.5" x14ac:dyDescent="0.2">
      <c r="A175" s="108" t="str">
        <f t="shared" si="43"/>
        <v>1.1.169</v>
      </c>
      <c r="B175" s="96" t="s">
        <v>289</v>
      </c>
      <c r="C175" s="44"/>
      <c r="D175" s="45"/>
      <c r="E175" s="46" t="s">
        <v>288</v>
      </c>
      <c r="F175" s="47" t="s">
        <v>0</v>
      </c>
      <c r="G175" s="14">
        <f t="shared" si="50"/>
        <v>0</v>
      </c>
      <c r="H175" s="100"/>
      <c r="I175" s="100">
        <f t="shared" si="2"/>
        <v>0</v>
      </c>
      <c r="J175" s="50"/>
    </row>
    <row r="176" spans="1:10" ht="15" thickBot="1" x14ac:dyDescent="0.25">
      <c r="A176" s="118"/>
      <c r="B176" s="86"/>
      <c r="C176" s="44"/>
      <c r="D176" s="45"/>
      <c r="E176" s="46"/>
      <c r="F176" s="47"/>
      <c r="G176" s="48">
        <f>0/1.23</f>
        <v>0</v>
      </c>
      <c r="H176" s="49"/>
      <c r="I176" s="49"/>
      <c r="J176" s="50"/>
    </row>
    <row r="177" spans="1:11" ht="15.75" thickBot="1" x14ac:dyDescent="0.25">
      <c r="A177" s="65" t="s">
        <v>333</v>
      </c>
      <c r="B177" s="51" t="s">
        <v>319</v>
      </c>
      <c r="C177" s="51"/>
      <c r="D177" s="52" t="s">
        <v>62</v>
      </c>
      <c r="E177" s="53"/>
      <c r="F177" s="53"/>
      <c r="G177" s="53"/>
      <c r="H177" s="53"/>
      <c r="I177" s="53"/>
      <c r="J177" s="54"/>
    </row>
    <row r="178" spans="1:11" ht="43.5" thickTop="1" x14ac:dyDescent="0.25">
      <c r="A178" s="108" t="str">
        <f>_xlfn.CONCAT($A$177,".",ROW()-ROW($A$177))</f>
        <v>1.2.1</v>
      </c>
      <c r="B178" s="69" t="s">
        <v>305</v>
      </c>
      <c r="C178" s="3"/>
      <c r="D178" s="4" t="s">
        <v>62</v>
      </c>
      <c r="E178" s="5">
        <v>10</v>
      </c>
      <c r="F178" s="6" t="s">
        <v>63</v>
      </c>
      <c r="G178" s="7">
        <f>0/1.23</f>
        <v>0</v>
      </c>
      <c r="H178" s="8">
        <f>E178*G178</f>
        <v>0</v>
      </c>
      <c r="I178" s="8">
        <f>H178*1.23</f>
        <v>0</v>
      </c>
      <c r="J178" s="42"/>
      <c r="K178" s="72"/>
    </row>
    <row r="179" spans="1:11" ht="42.75" x14ac:dyDescent="0.25">
      <c r="A179" s="109" t="str">
        <f>_xlfn.CONCAT($A$177,".",ROW()-ROW($A$177))</f>
        <v>1.2.2</v>
      </c>
      <c r="B179" s="61" t="s">
        <v>306</v>
      </c>
      <c r="C179" s="10"/>
      <c r="D179" s="11" t="s">
        <v>62</v>
      </c>
      <c r="E179" s="12">
        <v>10</v>
      </c>
      <c r="F179" s="13" t="s">
        <v>63</v>
      </c>
      <c r="G179" s="14">
        <f t="shared" ref="G179:G181" si="58">0/1.23</f>
        <v>0</v>
      </c>
      <c r="H179" s="15">
        <f>E179*G179</f>
        <v>0</v>
      </c>
      <c r="I179" s="15">
        <f>H179*1.23</f>
        <v>0</v>
      </c>
      <c r="J179" s="43"/>
      <c r="K179" s="72"/>
    </row>
    <row r="180" spans="1:11" ht="42.75" x14ac:dyDescent="0.25">
      <c r="A180" s="109" t="str">
        <f>_xlfn.CONCAT($A$177,".",ROW()-ROW($A$177))</f>
        <v>1.2.3</v>
      </c>
      <c r="B180" s="61" t="s">
        <v>304</v>
      </c>
      <c r="C180" s="10" t="s">
        <v>300</v>
      </c>
      <c r="D180" s="11" t="s">
        <v>62</v>
      </c>
      <c r="E180" s="12">
        <v>50</v>
      </c>
      <c r="F180" s="13" t="s">
        <v>63</v>
      </c>
      <c r="G180" s="14">
        <f t="shared" si="58"/>
        <v>0</v>
      </c>
      <c r="H180" s="15">
        <f>E180*G180</f>
        <v>0</v>
      </c>
      <c r="I180" s="15">
        <f>H180*1.23</f>
        <v>0</v>
      </c>
      <c r="J180" s="98"/>
      <c r="K180" s="72"/>
    </row>
    <row r="181" spans="1:11" ht="85.5" x14ac:dyDescent="0.25">
      <c r="A181" s="109" t="str">
        <f>_xlfn.CONCAT($A$177,".",ROW()-ROW($A$177))</f>
        <v>1.2.4</v>
      </c>
      <c r="B181" s="61" t="s">
        <v>387</v>
      </c>
      <c r="C181" s="10" t="s">
        <v>320</v>
      </c>
      <c r="D181" s="11" t="s">
        <v>62</v>
      </c>
      <c r="E181" s="12">
        <v>10</v>
      </c>
      <c r="F181" s="13" t="s">
        <v>63</v>
      </c>
      <c r="G181" s="14">
        <f t="shared" si="58"/>
        <v>0</v>
      </c>
      <c r="H181" s="15">
        <f>E181*G181</f>
        <v>0</v>
      </c>
      <c r="I181" s="15">
        <f>H181*1.23</f>
        <v>0</v>
      </c>
      <c r="J181" s="98"/>
      <c r="K181" s="72"/>
    </row>
    <row r="182" spans="1:11" ht="15" thickBot="1" x14ac:dyDescent="0.25">
      <c r="A182" s="118"/>
      <c r="B182" s="86"/>
      <c r="C182" s="44"/>
      <c r="D182" s="45"/>
      <c r="E182" s="46"/>
      <c r="F182" s="47"/>
      <c r="G182" s="48">
        <f>0/1.23</f>
        <v>0</v>
      </c>
      <c r="H182" s="49"/>
      <c r="I182" s="49"/>
      <c r="J182" s="50"/>
    </row>
    <row r="183" spans="1:11" ht="15.75" thickBot="1" x14ac:dyDescent="0.25">
      <c r="A183" s="65" t="s">
        <v>334</v>
      </c>
      <c r="B183" s="51" t="s">
        <v>338</v>
      </c>
      <c r="C183" s="51"/>
      <c r="D183" s="52" t="s">
        <v>62</v>
      </c>
      <c r="E183" s="53"/>
      <c r="F183" s="53"/>
      <c r="G183" s="53"/>
      <c r="H183" s="53"/>
      <c r="I183" s="53"/>
      <c r="J183" s="54"/>
    </row>
    <row r="184" spans="1:11" ht="15.75" thickTop="1" x14ac:dyDescent="0.25">
      <c r="A184" s="108" t="str">
        <f>_xlfn.CONCAT($A$183,".",ROW()-ROW($A$183))</f>
        <v>1.3.1</v>
      </c>
      <c r="B184" s="69" t="s">
        <v>292</v>
      </c>
      <c r="C184" s="3"/>
      <c r="D184" s="4" t="s">
        <v>62</v>
      </c>
      <c r="E184" s="5">
        <v>20</v>
      </c>
      <c r="F184" s="6" t="s">
        <v>63</v>
      </c>
      <c r="G184" s="7">
        <f>0/1.23</f>
        <v>0</v>
      </c>
      <c r="H184" s="8">
        <f>E184*G184</f>
        <v>0</v>
      </c>
      <c r="I184" s="8">
        <f>H184*1.23</f>
        <v>0</v>
      </c>
      <c r="J184" s="99"/>
      <c r="K184" s="72"/>
    </row>
    <row r="185" spans="1:11" ht="15" x14ac:dyDescent="0.25">
      <c r="A185" s="109" t="str">
        <f>_xlfn.CONCAT($A$183,".",ROW()-ROW($A$183))</f>
        <v>1.3.2</v>
      </c>
      <c r="B185" s="61" t="s">
        <v>298</v>
      </c>
      <c r="C185" s="10"/>
      <c r="D185" s="11" t="s">
        <v>62</v>
      </c>
      <c r="E185" s="12">
        <v>10</v>
      </c>
      <c r="F185" s="13" t="s">
        <v>63</v>
      </c>
      <c r="G185" s="14">
        <f t="shared" ref="G185:G187" si="59">0/1.23</f>
        <v>0</v>
      </c>
      <c r="H185" s="15">
        <f>E185*G185</f>
        <v>0</v>
      </c>
      <c r="I185" s="15">
        <f>H185*1.23</f>
        <v>0</v>
      </c>
      <c r="J185" s="98"/>
      <c r="K185" s="72"/>
    </row>
    <row r="186" spans="1:11" ht="15" x14ac:dyDescent="0.25">
      <c r="A186" s="109" t="str">
        <f>_xlfn.CONCAT($A$183,".",ROW()-ROW($A$183))</f>
        <v>1.3.3</v>
      </c>
      <c r="B186" s="61" t="s">
        <v>299</v>
      </c>
      <c r="C186" s="10"/>
      <c r="D186" s="11" t="s">
        <v>62</v>
      </c>
      <c r="E186" s="12">
        <v>10</v>
      </c>
      <c r="F186" s="13" t="s">
        <v>63</v>
      </c>
      <c r="G186" s="14">
        <f t="shared" si="59"/>
        <v>0</v>
      </c>
      <c r="H186" s="15">
        <f>E186*G186</f>
        <v>0</v>
      </c>
      <c r="I186" s="15">
        <f>H186*1.23</f>
        <v>0</v>
      </c>
      <c r="J186" s="98"/>
      <c r="K186" s="72"/>
    </row>
    <row r="187" spans="1:11" ht="15" x14ac:dyDescent="0.25">
      <c r="A187" s="109" t="str">
        <f>_xlfn.CONCAT($A$183,".",ROW()-ROW($A$183))</f>
        <v>1.3.4</v>
      </c>
      <c r="B187" s="61" t="s">
        <v>301</v>
      </c>
      <c r="C187" s="10"/>
      <c r="D187" s="11" t="s">
        <v>62</v>
      </c>
      <c r="E187" s="12">
        <v>10</v>
      </c>
      <c r="F187" s="13" t="s">
        <v>50</v>
      </c>
      <c r="G187" s="14">
        <f t="shared" si="59"/>
        <v>0</v>
      </c>
      <c r="H187" s="15">
        <f>E187*G187</f>
        <v>0</v>
      </c>
      <c r="I187" s="15">
        <f>H187*1.23</f>
        <v>0</v>
      </c>
      <c r="J187" s="98"/>
      <c r="K187" s="72"/>
    </row>
    <row r="188" spans="1:11" ht="15" thickBot="1" x14ac:dyDescent="0.25">
      <c r="A188" s="118"/>
      <c r="B188" s="86"/>
      <c r="C188" s="44"/>
      <c r="D188" s="45"/>
      <c r="E188" s="46"/>
      <c r="F188" s="47"/>
      <c r="G188" s="48">
        <f>0/1.23</f>
        <v>0</v>
      </c>
      <c r="H188" s="49"/>
      <c r="I188" s="49"/>
      <c r="J188" s="50"/>
    </row>
    <row r="189" spans="1:11" ht="15.75" thickBot="1" x14ac:dyDescent="0.25">
      <c r="A189" s="65" t="s">
        <v>335</v>
      </c>
      <c r="B189" s="51" t="s">
        <v>64</v>
      </c>
      <c r="C189" s="51"/>
      <c r="D189" s="52" t="s">
        <v>62</v>
      </c>
      <c r="E189" s="55"/>
      <c r="F189" s="55"/>
      <c r="G189" s="55"/>
      <c r="H189" s="55"/>
      <c r="I189" s="55"/>
      <c r="J189" s="56"/>
    </row>
    <row r="190" spans="1:11" ht="15.75" thickTop="1" x14ac:dyDescent="0.25">
      <c r="A190" s="108" t="str">
        <f>_xlfn.CONCAT($A$189,".",ROW()-ROW($A$189))</f>
        <v>1.4.1</v>
      </c>
      <c r="B190" s="69" t="s">
        <v>293</v>
      </c>
      <c r="C190" s="3"/>
      <c r="D190" s="4" t="s">
        <v>62</v>
      </c>
      <c r="E190" s="5">
        <v>5</v>
      </c>
      <c r="F190" s="6" t="s">
        <v>63</v>
      </c>
      <c r="G190" s="7">
        <f>0/1.23</f>
        <v>0</v>
      </c>
      <c r="H190" s="8">
        <f>E190*G190</f>
        <v>0</v>
      </c>
      <c r="I190" s="8">
        <f>H190*1.23</f>
        <v>0</v>
      </c>
      <c r="J190" s="99"/>
      <c r="K190" s="72"/>
    </row>
    <row r="191" spans="1:11" ht="15" x14ac:dyDescent="0.25">
      <c r="A191" s="109" t="str">
        <f>_xlfn.CONCAT($A$189,".",ROW()-ROW($A$189))</f>
        <v>1.4.2</v>
      </c>
      <c r="B191" s="61" t="s">
        <v>294</v>
      </c>
      <c r="C191" s="10"/>
      <c r="D191" s="11" t="s">
        <v>62</v>
      </c>
      <c r="E191" s="12">
        <v>5</v>
      </c>
      <c r="F191" s="13" t="s">
        <v>63</v>
      </c>
      <c r="G191" s="14">
        <f t="shared" ref="G191:G194" si="60">0/1.23</f>
        <v>0</v>
      </c>
      <c r="H191" s="15">
        <f>E191*G191</f>
        <v>0</v>
      </c>
      <c r="I191" s="15">
        <f>H191*1.23</f>
        <v>0</v>
      </c>
      <c r="J191" s="98"/>
      <c r="K191" s="72"/>
    </row>
    <row r="192" spans="1:11" ht="15" x14ac:dyDescent="0.25">
      <c r="A192" s="109" t="str">
        <f>_xlfn.CONCAT($A$189,".",ROW()-ROW($A$189))</f>
        <v>1.4.3</v>
      </c>
      <c r="B192" s="61" t="s">
        <v>295</v>
      </c>
      <c r="C192" s="10"/>
      <c r="D192" s="11" t="s">
        <v>62</v>
      </c>
      <c r="E192" s="12">
        <v>5</v>
      </c>
      <c r="F192" s="13" t="s">
        <v>63</v>
      </c>
      <c r="G192" s="14">
        <f t="shared" si="60"/>
        <v>0</v>
      </c>
      <c r="H192" s="15">
        <f>E192*G192</f>
        <v>0</v>
      </c>
      <c r="I192" s="15">
        <f>H192*1.23</f>
        <v>0</v>
      </c>
      <c r="J192" s="98"/>
      <c r="K192" s="72"/>
    </row>
    <row r="193" spans="1:11" ht="15" x14ac:dyDescent="0.25">
      <c r="A193" s="109" t="str">
        <f>_xlfn.CONCAT($A$189,".",ROW()-ROW($A$189))</f>
        <v>1.4.4</v>
      </c>
      <c r="B193" s="61" t="s">
        <v>296</v>
      </c>
      <c r="C193" s="10"/>
      <c r="D193" s="11" t="s">
        <v>62</v>
      </c>
      <c r="E193" s="12">
        <v>5</v>
      </c>
      <c r="F193" s="13" t="s">
        <v>63</v>
      </c>
      <c r="G193" s="14">
        <f t="shared" si="60"/>
        <v>0</v>
      </c>
      <c r="H193" s="15">
        <f>E193*G193</f>
        <v>0</v>
      </c>
      <c r="I193" s="15">
        <f>H193*1.23</f>
        <v>0</v>
      </c>
      <c r="J193" s="98"/>
      <c r="K193" s="72"/>
    </row>
    <row r="194" spans="1:11" ht="15" x14ac:dyDescent="0.25">
      <c r="A194" s="109" t="str">
        <f>_xlfn.CONCAT($A$189,".",ROW()-ROW($A$189))</f>
        <v>1.4.5</v>
      </c>
      <c r="B194" s="61" t="s">
        <v>297</v>
      </c>
      <c r="C194" s="10"/>
      <c r="D194" s="11" t="s">
        <v>62</v>
      </c>
      <c r="E194" s="12">
        <v>1</v>
      </c>
      <c r="F194" s="13" t="s">
        <v>63</v>
      </c>
      <c r="G194" s="14">
        <f t="shared" si="60"/>
        <v>0</v>
      </c>
      <c r="H194" s="15">
        <f>E194*G194</f>
        <v>0</v>
      </c>
      <c r="I194" s="15">
        <f>H194*1.23</f>
        <v>0</v>
      </c>
      <c r="J194" s="98"/>
      <c r="K194" s="72"/>
    </row>
    <row r="195" spans="1:11" x14ac:dyDescent="0.2">
      <c r="A195" s="118"/>
      <c r="B195" s="44"/>
      <c r="C195" s="44"/>
      <c r="D195" s="45"/>
      <c r="E195" s="46"/>
      <c r="F195" s="47"/>
      <c r="G195" s="48">
        <f>0/1.23</f>
        <v>0</v>
      </c>
      <c r="H195" s="49"/>
      <c r="I195" s="49"/>
      <c r="J195" s="50"/>
    </row>
  </sheetData>
  <sheetProtection algorithmName="SHA-512" hashValue="RoTergtBIt7yITSJBtWQwgLgAq4Vi27Kfo2o/p0XRpum3yiWH2QLzsEljw0F7468yoGkQSYZeFwRok0K2qW9gQ==" saltValue="LhjEz0kGceGb/8002iidkQ==" spinCount="100000" sheet="1" objects="1" scenarios="1" insertColumns="0" insertRows="0" insertHyperlinks="0"/>
  <mergeCells count="18">
    <mergeCell ref="B8:B27"/>
    <mergeCell ref="B29:B48"/>
    <mergeCell ref="B155:B174"/>
    <mergeCell ref="B134:B153"/>
    <mergeCell ref="B113:B132"/>
    <mergeCell ref="B92:B111"/>
    <mergeCell ref="B71:B90"/>
    <mergeCell ref="B50:B69"/>
    <mergeCell ref="A2:J2"/>
    <mergeCell ref="D3:D4"/>
    <mergeCell ref="E3:E4"/>
    <mergeCell ref="F3:F4"/>
    <mergeCell ref="G3:G4"/>
    <mergeCell ref="J3:J4"/>
    <mergeCell ref="C3:C4"/>
    <mergeCell ref="A3:A4"/>
    <mergeCell ref="B3:B4"/>
    <mergeCell ref="H3:I3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  <rowBreaks count="1" manualBreakCount="1"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CFA6-F516-4816-AC21-B23C5995CAF8}">
  <sheetPr published="0" codeName="Arkusz2"/>
  <dimension ref="A1:R26"/>
  <sheetViews>
    <sheetView view="pageBreakPreview" zoomScaleNormal="100" zoomScaleSheetLayoutView="100" workbookViewId="0">
      <pane ySplit="4" topLeftCell="A5" activePane="bottomLeft" state="frozenSplit"/>
      <selection activeCell="K2" sqref="K2"/>
      <selection pane="bottomLeft" activeCell="K2" sqref="K2"/>
    </sheetView>
  </sheetViews>
  <sheetFormatPr defaultRowHeight="14.25" x14ac:dyDescent="0.2"/>
  <cols>
    <col min="1" max="1" width="6.7109375" style="97" customWidth="1"/>
    <col min="2" max="2" width="80.7109375" style="97" customWidth="1"/>
    <col min="3" max="3" width="20.7109375" style="97" customWidth="1"/>
    <col min="4" max="4" width="14.7109375" style="97" hidden="1" customWidth="1"/>
    <col min="5" max="5" width="8.7109375" style="97" customWidth="1"/>
    <col min="6" max="6" width="5.7109375" style="97" customWidth="1"/>
    <col min="7" max="7" width="12.7109375" style="97" customWidth="1"/>
    <col min="8" max="9" width="15.7109375" style="97" customWidth="1"/>
    <col min="10" max="10" width="20.7109375" style="97" customWidth="1"/>
    <col min="11" max="11" width="15.7109375" style="97" customWidth="1"/>
    <col min="12" max="12" width="9.140625" style="97"/>
    <col min="13" max="17" width="15.7109375" style="97" customWidth="1"/>
    <col min="18" max="16384" width="9.140625" style="97"/>
  </cols>
  <sheetData>
    <row r="1" spans="1:17" s="2" customFormat="1" ht="10.5" x14ac:dyDescent="0.2">
      <c r="A1" s="2">
        <v>6</v>
      </c>
      <c r="B1" s="2">
        <v>80</v>
      </c>
      <c r="C1" s="2">
        <v>40</v>
      </c>
      <c r="D1" s="2">
        <v>14</v>
      </c>
      <c r="E1" s="2">
        <v>8</v>
      </c>
      <c r="F1" s="2">
        <v>5</v>
      </c>
      <c r="G1" s="2">
        <v>12</v>
      </c>
      <c r="H1" s="2">
        <v>15</v>
      </c>
      <c r="I1" s="2">
        <v>15</v>
      </c>
      <c r="J1" s="2">
        <v>40</v>
      </c>
      <c r="K1" s="144" t="s">
        <v>401</v>
      </c>
      <c r="M1" s="2">
        <v>15</v>
      </c>
      <c r="N1" s="2">
        <v>15</v>
      </c>
      <c r="O1" s="2">
        <v>15</v>
      </c>
      <c r="P1" s="2">
        <v>15</v>
      </c>
      <c r="Q1" s="2">
        <v>15</v>
      </c>
    </row>
    <row r="2" spans="1:17" ht="16.5" thickBot="1" x14ac:dyDescent="0.25">
      <c r="A2" s="145" t="s">
        <v>377</v>
      </c>
      <c r="B2" s="145"/>
      <c r="C2" s="145"/>
      <c r="D2" s="145"/>
      <c r="E2" s="145"/>
      <c r="F2" s="145"/>
      <c r="G2" s="145"/>
      <c r="H2" s="145"/>
      <c r="I2" s="145"/>
      <c r="J2" s="145"/>
      <c r="M2" s="70"/>
      <c r="N2" s="139"/>
    </row>
    <row r="3" spans="1:17" ht="15" customHeight="1" x14ac:dyDescent="0.2">
      <c r="A3" s="158">
        <v>2</v>
      </c>
      <c r="B3" s="160" t="s">
        <v>73</v>
      </c>
      <c r="C3" s="156" t="s">
        <v>287</v>
      </c>
      <c r="D3" s="146" t="s">
        <v>53</v>
      </c>
      <c r="E3" s="148" t="s">
        <v>54</v>
      </c>
      <c r="F3" s="150" t="s">
        <v>55</v>
      </c>
      <c r="G3" s="152" t="s">
        <v>56</v>
      </c>
      <c r="H3" s="162" t="s">
        <v>375</v>
      </c>
      <c r="I3" s="163"/>
      <c r="J3" s="154" t="s">
        <v>52</v>
      </c>
      <c r="K3" s="77">
        <f>SUM(H6:H22)</f>
        <v>0</v>
      </c>
      <c r="L3" s="76" t="s">
        <v>83</v>
      </c>
      <c r="M3" s="129">
        <f>K3/1.23</f>
        <v>0</v>
      </c>
      <c r="N3" s="76" t="s">
        <v>84</v>
      </c>
    </row>
    <row r="4" spans="1:17" ht="15.75" customHeight="1" thickBot="1" x14ac:dyDescent="0.25">
      <c r="A4" s="159"/>
      <c r="B4" s="161"/>
      <c r="C4" s="157"/>
      <c r="D4" s="147"/>
      <c r="E4" s="149"/>
      <c r="F4" s="151"/>
      <c r="G4" s="153"/>
      <c r="H4" s="140" t="s">
        <v>84</v>
      </c>
      <c r="I4" s="140" t="s">
        <v>83</v>
      </c>
      <c r="J4" s="155"/>
      <c r="K4" s="130"/>
      <c r="L4" s="76"/>
      <c r="M4" s="129"/>
      <c r="N4" s="76"/>
    </row>
    <row r="5" spans="1:17" ht="16.5" thickTop="1" thickBot="1" x14ac:dyDescent="0.25">
      <c r="A5" s="65" t="s">
        <v>66</v>
      </c>
      <c r="B5" s="17" t="s">
        <v>341</v>
      </c>
      <c r="C5" s="17"/>
      <c r="D5" s="18" t="s">
        <v>65</v>
      </c>
      <c r="E5" s="57"/>
      <c r="F5" s="57"/>
      <c r="G5" s="57"/>
      <c r="H5" s="57"/>
      <c r="I5" s="57"/>
      <c r="J5" s="58"/>
    </row>
    <row r="6" spans="1:17" ht="214.5" thickTop="1" x14ac:dyDescent="0.2">
      <c r="A6" s="110" t="str">
        <f>_xlfn.CONCAT($A$5,".",ROW()-ROW($A$6))</f>
        <v>2.1.0</v>
      </c>
      <c r="B6" s="91" t="s">
        <v>390</v>
      </c>
      <c r="C6" s="21"/>
      <c r="D6" s="22"/>
      <c r="E6" s="23"/>
      <c r="F6" s="24"/>
      <c r="G6" s="25"/>
      <c r="H6" s="26"/>
      <c r="I6" s="26"/>
      <c r="J6" s="131"/>
    </row>
    <row r="7" spans="1:17" ht="128.25" x14ac:dyDescent="0.2">
      <c r="A7" s="109" t="str">
        <f>_xlfn.CONCAT($A$5,".",ROW()-ROW($A$6))</f>
        <v>2.1.1</v>
      </c>
      <c r="B7" s="61" t="s">
        <v>391</v>
      </c>
      <c r="C7" s="10" t="s">
        <v>321</v>
      </c>
      <c r="D7" s="11" t="s">
        <v>65</v>
      </c>
      <c r="E7" s="12">
        <v>200</v>
      </c>
      <c r="F7" s="13" t="s">
        <v>57</v>
      </c>
      <c r="G7" s="7">
        <f>0/1.23</f>
        <v>0</v>
      </c>
      <c r="H7" s="15">
        <f t="shared" ref="H7:H10" si="0">E7*G7</f>
        <v>0</v>
      </c>
      <c r="I7" s="15">
        <f>H7*1.23</f>
        <v>0</v>
      </c>
      <c r="J7" s="98"/>
      <c r="K7" s="132"/>
    </row>
    <row r="8" spans="1:17" ht="156.75" x14ac:dyDescent="0.2">
      <c r="A8" s="108" t="str">
        <f>_xlfn.CONCAT($A$5,".",ROW()-ROW($A$6))</f>
        <v>2.1.2</v>
      </c>
      <c r="B8" s="69" t="s">
        <v>392</v>
      </c>
      <c r="C8" s="3" t="s">
        <v>342</v>
      </c>
      <c r="D8" s="11" t="s">
        <v>65</v>
      </c>
      <c r="E8" s="5">
        <v>100</v>
      </c>
      <c r="F8" s="13" t="s">
        <v>57</v>
      </c>
      <c r="G8" s="7">
        <f t="shared" ref="G8:G11" si="1">0/1.23</f>
        <v>0</v>
      </c>
      <c r="H8" s="15">
        <f t="shared" si="0"/>
        <v>0</v>
      </c>
      <c r="I8" s="15">
        <f>H8*1.23</f>
        <v>0</v>
      </c>
      <c r="J8" s="99"/>
      <c r="K8" s="132"/>
    </row>
    <row r="9" spans="1:17" ht="128.25" x14ac:dyDescent="0.2">
      <c r="A9" s="108" t="str">
        <f>_xlfn.CONCAT($A$5,".",ROW()-ROW($A$6))</f>
        <v>2.1.3</v>
      </c>
      <c r="B9" s="69" t="s">
        <v>393</v>
      </c>
      <c r="C9" s="3" t="s">
        <v>347</v>
      </c>
      <c r="D9" s="11" t="s">
        <v>65</v>
      </c>
      <c r="E9" s="5">
        <v>100</v>
      </c>
      <c r="F9" s="13" t="s">
        <v>57</v>
      </c>
      <c r="G9" s="7">
        <f t="shared" si="1"/>
        <v>0</v>
      </c>
      <c r="H9" s="15">
        <f t="shared" si="0"/>
        <v>0</v>
      </c>
      <c r="I9" s="15">
        <f>H9*1.23</f>
        <v>0</v>
      </c>
      <c r="J9" s="98"/>
      <c r="K9" s="132"/>
    </row>
    <row r="10" spans="1:17" ht="156.75" x14ac:dyDescent="0.2">
      <c r="A10" s="108" t="str">
        <f>_xlfn.CONCAT($A$5,".",ROW()-ROW($A$6))</f>
        <v>2.1.4</v>
      </c>
      <c r="B10" s="61" t="s">
        <v>394</v>
      </c>
      <c r="C10" s="10" t="s">
        <v>345</v>
      </c>
      <c r="D10" s="11" t="s">
        <v>65</v>
      </c>
      <c r="E10" s="12">
        <v>45</v>
      </c>
      <c r="F10" s="13" t="s">
        <v>57</v>
      </c>
      <c r="G10" s="7">
        <f t="shared" si="1"/>
        <v>0</v>
      </c>
      <c r="H10" s="15">
        <f t="shared" si="0"/>
        <v>0</v>
      </c>
      <c r="I10" s="15">
        <f>H10*1.23</f>
        <v>0</v>
      </c>
      <c r="J10" s="98"/>
      <c r="K10" s="132"/>
    </row>
    <row r="11" spans="1:17" ht="15" thickBot="1" x14ac:dyDescent="0.25">
      <c r="A11" s="111"/>
      <c r="B11" s="85"/>
      <c r="C11" s="27"/>
      <c r="D11" s="28" t="s">
        <v>65</v>
      </c>
      <c r="E11" s="29"/>
      <c r="F11" s="30" t="s">
        <v>50</v>
      </c>
      <c r="G11" s="31">
        <f t="shared" si="1"/>
        <v>0</v>
      </c>
      <c r="H11" s="32">
        <f>E11*G11</f>
        <v>0</v>
      </c>
      <c r="I11" s="32">
        <f>H11*1.23</f>
        <v>0</v>
      </c>
      <c r="J11" s="133"/>
    </row>
    <row r="12" spans="1:17" ht="15.75" thickBot="1" x14ac:dyDescent="0.25">
      <c r="A12" s="65" t="s">
        <v>67</v>
      </c>
      <c r="B12" s="87" t="s">
        <v>343</v>
      </c>
      <c r="C12" s="18"/>
      <c r="D12" s="57"/>
      <c r="E12" s="57"/>
      <c r="F12" s="57"/>
      <c r="G12" s="57"/>
      <c r="H12" s="57"/>
      <c r="I12" s="57"/>
      <c r="J12" s="58"/>
    </row>
    <row r="13" spans="1:17" ht="200.25" thickTop="1" x14ac:dyDescent="0.2">
      <c r="A13" s="110" t="str">
        <f>_xlfn.CONCAT($A$12,".",ROW()-ROW($A$13))</f>
        <v>2.2.0</v>
      </c>
      <c r="B13" s="128" t="s">
        <v>395</v>
      </c>
      <c r="C13" s="21"/>
      <c r="D13" s="22" t="s">
        <v>65</v>
      </c>
      <c r="E13" s="23"/>
      <c r="F13" s="24"/>
      <c r="G13" s="25"/>
      <c r="H13" s="26"/>
      <c r="I13" s="26"/>
      <c r="J13" s="131"/>
    </row>
    <row r="14" spans="1:17" ht="85.5" x14ac:dyDescent="0.2">
      <c r="A14" s="109" t="str">
        <f>_xlfn.CONCAT($A$12,".",ROW()-ROW($A$13))</f>
        <v>2.2.1</v>
      </c>
      <c r="B14" s="61" t="s">
        <v>381</v>
      </c>
      <c r="C14" s="10" t="s">
        <v>349</v>
      </c>
      <c r="D14" s="11" t="s">
        <v>65</v>
      </c>
      <c r="E14" s="12">
        <v>100</v>
      </c>
      <c r="F14" s="13" t="s">
        <v>57</v>
      </c>
      <c r="G14" s="7">
        <f>0/1.23</f>
        <v>0</v>
      </c>
      <c r="H14" s="15">
        <f t="shared" ref="H14:H18" si="2">E14*G14</f>
        <v>0</v>
      </c>
      <c r="I14" s="15">
        <f>H14*1.23</f>
        <v>0</v>
      </c>
      <c r="J14" s="98"/>
      <c r="K14" s="132"/>
      <c r="L14" s="134"/>
      <c r="M14" s="135"/>
      <c r="N14" s="135"/>
      <c r="O14" s="135"/>
      <c r="P14" s="135"/>
      <c r="Q14" s="135"/>
    </row>
    <row r="15" spans="1:17" ht="85.5" x14ac:dyDescent="0.2">
      <c r="A15" s="108" t="str">
        <f>_xlfn.CONCAT($A$12,".",ROW()-ROW($A$13))</f>
        <v>2.2.2</v>
      </c>
      <c r="B15" s="61" t="s">
        <v>380</v>
      </c>
      <c r="C15" s="3" t="s">
        <v>350</v>
      </c>
      <c r="D15" s="11" t="s">
        <v>65</v>
      </c>
      <c r="E15" s="5">
        <v>50</v>
      </c>
      <c r="F15" s="13" t="s">
        <v>57</v>
      </c>
      <c r="G15" s="7">
        <f t="shared" ref="G15:G16" si="3">0/1.23</f>
        <v>0</v>
      </c>
      <c r="H15" s="15">
        <f t="shared" si="2"/>
        <v>0</v>
      </c>
      <c r="I15" s="15">
        <f>H15*1.23</f>
        <v>0</v>
      </c>
      <c r="J15" s="136"/>
      <c r="K15" s="132"/>
      <c r="L15" s="134"/>
    </row>
    <row r="16" spans="1:17" ht="114" x14ac:dyDescent="0.2">
      <c r="A16" s="108" t="str">
        <f>_xlfn.CONCAT($A$12,".",ROW()-ROW($A$13))</f>
        <v>2.2.3</v>
      </c>
      <c r="B16" s="61" t="s">
        <v>382</v>
      </c>
      <c r="C16" s="3" t="s">
        <v>346</v>
      </c>
      <c r="D16" s="11" t="s">
        <v>65</v>
      </c>
      <c r="E16" s="5">
        <v>50</v>
      </c>
      <c r="F16" s="13" t="s">
        <v>57</v>
      </c>
      <c r="G16" s="7">
        <f t="shared" si="3"/>
        <v>0</v>
      </c>
      <c r="H16" s="15">
        <f t="shared" si="2"/>
        <v>0</v>
      </c>
      <c r="I16" s="15">
        <f>H16*1.23</f>
        <v>0</v>
      </c>
      <c r="J16" s="99"/>
      <c r="K16" s="132"/>
      <c r="L16" s="134"/>
      <c r="M16" s="132"/>
      <c r="N16" s="135"/>
      <c r="O16" s="135"/>
      <c r="P16" s="135"/>
      <c r="Q16" s="135"/>
    </row>
    <row r="17" spans="1:18" ht="15" x14ac:dyDescent="0.25">
      <c r="A17" s="108" t="str">
        <f>_xlfn.CONCAT($A$12,".",ROW()-ROW($A$13))</f>
        <v>2.2.4</v>
      </c>
      <c r="B17" s="61" t="s">
        <v>290</v>
      </c>
      <c r="C17" s="10"/>
      <c r="D17" s="11" t="s">
        <v>65</v>
      </c>
      <c r="E17" s="12">
        <f>CEILING(0.8*SUM(E13:E16),10)</f>
        <v>160</v>
      </c>
      <c r="F17" s="13" t="s">
        <v>291</v>
      </c>
      <c r="G17" s="7">
        <f>0/1.23</f>
        <v>0</v>
      </c>
      <c r="H17" s="15">
        <f t="shared" si="2"/>
        <v>0</v>
      </c>
      <c r="I17" s="15">
        <f>H17*1.23</f>
        <v>0</v>
      </c>
      <c r="J17" s="98"/>
      <c r="K17" s="72"/>
    </row>
    <row r="18" spans="1:18" ht="15" thickBot="1" x14ac:dyDescent="0.25">
      <c r="A18" s="111"/>
      <c r="B18" s="85"/>
      <c r="C18" s="27"/>
      <c r="D18" s="28"/>
      <c r="E18" s="29"/>
      <c r="F18" s="30"/>
      <c r="G18" s="31">
        <f t="shared" ref="G18" si="4">0/1.23</f>
        <v>0</v>
      </c>
      <c r="H18" s="32">
        <f t="shared" si="2"/>
        <v>0</v>
      </c>
      <c r="I18" s="32">
        <f>H18*1.23</f>
        <v>0</v>
      </c>
      <c r="J18" s="133"/>
    </row>
    <row r="19" spans="1:18" ht="15.75" thickBot="1" x14ac:dyDescent="0.25">
      <c r="A19" s="65" t="s">
        <v>352</v>
      </c>
      <c r="B19" s="87" t="s">
        <v>344</v>
      </c>
      <c r="C19" s="18"/>
      <c r="D19" s="57"/>
      <c r="E19" s="57"/>
      <c r="F19" s="57"/>
      <c r="G19" s="57"/>
      <c r="H19" s="57"/>
      <c r="I19" s="57"/>
      <c r="J19" s="58"/>
    </row>
    <row r="20" spans="1:18" ht="214.5" thickTop="1" x14ac:dyDescent="0.2">
      <c r="A20" s="109" t="str">
        <f>_xlfn.CONCAT($A$19,".",ROW()-ROW($A$19))</f>
        <v>2.3.1</v>
      </c>
      <c r="B20" s="61" t="s">
        <v>396</v>
      </c>
      <c r="C20" s="10" t="s">
        <v>348</v>
      </c>
      <c r="D20" s="11" t="s">
        <v>65</v>
      </c>
      <c r="E20" s="12">
        <v>50</v>
      </c>
      <c r="F20" s="13" t="s">
        <v>57</v>
      </c>
      <c r="G20" s="14">
        <f>0/1.23</f>
        <v>0</v>
      </c>
      <c r="H20" s="15">
        <f t="shared" ref="H20:H21" si="5">E20*G20</f>
        <v>0</v>
      </c>
      <c r="I20" s="15">
        <f>H20*1.23</f>
        <v>0</v>
      </c>
      <c r="J20" s="98"/>
      <c r="K20" s="132"/>
    </row>
    <row r="21" spans="1:18" ht="30" customHeight="1" x14ac:dyDescent="0.2">
      <c r="A21" s="109" t="str">
        <f>_xlfn.CONCAT($A$19,".",ROW()-ROW($A$19))</f>
        <v>2.3.2</v>
      </c>
      <c r="B21" s="61" t="s">
        <v>351</v>
      </c>
      <c r="C21" s="10"/>
      <c r="D21" s="11" t="s">
        <v>65</v>
      </c>
      <c r="E21" s="12">
        <v>50</v>
      </c>
      <c r="F21" s="13" t="s">
        <v>291</v>
      </c>
      <c r="G21" s="7">
        <f>0/1.23</f>
        <v>0</v>
      </c>
      <c r="H21" s="15">
        <f t="shared" si="5"/>
        <v>0</v>
      </c>
      <c r="I21" s="15">
        <f>H21*1.23</f>
        <v>0</v>
      </c>
      <c r="J21" s="98"/>
      <c r="K21" s="167"/>
      <c r="L21" s="168"/>
      <c r="M21" s="168"/>
      <c r="N21" s="168"/>
      <c r="O21" s="168"/>
      <c r="P21" s="168"/>
      <c r="Q21" s="168"/>
      <c r="R21" s="168"/>
    </row>
    <row r="22" spans="1:18" ht="15" thickBot="1" x14ac:dyDescent="0.25">
      <c r="A22" s="111"/>
      <c r="B22" s="85"/>
      <c r="C22" s="27"/>
      <c r="D22" s="28"/>
      <c r="E22" s="29"/>
      <c r="F22" s="30"/>
      <c r="G22" s="31">
        <f>0/1.23</f>
        <v>0</v>
      </c>
      <c r="H22" s="32">
        <f>E22*G22</f>
        <v>0</v>
      </c>
      <c r="I22" s="32">
        <f>H22*1.23</f>
        <v>0</v>
      </c>
      <c r="J22" s="133"/>
    </row>
    <row r="23" spans="1:18" ht="15.75" thickBot="1" x14ac:dyDescent="0.25">
      <c r="A23" s="65" t="s">
        <v>383</v>
      </c>
      <c r="B23" s="87" t="s">
        <v>353</v>
      </c>
      <c r="C23" s="18"/>
      <c r="D23" s="57"/>
      <c r="E23" s="57"/>
      <c r="F23" s="57"/>
      <c r="G23" s="57"/>
      <c r="H23" s="57"/>
      <c r="I23" s="57"/>
      <c r="J23" s="58"/>
    </row>
    <row r="24" spans="1:18" ht="57.75" thickTop="1" x14ac:dyDescent="0.25">
      <c r="A24" s="109" t="str">
        <f>_xlfn.CONCAT($A$23,".",ROW()-ROW($A$23))</f>
        <v>2.4.1</v>
      </c>
      <c r="B24" s="61" t="s">
        <v>397</v>
      </c>
      <c r="C24" s="10"/>
      <c r="D24" s="11" t="s">
        <v>65</v>
      </c>
      <c r="E24" s="12">
        <f>CEILING(0.55*(SUM(E7:E10)+SUM(E14:E18)+SUM(E20)),10)</f>
        <v>480</v>
      </c>
      <c r="F24" s="13" t="s">
        <v>50</v>
      </c>
      <c r="G24" s="14">
        <f>0/1.23</f>
        <v>0</v>
      </c>
      <c r="H24" s="15">
        <f>E24*G24</f>
        <v>0</v>
      </c>
      <c r="I24" s="15">
        <f>H24*1.23</f>
        <v>0</v>
      </c>
      <c r="J24" s="98"/>
      <c r="K24" s="72"/>
    </row>
    <row r="25" spans="1:18" ht="30" customHeight="1" x14ac:dyDescent="0.2">
      <c r="A25" s="109" t="str">
        <f>_xlfn.CONCAT($A$23,".",ROW()-ROW($A$23))</f>
        <v>2.4.2</v>
      </c>
      <c r="B25" s="61"/>
      <c r="C25" s="10"/>
      <c r="D25" s="11"/>
      <c r="E25" s="12"/>
      <c r="F25" s="13"/>
      <c r="G25" s="7">
        <f>0/1.23</f>
        <v>0</v>
      </c>
      <c r="H25" s="15">
        <f t="shared" ref="H25" si="6">E25*G25</f>
        <v>0</v>
      </c>
      <c r="I25" s="15">
        <f>H25*1.23</f>
        <v>0</v>
      </c>
      <c r="J25" s="98"/>
      <c r="K25" s="137"/>
      <c r="L25" s="138"/>
      <c r="M25" s="138"/>
      <c r="N25" s="138"/>
      <c r="O25" s="138"/>
      <c r="P25" s="138"/>
      <c r="Q25" s="138"/>
      <c r="R25" s="138"/>
    </row>
    <row r="26" spans="1:18" ht="15" thickBot="1" x14ac:dyDescent="0.25">
      <c r="A26" s="111"/>
      <c r="B26" s="85"/>
      <c r="C26" s="27"/>
      <c r="D26" s="28"/>
      <c r="E26" s="29"/>
      <c r="F26" s="30"/>
      <c r="G26" s="31">
        <f>0/1.23</f>
        <v>0</v>
      </c>
      <c r="H26" s="32">
        <f>E26*G26</f>
        <v>0</v>
      </c>
      <c r="I26" s="32">
        <f>H26*1.23</f>
        <v>0</v>
      </c>
      <c r="J26" s="133"/>
    </row>
  </sheetData>
  <sheetProtection algorithmName="SHA-512" hashValue="dlqzMPqejYnyaKyFAi4OA0cyby9z6XRdBBgH6gFHuDwdSN0N8yf8S+40qBTH/G+PnAjenosAdU0ysA52hLts/w==" saltValue="xPgqSA8KV968jMnxUysG6w==" spinCount="100000" sheet="1" objects="1" scenarios="1" insertColumns="0" insertRows="0" insertHyperlinks="0"/>
  <mergeCells count="11">
    <mergeCell ref="J3:J4"/>
    <mergeCell ref="K21:R21"/>
    <mergeCell ref="A2:J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Arkusz3"/>
  <dimension ref="A1:O118"/>
  <sheetViews>
    <sheetView view="pageBreakPreview" zoomScaleNormal="100" zoomScaleSheetLayoutView="100" workbookViewId="0">
      <pane ySplit="4" topLeftCell="A5" activePane="bottomLeft" state="frozenSplit"/>
      <selection activeCell="K2" sqref="K2"/>
      <selection pane="bottomLeft" activeCell="K2" sqref="K2"/>
    </sheetView>
  </sheetViews>
  <sheetFormatPr defaultRowHeight="14.25" x14ac:dyDescent="0.2"/>
  <cols>
    <col min="1" max="1" width="6.7109375" style="1" customWidth="1"/>
    <col min="2" max="2" width="80.7109375" style="1" customWidth="1"/>
    <col min="3" max="3" width="14.7109375" style="1" hidden="1" customWidth="1"/>
    <col min="4" max="4" width="8.7109375" style="1" customWidth="1"/>
    <col min="5" max="5" width="5.7109375" style="1" customWidth="1"/>
    <col min="6" max="6" width="12.7109375" style="1" customWidth="1"/>
    <col min="7" max="8" width="15.7109375" style="1" customWidth="1"/>
    <col min="9" max="9" width="40.7109375" style="1" customWidth="1"/>
    <col min="10" max="10" width="15.7109375" style="1" customWidth="1"/>
    <col min="11" max="11" width="9.140625" style="1"/>
    <col min="12" max="12" width="15.7109375" style="1" customWidth="1"/>
    <col min="13" max="16384" width="9.140625" style="1"/>
  </cols>
  <sheetData>
    <row r="1" spans="1:13" s="2" customFormat="1" ht="10.5" x14ac:dyDescent="0.2">
      <c r="A1" s="2">
        <v>6</v>
      </c>
      <c r="B1" s="2">
        <v>80</v>
      </c>
      <c r="C1" s="2">
        <v>14</v>
      </c>
      <c r="D1" s="2">
        <v>8</v>
      </c>
      <c r="E1" s="2">
        <v>5</v>
      </c>
      <c r="F1" s="2">
        <v>12</v>
      </c>
      <c r="G1" s="2">
        <v>15</v>
      </c>
      <c r="H1" s="2">
        <v>15</v>
      </c>
      <c r="I1" s="2">
        <v>40</v>
      </c>
      <c r="J1" s="2">
        <v>15</v>
      </c>
      <c r="K1" s="144" t="s">
        <v>401</v>
      </c>
      <c r="L1" s="2">
        <v>15</v>
      </c>
    </row>
    <row r="2" spans="1:13" ht="16.5" thickBot="1" x14ac:dyDescent="0.25">
      <c r="A2" s="145" t="s">
        <v>378</v>
      </c>
      <c r="B2" s="145"/>
      <c r="C2" s="145"/>
      <c r="D2" s="145"/>
      <c r="E2" s="145"/>
      <c r="F2" s="145"/>
      <c r="G2" s="145"/>
      <c r="H2" s="145"/>
      <c r="I2" s="145"/>
      <c r="L2" s="70"/>
      <c r="M2" s="139"/>
    </row>
    <row r="3" spans="1:13" ht="15" x14ac:dyDescent="0.2">
      <c r="A3" s="158">
        <v>3</v>
      </c>
      <c r="B3" s="160" t="s">
        <v>1</v>
      </c>
      <c r="C3" s="169" t="s">
        <v>53</v>
      </c>
      <c r="D3" s="156" t="s">
        <v>54</v>
      </c>
      <c r="E3" s="173" t="s">
        <v>55</v>
      </c>
      <c r="F3" s="175" t="s">
        <v>56</v>
      </c>
      <c r="G3" s="177" t="s">
        <v>85</v>
      </c>
      <c r="H3" s="177"/>
      <c r="I3" s="171" t="s">
        <v>52</v>
      </c>
      <c r="J3" s="75">
        <f>SUM(H6:H20)+SUM(H22:H27)+SUM(H29:H31)+SUM(H33:H37)+SUM(H39:H59)+SUM(H61:H69)+SUM(H71:H89)+SUM(H91:H95)+SUM(H97:H99)+SUM(H101:H105)+SUM(H107:H118)</f>
        <v>0</v>
      </c>
      <c r="K3" s="76" t="s">
        <v>83</v>
      </c>
      <c r="L3" s="70">
        <f>J3/1.23</f>
        <v>0</v>
      </c>
      <c r="M3" s="76" t="s">
        <v>84</v>
      </c>
    </row>
    <row r="4" spans="1:13" ht="15.75" thickBot="1" x14ac:dyDescent="0.25">
      <c r="A4" s="159"/>
      <c r="B4" s="161"/>
      <c r="C4" s="170"/>
      <c r="D4" s="157"/>
      <c r="E4" s="174"/>
      <c r="F4" s="176"/>
      <c r="G4" s="74" t="s">
        <v>84</v>
      </c>
      <c r="H4" s="74" t="s">
        <v>83</v>
      </c>
      <c r="I4" s="172"/>
      <c r="J4" s="75"/>
      <c r="K4" s="76"/>
    </row>
    <row r="5" spans="1:13" ht="16.5" thickTop="1" thickBot="1" x14ac:dyDescent="0.25">
      <c r="A5" s="119" t="s">
        <v>68</v>
      </c>
      <c r="B5" s="120" t="s">
        <v>336</v>
      </c>
      <c r="C5" s="126" t="s">
        <v>2</v>
      </c>
      <c r="D5" s="121"/>
      <c r="E5" s="122"/>
      <c r="F5" s="123"/>
      <c r="G5" s="124"/>
      <c r="H5" s="124"/>
      <c r="I5" s="125"/>
    </row>
    <row r="6" spans="1:13" s="9" customFormat="1" ht="15.75" thickTop="1" x14ac:dyDescent="0.25">
      <c r="A6" s="108" t="str">
        <f>_xlfn.CONCAT($A$5,".",ROW()-ROW($A$5))</f>
        <v>3.1.1</v>
      </c>
      <c r="B6" s="3" t="s">
        <v>286</v>
      </c>
      <c r="C6" s="4" t="s">
        <v>3</v>
      </c>
      <c r="D6" s="5">
        <v>4</v>
      </c>
      <c r="E6" s="6" t="s">
        <v>50</v>
      </c>
      <c r="F6" s="25">
        <f t="shared" ref="F6:F20" si="0">0/1.23</f>
        <v>0</v>
      </c>
      <c r="G6" s="8">
        <f>F6*D6</f>
        <v>0</v>
      </c>
      <c r="H6" s="8">
        <f>G6*1.23</f>
        <v>0</v>
      </c>
      <c r="I6" s="73"/>
      <c r="J6" s="72"/>
    </row>
    <row r="7" spans="1:13" s="9" customFormat="1" ht="15" x14ac:dyDescent="0.25">
      <c r="A7" s="109" t="str">
        <f>_xlfn.CONCAT($A$5,".",ROW()-ROW($A$5))</f>
        <v>3.1.2</v>
      </c>
      <c r="B7" s="10" t="s">
        <v>285</v>
      </c>
      <c r="C7" s="11" t="s">
        <v>3</v>
      </c>
      <c r="D7" s="12">
        <v>4</v>
      </c>
      <c r="E7" s="13" t="s">
        <v>50</v>
      </c>
      <c r="F7" s="14">
        <f t="shared" si="0"/>
        <v>0</v>
      </c>
      <c r="G7" s="15">
        <f>D7*F7</f>
        <v>0</v>
      </c>
      <c r="H7" s="15">
        <f>G7*1.23</f>
        <v>0</v>
      </c>
      <c r="I7" s="81"/>
      <c r="J7" s="72"/>
    </row>
    <row r="8" spans="1:13" s="9" customFormat="1" ht="28.5" x14ac:dyDescent="0.25">
      <c r="A8" s="109" t="str">
        <f t="shared" ref="A8:A19" si="1">_xlfn.CONCAT($A$5,".",ROW()-ROW($A$5))</f>
        <v>3.1.3</v>
      </c>
      <c r="B8" s="61" t="s">
        <v>277</v>
      </c>
      <c r="C8" s="11" t="s">
        <v>3</v>
      </c>
      <c r="D8" s="12">
        <v>10</v>
      </c>
      <c r="E8" s="13" t="s">
        <v>4</v>
      </c>
      <c r="F8" s="14">
        <f t="shared" si="0"/>
        <v>0</v>
      </c>
      <c r="G8" s="15">
        <f t="shared" ref="G8:G19" si="2">D8*F8</f>
        <v>0</v>
      </c>
      <c r="H8" s="15">
        <f t="shared" ref="H8:H20" si="3">G8*1.23</f>
        <v>0</v>
      </c>
      <c r="I8" s="81"/>
      <c r="J8" s="72"/>
    </row>
    <row r="9" spans="1:13" s="9" customFormat="1" ht="15" x14ac:dyDescent="0.25">
      <c r="A9" s="109" t="str">
        <f t="shared" si="1"/>
        <v>3.1.4</v>
      </c>
      <c r="B9" s="10" t="s">
        <v>284</v>
      </c>
      <c r="C9" s="11" t="s">
        <v>3</v>
      </c>
      <c r="D9" s="12">
        <v>4</v>
      </c>
      <c r="E9" s="13" t="s">
        <v>4</v>
      </c>
      <c r="F9" s="14">
        <f t="shared" si="0"/>
        <v>0</v>
      </c>
      <c r="G9" s="15">
        <f t="shared" si="2"/>
        <v>0</v>
      </c>
      <c r="H9" s="15">
        <f t="shared" si="3"/>
        <v>0</v>
      </c>
      <c r="I9" s="71"/>
      <c r="J9" s="72"/>
    </row>
    <row r="10" spans="1:13" s="9" customFormat="1" ht="15" x14ac:dyDescent="0.25">
      <c r="A10" s="109" t="str">
        <f t="shared" si="1"/>
        <v>3.1.5</v>
      </c>
      <c r="B10" s="10" t="s">
        <v>283</v>
      </c>
      <c r="C10" s="11" t="s">
        <v>3</v>
      </c>
      <c r="D10" s="12">
        <v>4</v>
      </c>
      <c r="E10" s="13" t="s">
        <v>4</v>
      </c>
      <c r="F10" s="14">
        <f t="shared" si="0"/>
        <v>0</v>
      </c>
      <c r="G10" s="15">
        <f t="shared" si="2"/>
        <v>0</v>
      </c>
      <c r="H10" s="15">
        <f t="shared" si="3"/>
        <v>0</v>
      </c>
      <c r="I10" s="71"/>
      <c r="J10" s="72"/>
    </row>
    <row r="11" spans="1:13" s="9" customFormat="1" ht="15" x14ac:dyDescent="0.25">
      <c r="A11" s="109" t="str">
        <f t="shared" si="1"/>
        <v>3.1.6</v>
      </c>
      <c r="B11" s="10" t="s">
        <v>282</v>
      </c>
      <c r="C11" s="11" t="s">
        <v>3</v>
      </c>
      <c r="D11" s="12">
        <v>5</v>
      </c>
      <c r="E11" s="13" t="s">
        <v>4</v>
      </c>
      <c r="F11" s="14">
        <f t="shared" si="0"/>
        <v>0</v>
      </c>
      <c r="G11" s="15">
        <f t="shared" si="2"/>
        <v>0</v>
      </c>
      <c r="H11" s="15">
        <f t="shared" si="3"/>
        <v>0</v>
      </c>
      <c r="I11" s="71"/>
      <c r="J11" s="72"/>
      <c r="K11" s="62"/>
    </row>
    <row r="12" spans="1:13" s="9" customFormat="1" ht="15" x14ac:dyDescent="0.25">
      <c r="A12" s="109" t="str">
        <f t="shared" si="1"/>
        <v>3.1.7</v>
      </c>
      <c r="B12" s="10" t="s">
        <v>281</v>
      </c>
      <c r="C12" s="11" t="s">
        <v>3</v>
      </c>
      <c r="D12" s="12">
        <v>5</v>
      </c>
      <c r="E12" s="13" t="s">
        <v>4</v>
      </c>
      <c r="F12" s="14">
        <f t="shared" si="0"/>
        <v>0</v>
      </c>
      <c r="G12" s="15">
        <f t="shared" si="2"/>
        <v>0</v>
      </c>
      <c r="H12" s="15">
        <f t="shared" si="3"/>
        <v>0</v>
      </c>
      <c r="I12" s="71"/>
      <c r="J12" s="72"/>
      <c r="K12" s="60"/>
    </row>
    <row r="13" spans="1:13" s="9" customFormat="1" ht="15" x14ac:dyDescent="0.25">
      <c r="A13" s="109" t="str">
        <f t="shared" si="1"/>
        <v>3.1.8</v>
      </c>
      <c r="B13" s="10" t="s">
        <v>280</v>
      </c>
      <c r="C13" s="11" t="s">
        <v>3</v>
      </c>
      <c r="D13" s="12">
        <v>5</v>
      </c>
      <c r="E13" s="13" t="s">
        <v>4</v>
      </c>
      <c r="F13" s="14">
        <f t="shared" si="0"/>
        <v>0</v>
      </c>
      <c r="G13" s="15">
        <f t="shared" si="2"/>
        <v>0</v>
      </c>
      <c r="H13" s="15">
        <f t="shared" si="3"/>
        <v>0</v>
      </c>
      <c r="I13" s="71"/>
      <c r="J13" s="72"/>
      <c r="K13" s="60"/>
    </row>
    <row r="14" spans="1:13" s="9" customFormat="1" ht="15" x14ac:dyDescent="0.25">
      <c r="A14" s="109" t="str">
        <f t="shared" si="1"/>
        <v>3.1.9</v>
      </c>
      <c r="B14" s="10" t="s">
        <v>279</v>
      </c>
      <c r="C14" s="11" t="s">
        <v>3</v>
      </c>
      <c r="D14" s="12">
        <v>4</v>
      </c>
      <c r="E14" s="13" t="s">
        <v>4</v>
      </c>
      <c r="F14" s="14">
        <f t="shared" si="0"/>
        <v>0</v>
      </c>
      <c r="G14" s="15">
        <f t="shared" si="2"/>
        <v>0</v>
      </c>
      <c r="H14" s="15">
        <f t="shared" si="3"/>
        <v>0</v>
      </c>
      <c r="I14" s="81"/>
      <c r="J14" s="72"/>
    </row>
    <row r="15" spans="1:13" s="9" customFormat="1" ht="15" x14ac:dyDescent="0.25">
      <c r="A15" s="109" t="str">
        <f t="shared" si="1"/>
        <v>3.1.10</v>
      </c>
      <c r="B15" s="10" t="s">
        <v>278</v>
      </c>
      <c r="C15" s="11" t="s">
        <v>3</v>
      </c>
      <c r="D15" s="12">
        <v>4</v>
      </c>
      <c r="E15" s="13" t="s">
        <v>4</v>
      </c>
      <c r="F15" s="14">
        <f t="shared" si="0"/>
        <v>0</v>
      </c>
      <c r="G15" s="15">
        <f t="shared" si="2"/>
        <v>0</v>
      </c>
      <c r="H15" s="15">
        <f t="shared" si="3"/>
        <v>0</v>
      </c>
      <c r="I15" s="71"/>
      <c r="J15" s="72"/>
    </row>
    <row r="16" spans="1:13" s="9" customFormat="1" ht="15" x14ac:dyDescent="0.25">
      <c r="A16" s="109" t="str">
        <f t="shared" si="1"/>
        <v>3.1.11</v>
      </c>
      <c r="B16" s="10" t="s">
        <v>100</v>
      </c>
      <c r="C16" s="11" t="s">
        <v>3</v>
      </c>
      <c r="D16" s="12">
        <v>10</v>
      </c>
      <c r="E16" s="13" t="s">
        <v>4</v>
      </c>
      <c r="F16" s="14">
        <f t="shared" si="0"/>
        <v>0</v>
      </c>
      <c r="G16" s="15">
        <f t="shared" si="2"/>
        <v>0</v>
      </c>
      <c r="H16" s="15">
        <f t="shared" si="3"/>
        <v>0</v>
      </c>
      <c r="I16" s="71"/>
      <c r="J16" s="72"/>
    </row>
    <row r="17" spans="1:11" s="9" customFormat="1" ht="15" x14ac:dyDescent="0.25">
      <c r="A17" s="109" t="str">
        <f t="shared" si="1"/>
        <v>3.1.12</v>
      </c>
      <c r="B17" s="10" t="s">
        <v>101</v>
      </c>
      <c r="C17" s="11" t="s">
        <v>3</v>
      </c>
      <c r="D17" s="12">
        <v>10</v>
      </c>
      <c r="E17" s="13" t="s">
        <v>4</v>
      </c>
      <c r="F17" s="14">
        <f t="shared" si="0"/>
        <v>0</v>
      </c>
      <c r="G17" s="15">
        <f t="shared" si="2"/>
        <v>0</v>
      </c>
      <c r="H17" s="15">
        <f t="shared" si="3"/>
        <v>0</v>
      </c>
      <c r="I17" s="71"/>
      <c r="J17" s="72"/>
    </row>
    <row r="18" spans="1:11" s="9" customFormat="1" x14ac:dyDescent="0.2">
      <c r="A18" s="109" t="str">
        <f t="shared" si="1"/>
        <v>3.1.13</v>
      </c>
      <c r="B18" s="61" t="s">
        <v>5</v>
      </c>
      <c r="C18" s="11" t="s">
        <v>3</v>
      </c>
      <c r="D18" s="12">
        <v>0</v>
      </c>
      <c r="E18" s="13" t="s">
        <v>0</v>
      </c>
      <c r="F18" s="14">
        <f t="shared" si="0"/>
        <v>0</v>
      </c>
      <c r="G18" s="15">
        <f t="shared" si="2"/>
        <v>0</v>
      </c>
      <c r="H18" s="15">
        <f t="shared" si="3"/>
        <v>0</v>
      </c>
      <c r="I18" s="71"/>
    </row>
    <row r="19" spans="1:11" s="9" customFormat="1" ht="15" x14ac:dyDescent="0.25">
      <c r="A19" s="109" t="str">
        <f t="shared" si="1"/>
        <v>3.1.14</v>
      </c>
      <c r="B19" s="10" t="s">
        <v>122</v>
      </c>
      <c r="C19" s="11" t="s">
        <v>3</v>
      </c>
      <c r="D19" s="12">
        <v>15</v>
      </c>
      <c r="E19" s="13" t="s">
        <v>0</v>
      </c>
      <c r="F19" s="14">
        <f t="shared" si="0"/>
        <v>0</v>
      </c>
      <c r="G19" s="15">
        <f t="shared" si="2"/>
        <v>0</v>
      </c>
      <c r="H19" s="15">
        <f t="shared" si="3"/>
        <v>0</v>
      </c>
      <c r="I19" s="71"/>
      <c r="J19" s="72"/>
    </row>
    <row r="20" spans="1:11" s="9" customFormat="1" ht="15" thickBot="1" x14ac:dyDescent="0.25">
      <c r="A20" s="109"/>
      <c r="B20" s="66"/>
      <c r="C20" s="11"/>
      <c r="D20" s="12"/>
      <c r="E20" s="13"/>
      <c r="F20" s="31">
        <f t="shared" si="0"/>
        <v>0</v>
      </c>
      <c r="G20" s="15">
        <f>D20*F20</f>
        <v>0</v>
      </c>
      <c r="H20" s="15">
        <f t="shared" si="3"/>
        <v>0</v>
      </c>
      <c r="I20" s="16"/>
    </row>
    <row r="21" spans="1:11" s="9" customFormat="1" ht="15.75" thickBot="1" x14ac:dyDescent="0.25">
      <c r="A21" s="63" t="s">
        <v>69</v>
      </c>
      <c r="B21" s="17" t="s">
        <v>337</v>
      </c>
      <c r="C21" s="18" t="s">
        <v>6</v>
      </c>
      <c r="D21" s="19"/>
      <c r="E21" s="19"/>
      <c r="F21" s="19"/>
      <c r="G21" s="19"/>
      <c r="H21" s="19"/>
      <c r="I21" s="20"/>
    </row>
    <row r="22" spans="1:11" s="9" customFormat="1" ht="29.25" thickTop="1" x14ac:dyDescent="0.25">
      <c r="A22" s="108" t="str">
        <f>_xlfn.CONCAT($A$21,".",ROW()-ROW($A$21))</f>
        <v>3.2.1</v>
      </c>
      <c r="B22" s="3" t="s">
        <v>125</v>
      </c>
      <c r="C22" s="4" t="s">
        <v>7</v>
      </c>
      <c r="D22" s="5">
        <v>10</v>
      </c>
      <c r="E22" s="6" t="s">
        <v>0</v>
      </c>
      <c r="F22" s="25">
        <f t="shared" ref="F22:F27" si="4">0/1.23</f>
        <v>0</v>
      </c>
      <c r="G22" s="8">
        <f>F22*D22</f>
        <v>0</v>
      </c>
      <c r="H22" s="8">
        <f>G22*1.23</f>
        <v>0</v>
      </c>
      <c r="I22" s="73"/>
      <c r="J22" s="72"/>
    </row>
    <row r="23" spans="1:11" s="9" customFormat="1" ht="28.5" x14ac:dyDescent="0.25">
      <c r="A23" s="109" t="str">
        <f>_xlfn.CONCAT($A$21,".",ROW()-ROW($A$21))</f>
        <v>3.2.2</v>
      </c>
      <c r="B23" s="10" t="s">
        <v>124</v>
      </c>
      <c r="C23" s="11" t="s">
        <v>7</v>
      </c>
      <c r="D23" s="12">
        <v>10</v>
      </c>
      <c r="E23" s="13" t="s">
        <v>0</v>
      </c>
      <c r="F23" s="14">
        <f t="shared" si="4"/>
        <v>0</v>
      </c>
      <c r="G23" s="15">
        <f>D23*F23</f>
        <v>0</v>
      </c>
      <c r="H23" s="15">
        <f>G23*1.23</f>
        <v>0</v>
      </c>
      <c r="I23" s="71"/>
      <c r="J23" s="72"/>
    </row>
    <row r="24" spans="1:11" s="9" customFormat="1" ht="28.5" x14ac:dyDescent="0.25">
      <c r="A24" s="109" t="str">
        <f t="shared" ref="A24:A26" si="5">_xlfn.CONCAT($A$21,".",ROW()-ROW($A$21))</f>
        <v>3.2.3</v>
      </c>
      <c r="B24" s="10" t="s">
        <v>123</v>
      </c>
      <c r="C24" s="11" t="s">
        <v>7</v>
      </c>
      <c r="D24" s="12">
        <v>10</v>
      </c>
      <c r="E24" s="13" t="s">
        <v>0</v>
      </c>
      <c r="F24" s="14">
        <f t="shared" si="4"/>
        <v>0</v>
      </c>
      <c r="G24" s="15">
        <f t="shared" ref="G24:G26" si="6">D24*F24</f>
        <v>0</v>
      </c>
      <c r="H24" s="15">
        <f t="shared" ref="H24:H27" si="7">G24*1.23</f>
        <v>0</v>
      </c>
      <c r="I24" s="71"/>
      <c r="J24" s="72"/>
    </row>
    <row r="25" spans="1:11" s="9" customFormat="1" ht="28.5" x14ac:dyDescent="0.25">
      <c r="A25" s="109" t="str">
        <f t="shared" si="5"/>
        <v>3.2.4</v>
      </c>
      <c r="B25" s="10" t="s">
        <v>126</v>
      </c>
      <c r="C25" s="11" t="s">
        <v>8</v>
      </c>
      <c r="D25" s="12">
        <v>1</v>
      </c>
      <c r="E25" s="13" t="s">
        <v>0</v>
      </c>
      <c r="F25" s="14">
        <f t="shared" si="4"/>
        <v>0</v>
      </c>
      <c r="G25" s="15">
        <f t="shared" si="6"/>
        <v>0</v>
      </c>
      <c r="H25" s="15">
        <f t="shared" si="7"/>
        <v>0</v>
      </c>
      <c r="I25" s="71"/>
      <c r="J25" s="72"/>
    </row>
    <row r="26" spans="1:11" s="9" customFormat="1" ht="15" x14ac:dyDescent="0.25">
      <c r="A26" s="109" t="str">
        <f t="shared" si="5"/>
        <v>3.2.5</v>
      </c>
      <c r="B26" s="10" t="s">
        <v>339</v>
      </c>
      <c r="C26" s="11" t="s">
        <v>62</v>
      </c>
      <c r="D26" s="12">
        <v>10</v>
      </c>
      <c r="E26" s="13" t="s">
        <v>0</v>
      </c>
      <c r="F26" s="14">
        <f t="shared" si="4"/>
        <v>0</v>
      </c>
      <c r="G26" s="15">
        <f t="shared" si="6"/>
        <v>0</v>
      </c>
      <c r="H26" s="15">
        <f t="shared" si="7"/>
        <v>0</v>
      </c>
      <c r="I26" s="98"/>
      <c r="J26" s="72"/>
    </row>
    <row r="27" spans="1:11" s="9" customFormat="1" ht="15" thickBot="1" x14ac:dyDescent="0.25">
      <c r="A27" s="109"/>
      <c r="B27" s="66"/>
      <c r="C27" s="11"/>
      <c r="D27" s="12"/>
      <c r="E27" s="13"/>
      <c r="F27" s="31">
        <f t="shared" si="4"/>
        <v>0</v>
      </c>
      <c r="G27" s="15">
        <f>D27*F27</f>
        <v>0</v>
      </c>
      <c r="H27" s="15">
        <f t="shared" si="7"/>
        <v>0</v>
      </c>
      <c r="I27" s="16"/>
    </row>
    <row r="28" spans="1:11" s="9" customFormat="1" ht="15.75" thickBot="1" x14ac:dyDescent="0.25">
      <c r="A28" s="63" t="s">
        <v>70</v>
      </c>
      <c r="B28" s="17" t="s">
        <v>72</v>
      </c>
      <c r="C28" s="18" t="s">
        <v>49</v>
      </c>
      <c r="D28" s="19"/>
      <c r="E28" s="19"/>
      <c r="F28" s="19"/>
      <c r="G28" s="19"/>
      <c r="H28" s="19"/>
      <c r="I28" s="20"/>
    </row>
    <row r="29" spans="1:11" s="9" customFormat="1" ht="15.75" thickTop="1" x14ac:dyDescent="0.25">
      <c r="A29" s="108" t="str">
        <f>_xlfn.CONCAT($A$28,".",ROW()-ROW($A$28))</f>
        <v>3.3.1</v>
      </c>
      <c r="B29" s="3" t="s">
        <v>127</v>
      </c>
      <c r="C29" s="4" t="s">
        <v>49</v>
      </c>
      <c r="D29" s="5">
        <v>10</v>
      </c>
      <c r="E29" s="6" t="s">
        <v>0</v>
      </c>
      <c r="F29" s="25">
        <f>0/1.23</f>
        <v>0</v>
      </c>
      <c r="G29" s="8">
        <f>F29*D29</f>
        <v>0</v>
      </c>
      <c r="H29" s="8">
        <f>G29*1.23</f>
        <v>0</v>
      </c>
      <c r="I29" s="73"/>
      <c r="J29" s="72"/>
      <c r="K29" s="60"/>
    </row>
    <row r="30" spans="1:11" s="9" customFormat="1" ht="15" x14ac:dyDescent="0.25">
      <c r="A30" s="109" t="str">
        <f>_xlfn.CONCAT($A$28,".",ROW()-ROW($A$28))</f>
        <v>3.3.2</v>
      </c>
      <c r="B30" s="10" t="s">
        <v>128</v>
      </c>
      <c r="C30" s="11" t="s">
        <v>49</v>
      </c>
      <c r="D30" s="12">
        <v>5</v>
      </c>
      <c r="E30" s="13" t="s">
        <v>0</v>
      </c>
      <c r="F30" s="14">
        <f>0/1.23</f>
        <v>0</v>
      </c>
      <c r="G30" s="15">
        <f t="shared" ref="G30" si="8">D30*F30</f>
        <v>0</v>
      </c>
      <c r="H30" s="15">
        <f t="shared" ref="H30:H31" si="9">G30*1.23</f>
        <v>0</v>
      </c>
      <c r="I30" s="71"/>
      <c r="J30" s="72"/>
      <c r="K30" s="60"/>
    </row>
    <row r="31" spans="1:11" s="9" customFormat="1" ht="15" thickBot="1" x14ac:dyDescent="0.25">
      <c r="A31" s="109"/>
      <c r="B31" s="66"/>
      <c r="C31" s="11"/>
      <c r="D31" s="12"/>
      <c r="E31" s="13"/>
      <c r="F31" s="31">
        <f>0/1.23</f>
        <v>0</v>
      </c>
      <c r="G31" s="15">
        <f>D31*F31</f>
        <v>0</v>
      </c>
      <c r="H31" s="15">
        <f t="shared" si="9"/>
        <v>0</v>
      </c>
      <c r="I31" s="16"/>
    </row>
    <row r="32" spans="1:11" s="9" customFormat="1" ht="15.75" thickBot="1" x14ac:dyDescent="0.25">
      <c r="A32" s="63" t="s">
        <v>71</v>
      </c>
      <c r="B32" s="17" t="s">
        <v>120</v>
      </c>
      <c r="C32" s="18" t="s">
        <v>9</v>
      </c>
      <c r="D32" s="19"/>
      <c r="E32" s="19"/>
      <c r="F32" s="19"/>
      <c r="G32" s="19"/>
      <c r="H32" s="19"/>
      <c r="I32" s="20"/>
    </row>
    <row r="33" spans="1:11" s="9" customFormat="1" ht="29.25" thickTop="1" x14ac:dyDescent="0.25">
      <c r="A33" s="108" t="str">
        <f>_xlfn.CONCAT($A$32,".",ROW()-ROW($A$32))</f>
        <v>3.4.1</v>
      </c>
      <c r="B33" s="3" t="s">
        <v>102</v>
      </c>
      <c r="C33" s="4" t="s">
        <v>10</v>
      </c>
      <c r="D33" s="5">
        <v>20</v>
      </c>
      <c r="E33" s="6" t="s">
        <v>57</v>
      </c>
      <c r="F33" s="25">
        <f>0/1.23</f>
        <v>0</v>
      </c>
      <c r="G33" s="8">
        <f>F33*D33</f>
        <v>0</v>
      </c>
      <c r="H33" s="8">
        <f>G33*1.23</f>
        <v>0</v>
      </c>
      <c r="I33" s="67"/>
      <c r="J33" s="72"/>
    </row>
    <row r="34" spans="1:11" s="9" customFormat="1" ht="28.5" x14ac:dyDescent="0.25">
      <c r="A34" s="108" t="str">
        <f>_xlfn.CONCAT($A$32,".",ROW()-ROW($A$32))</f>
        <v>3.4.2</v>
      </c>
      <c r="B34" s="3" t="s">
        <v>103</v>
      </c>
      <c r="C34" s="4" t="s">
        <v>10</v>
      </c>
      <c r="D34" s="5">
        <v>400</v>
      </c>
      <c r="E34" s="6" t="s">
        <v>57</v>
      </c>
      <c r="F34" s="14">
        <f>0/1.23</f>
        <v>0</v>
      </c>
      <c r="G34" s="8">
        <f>F34*D34</f>
        <v>0</v>
      </c>
      <c r="H34" s="8">
        <f>G34*1.23</f>
        <v>0</v>
      </c>
      <c r="I34" s="67"/>
      <c r="J34" s="72"/>
    </row>
    <row r="35" spans="1:11" s="9" customFormat="1" ht="42.75" x14ac:dyDescent="0.25">
      <c r="A35" s="108" t="str">
        <f t="shared" ref="A35:A36" si="10">_xlfn.CONCAT($A$32,".",ROW()-ROW($A$32))</f>
        <v>3.4.3</v>
      </c>
      <c r="B35" s="3" t="s">
        <v>104</v>
      </c>
      <c r="C35" s="11" t="s">
        <v>10</v>
      </c>
      <c r="D35" s="12">
        <v>20</v>
      </c>
      <c r="E35" s="13" t="s">
        <v>57</v>
      </c>
      <c r="F35" s="14">
        <f>0/1.23</f>
        <v>0</v>
      </c>
      <c r="G35" s="15">
        <f t="shared" ref="G35:G36" si="11">D35*F35</f>
        <v>0</v>
      </c>
      <c r="H35" s="15">
        <f t="shared" ref="H35:H37" si="12">G35*1.23</f>
        <v>0</v>
      </c>
      <c r="I35" s="67"/>
      <c r="J35" s="72"/>
    </row>
    <row r="36" spans="1:11" s="9" customFormat="1" ht="42.75" x14ac:dyDescent="0.25">
      <c r="A36" s="108" t="str">
        <f t="shared" si="10"/>
        <v>3.4.4</v>
      </c>
      <c r="B36" s="3" t="s">
        <v>105</v>
      </c>
      <c r="C36" s="11" t="s">
        <v>10</v>
      </c>
      <c r="D36" s="12">
        <v>20</v>
      </c>
      <c r="E36" s="13" t="s">
        <v>57</v>
      </c>
      <c r="F36" s="14">
        <f>0/1.23</f>
        <v>0</v>
      </c>
      <c r="G36" s="15">
        <f t="shared" si="11"/>
        <v>0</v>
      </c>
      <c r="H36" s="15">
        <f t="shared" si="12"/>
        <v>0</v>
      </c>
      <c r="I36" s="68"/>
      <c r="J36" s="72"/>
      <c r="K36" s="62"/>
    </row>
    <row r="37" spans="1:11" s="9" customFormat="1" ht="15" thickBot="1" x14ac:dyDescent="0.25">
      <c r="A37" s="109"/>
      <c r="B37" s="66"/>
      <c r="C37" s="11"/>
      <c r="D37" s="12"/>
      <c r="E37" s="13"/>
      <c r="F37" s="31">
        <f>0/1.23</f>
        <v>0</v>
      </c>
      <c r="G37" s="15">
        <f>D37*F37</f>
        <v>0</v>
      </c>
      <c r="H37" s="15">
        <f t="shared" si="12"/>
        <v>0</v>
      </c>
      <c r="I37" s="16"/>
    </row>
    <row r="38" spans="1:11" s="9" customFormat="1" ht="15.75" thickBot="1" x14ac:dyDescent="0.25">
      <c r="A38" s="63" t="s">
        <v>188</v>
      </c>
      <c r="B38" s="17" t="s">
        <v>119</v>
      </c>
      <c r="C38" s="18" t="s">
        <v>11</v>
      </c>
      <c r="D38" s="19"/>
      <c r="E38" s="19"/>
      <c r="F38" s="19"/>
      <c r="G38" s="19"/>
      <c r="H38" s="19"/>
      <c r="I38" s="20"/>
    </row>
    <row r="39" spans="1:11" s="9" customFormat="1" ht="29.25" thickTop="1" x14ac:dyDescent="0.25">
      <c r="A39" s="108" t="str">
        <f>_xlfn.CONCAT($A$38,".",ROW()-ROW($A$38))</f>
        <v>3.5.1</v>
      </c>
      <c r="B39" s="69" t="s">
        <v>115</v>
      </c>
      <c r="C39" s="4" t="s">
        <v>11</v>
      </c>
      <c r="D39" s="5">
        <v>500</v>
      </c>
      <c r="E39" s="6" t="s">
        <v>58</v>
      </c>
      <c r="F39" s="25">
        <f t="shared" ref="F39:F58" si="13">0/1.23</f>
        <v>0</v>
      </c>
      <c r="G39" s="8">
        <f>F39*D39</f>
        <v>0</v>
      </c>
      <c r="H39" s="8">
        <f>G39*1.23</f>
        <v>0</v>
      </c>
      <c r="I39" s="73"/>
      <c r="J39" s="72"/>
    </row>
    <row r="40" spans="1:11" s="9" customFormat="1" ht="28.5" x14ac:dyDescent="0.25">
      <c r="A40" s="109" t="str">
        <f>_xlfn.CONCAT($A$38,".",ROW()-ROW($A$38))</f>
        <v>3.5.2</v>
      </c>
      <c r="B40" s="61" t="s">
        <v>113</v>
      </c>
      <c r="C40" s="11" t="s">
        <v>11</v>
      </c>
      <c r="D40" s="12">
        <v>200</v>
      </c>
      <c r="E40" s="13" t="s">
        <v>58</v>
      </c>
      <c r="F40" s="14">
        <f t="shared" si="13"/>
        <v>0</v>
      </c>
      <c r="G40" s="15">
        <f>D40*F40</f>
        <v>0</v>
      </c>
      <c r="H40" s="15">
        <f>G40*1.23</f>
        <v>0</v>
      </c>
      <c r="I40" s="71"/>
      <c r="J40" s="72"/>
    </row>
    <row r="41" spans="1:11" s="9" customFormat="1" ht="28.5" x14ac:dyDescent="0.25">
      <c r="A41" s="109" t="str">
        <f t="shared" ref="A41:A58" si="14">_xlfn.CONCAT($A$38,".",ROW()-ROW($A$38))</f>
        <v>3.5.3</v>
      </c>
      <c r="B41" s="61" t="s">
        <v>114</v>
      </c>
      <c r="C41" s="11" t="s">
        <v>11</v>
      </c>
      <c r="D41" s="12">
        <v>200</v>
      </c>
      <c r="E41" s="13" t="s">
        <v>58</v>
      </c>
      <c r="F41" s="14">
        <f t="shared" si="13"/>
        <v>0</v>
      </c>
      <c r="G41" s="15">
        <f>D41*F41</f>
        <v>0</v>
      </c>
      <c r="H41" s="15">
        <f>G41*1.23</f>
        <v>0</v>
      </c>
      <c r="I41" s="68"/>
      <c r="J41" s="72"/>
    </row>
    <row r="42" spans="1:11" s="9" customFormat="1" ht="28.5" x14ac:dyDescent="0.25">
      <c r="A42" s="109" t="str">
        <f t="shared" si="14"/>
        <v>3.5.4</v>
      </c>
      <c r="B42" s="61" t="s">
        <v>111</v>
      </c>
      <c r="C42" s="11" t="s">
        <v>11</v>
      </c>
      <c r="D42" s="12">
        <v>200</v>
      </c>
      <c r="E42" s="13" t="s">
        <v>58</v>
      </c>
      <c r="F42" s="14">
        <f t="shared" si="13"/>
        <v>0</v>
      </c>
      <c r="G42" s="15">
        <f t="shared" ref="G42:G58" si="15">D42*F42</f>
        <v>0</v>
      </c>
      <c r="H42" s="15">
        <f t="shared" ref="H42:H59" si="16">G42*1.23</f>
        <v>0</v>
      </c>
      <c r="I42" s="68"/>
      <c r="J42" s="72"/>
    </row>
    <row r="43" spans="1:11" s="9" customFormat="1" ht="28.5" x14ac:dyDescent="0.25">
      <c r="A43" s="109" t="str">
        <f t="shared" si="14"/>
        <v>3.5.5</v>
      </c>
      <c r="B43" s="61" t="s">
        <v>106</v>
      </c>
      <c r="C43" s="11" t="s">
        <v>11</v>
      </c>
      <c r="D43" s="12">
        <v>100</v>
      </c>
      <c r="E43" s="13" t="s">
        <v>58</v>
      </c>
      <c r="F43" s="14">
        <f t="shared" si="13"/>
        <v>0</v>
      </c>
      <c r="G43" s="15">
        <f t="shared" si="15"/>
        <v>0</v>
      </c>
      <c r="H43" s="15">
        <f t="shared" si="16"/>
        <v>0</v>
      </c>
      <c r="I43" s="68"/>
      <c r="J43" s="72"/>
    </row>
    <row r="44" spans="1:11" s="9" customFormat="1" ht="28.5" x14ac:dyDescent="0.25">
      <c r="A44" s="109" t="str">
        <f t="shared" si="14"/>
        <v>3.5.6</v>
      </c>
      <c r="B44" s="61" t="s">
        <v>110</v>
      </c>
      <c r="C44" s="11" t="s">
        <v>11</v>
      </c>
      <c r="D44" s="12">
        <v>500</v>
      </c>
      <c r="E44" s="13" t="s">
        <v>58</v>
      </c>
      <c r="F44" s="14">
        <f t="shared" si="13"/>
        <v>0</v>
      </c>
      <c r="G44" s="15">
        <f t="shared" si="15"/>
        <v>0</v>
      </c>
      <c r="H44" s="15">
        <f t="shared" si="16"/>
        <v>0</v>
      </c>
      <c r="I44" s="68"/>
      <c r="J44" s="72"/>
    </row>
    <row r="45" spans="1:11" s="9" customFormat="1" ht="28.5" x14ac:dyDescent="0.25">
      <c r="A45" s="109" t="str">
        <f t="shared" si="14"/>
        <v>3.5.7</v>
      </c>
      <c r="B45" s="61" t="s">
        <v>109</v>
      </c>
      <c r="C45" s="11" t="s">
        <v>11</v>
      </c>
      <c r="D45" s="12">
        <v>200</v>
      </c>
      <c r="E45" s="13" t="s">
        <v>58</v>
      </c>
      <c r="F45" s="14">
        <f t="shared" si="13"/>
        <v>0</v>
      </c>
      <c r="G45" s="15">
        <f t="shared" si="15"/>
        <v>0</v>
      </c>
      <c r="H45" s="15">
        <f t="shared" si="16"/>
        <v>0</v>
      </c>
      <c r="I45" s="68"/>
      <c r="J45" s="72"/>
    </row>
    <row r="46" spans="1:11" s="9" customFormat="1" ht="28.5" x14ac:dyDescent="0.25">
      <c r="A46" s="109" t="str">
        <f t="shared" si="14"/>
        <v>3.5.8</v>
      </c>
      <c r="B46" s="61" t="s">
        <v>108</v>
      </c>
      <c r="C46" s="11" t="s">
        <v>11</v>
      </c>
      <c r="D46" s="12">
        <v>200</v>
      </c>
      <c r="E46" s="13" t="s">
        <v>58</v>
      </c>
      <c r="F46" s="14">
        <f t="shared" si="13"/>
        <v>0</v>
      </c>
      <c r="G46" s="15">
        <f t="shared" si="15"/>
        <v>0</v>
      </c>
      <c r="H46" s="15">
        <f t="shared" si="16"/>
        <v>0</v>
      </c>
      <c r="I46" s="68"/>
      <c r="J46" s="72"/>
    </row>
    <row r="47" spans="1:11" s="9" customFormat="1" ht="28.5" x14ac:dyDescent="0.25">
      <c r="A47" s="109" t="str">
        <f t="shared" si="14"/>
        <v>3.5.9</v>
      </c>
      <c r="B47" s="61" t="s">
        <v>112</v>
      </c>
      <c r="C47" s="11" t="s">
        <v>11</v>
      </c>
      <c r="D47" s="12">
        <v>100</v>
      </c>
      <c r="E47" s="13" t="s">
        <v>58</v>
      </c>
      <c r="F47" s="14">
        <f t="shared" si="13"/>
        <v>0</v>
      </c>
      <c r="G47" s="15">
        <f t="shared" si="15"/>
        <v>0</v>
      </c>
      <c r="H47" s="15">
        <f t="shared" si="16"/>
        <v>0</v>
      </c>
      <c r="I47" s="68"/>
      <c r="J47" s="72"/>
    </row>
    <row r="48" spans="1:11" s="9" customFormat="1" ht="28.5" x14ac:dyDescent="0.25">
      <c r="A48" s="109" t="str">
        <f t="shared" si="14"/>
        <v>3.5.10</v>
      </c>
      <c r="B48" s="61" t="s">
        <v>107</v>
      </c>
      <c r="C48" s="11" t="s">
        <v>11</v>
      </c>
      <c r="D48" s="12">
        <v>100</v>
      </c>
      <c r="E48" s="13" t="s">
        <v>58</v>
      </c>
      <c r="F48" s="14">
        <f t="shared" si="13"/>
        <v>0</v>
      </c>
      <c r="G48" s="15">
        <f t="shared" si="15"/>
        <v>0</v>
      </c>
      <c r="H48" s="15">
        <f t="shared" si="16"/>
        <v>0</v>
      </c>
      <c r="I48" s="68"/>
      <c r="J48" s="72"/>
    </row>
    <row r="49" spans="1:10" s="9" customFormat="1" ht="28.5" x14ac:dyDescent="0.25">
      <c r="A49" s="109" t="str">
        <f t="shared" si="14"/>
        <v>3.5.11</v>
      </c>
      <c r="B49" s="61" t="s">
        <v>116</v>
      </c>
      <c r="C49" s="11" t="s">
        <v>11</v>
      </c>
      <c r="D49" s="12">
        <v>50</v>
      </c>
      <c r="E49" s="13" t="s">
        <v>58</v>
      </c>
      <c r="F49" s="14">
        <f t="shared" si="13"/>
        <v>0</v>
      </c>
      <c r="G49" s="15">
        <f t="shared" si="15"/>
        <v>0</v>
      </c>
      <c r="H49" s="15">
        <f t="shared" si="16"/>
        <v>0</v>
      </c>
      <c r="I49" s="68"/>
      <c r="J49" s="72"/>
    </row>
    <row r="50" spans="1:10" s="9" customFormat="1" ht="28.5" x14ac:dyDescent="0.25">
      <c r="A50" s="109" t="str">
        <f t="shared" si="14"/>
        <v>3.5.12</v>
      </c>
      <c r="B50" s="61" t="s">
        <v>118</v>
      </c>
      <c r="C50" s="11" t="s">
        <v>11</v>
      </c>
      <c r="D50" s="12">
        <v>50</v>
      </c>
      <c r="E50" s="13" t="s">
        <v>58</v>
      </c>
      <c r="F50" s="14">
        <f t="shared" si="13"/>
        <v>0</v>
      </c>
      <c r="G50" s="15">
        <f t="shared" si="15"/>
        <v>0</v>
      </c>
      <c r="H50" s="15">
        <f t="shared" si="16"/>
        <v>0</v>
      </c>
      <c r="I50" s="68"/>
      <c r="J50" s="72"/>
    </row>
    <row r="51" spans="1:10" s="9" customFormat="1" ht="28.5" x14ac:dyDescent="0.25">
      <c r="A51" s="109" t="str">
        <f t="shared" si="14"/>
        <v>3.5.13</v>
      </c>
      <c r="B51" s="61" t="s">
        <v>117</v>
      </c>
      <c r="C51" s="11" t="s">
        <v>11</v>
      </c>
      <c r="D51" s="12">
        <v>100</v>
      </c>
      <c r="E51" s="13" t="s">
        <v>58</v>
      </c>
      <c r="F51" s="14">
        <f t="shared" si="13"/>
        <v>0</v>
      </c>
      <c r="G51" s="15">
        <f t="shared" si="15"/>
        <v>0</v>
      </c>
      <c r="H51" s="15">
        <f t="shared" si="16"/>
        <v>0</v>
      </c>
      <c r="I51" s="68"/>
      <c r="J51" s="72"/>
    </row>
    <row r="52" spans="1:10" s="9" customFormat="1" ht="15" x14ac:dyDescent="0.25">
      <c r="A52" s="109" t="str">
        <f t="shared" si="14"/>
        <v>3.5.14</v>
      </c>
      <c r="B52" s="61" t="s">
        <v>12</v>
      </c>
      <c r="C52" s="11" t="s">
        <v>11</v>
      </c>
      <c r="D52" s="12">
        <v>50</v>
      </c>
      <c r="E52" s="13" t="s">
        <v>0</v>
      </c>
      <c r="F52" s="14">
        <f t="shared" si="13"/>
        <v>0</v>
      </c>
      <c r="G52" s="15">
        <f t="shared" si="15"/>
        <v>0</v>
      </c>
      <c r="H52" s="15">
        <f t="shared" si="16"/>
        <v>0</v>
      </c>
      <c r="I52" s="68"/>
      <c r="J52" s="72"/>
    </row>
    <row r="53" spans="1:10" s="9" customFormat="1" ht="15" x14ac:dyDescent="0.25">
      <c r="A53" s="109" t="str">
        <f t="shared" si="14"/>
        <v>3.5.15</v>
      </c>
      <c r="B53" s="61" t="s">
        <v>13</v>
      </c>
      <c r="C53" s="11" t="s">
        <v>11</v>
      </c>
      <c r="D53" s="12">
        <v>50</v>
      </c>
      <c r="E53" s="13" t="s">
        <v>0</v>
      </c>
      <c r="F53" s="14">
        <f t="shared" si="13"/>
        <v>0</v>
      </c>
      <c r="G53" s="15">
        <f t="shared" si="15"/>
        <v>0</v>
      </c>
      <c r="H53" s="15">
        <f t="shared" si="16"/>
        <v>0</v>
      </c>
      <c r="I53" s="68"/>
      <c r="J53" s="72"/>
    </row>
    <row r="54" spans="1:10" s="9" customFormat="1" ht="15" x14ac:dyDescent="0.25">
      <c r="A54" s="109" t="str">
        <f t="shared" si="14"/>
        <v>3.5.16</v>
      </c>
      <c r="B54" s="61" t="s">
        <v>59</v>
      </c>
      <c r="C54" s="11" t="s">
        <v>11</v>
      </c>
      <c r="D54" s="12">
        <v>100</v>
      </c>
      <c r="E54" s="13" t="s">
        <v>0</v>
      </c>
      <c r="F54" s="14">
        <f t="shared" si="13"/>
        <v>0</v>
      </c>
      <c r="G54" s="15">
        <f t="shared" si="15"/>
        <v>0</v>
      </c>
      <c r="H54" s="15">
        <f t="shared" si="16"/>
        <v>0</v>
      </c>
      <c r="I54" s="71"/>
      <c r="J54" s="72"/>
    </row>
    <row r="55" spans="1:10" s="9" customFormat="1" ht="15" x14ac:dyDescent="0.25">
      <c r="A55" s="109" t="str">
        <f t="shared" si="14"/>
        <v>3.5.17</v>
      </c>
      <c r="B55" s="61" t="s">
        <v>129</v>
      </c>
      <c r="C55" s="11" t="s">
        <v>11</v>
      </c>
      <c r="D55" s="12">
        <v>50</v>
      </c>
      <c r="E55" s="13" t="s">
        <v>0</v>
      </c>
      <c r="F55" s="14">
        <f t="shared" si="13"/>
        <v>0</v>
      </c>
      <c r="G55" s="15">
        <f t="shared" si="15"/>
        <v>0</v>
      </c>
      <c r="H55" s="15">
        <f t="shared" si="16"/>
        <v>0</v>
      </c>
      <c r="I55" s="68"/>
      <c r="J55" s="72"/>
    </row>
    <row r="56" spans="1:10" s="9" customFormat="1" ht="15" x14ac:dyDescent="0.25">
      <c r="A56" s="109" t="str">
        <f t="shared" si="14"/>
        <v>3.5.18</v>
      </c>
      <c r="B56" s="61" t="s">
        <v>130</v>
      </c>
      <c r="C56" s="11" t="s">
        <v>11</v>
      </c>
      <c r="D56" s="12">
        <v>50</v>
      </c>
      <c r="E56" s="13" t="s">
        <v>0</v>
      </c>
      <c r="F56" s="14">
        <f t="shared" si="13"/>
        <v>0</v>
      </c>
      <c r="G56" s="15">
        <f t="shared" si="15"/>
        <v>0</v>
      </c>
      <c r="H56" s="15">
        <f t="shared" si="16"/>
        <v>0</v>
      </c>
      <c r="I56" s="68"/>
      <c r="J56" s="72"/>
    </row>
    <row r="57" spans="1:10" s="9" customFormat="1" ht="15" x14ac:dyDescent="0.25">
      <c r="A57" s="109" t="str">
        <f t="shared" si="14"/>
        <v>3.5.19</v>
      </c>
      <c r="B57" s="61" t="s">
        <v>131</v>
      </c>
      <c r="C57" s="11" t="s">
        <v>11</v>
      </c>
      <c r="D57" s="12">
        <v>25</v>
      </c>
      <c r="E57" s="13" t="s">
        <v>0</v>
      </c>
      <c r="F57" s="14">
        <f t="shared" si="13"/>
        <v>0</v>
      </c>
      <c r="G57" s="15">
        <f t="shared" si="15"/>
        <v>0</v>
      </c>
      <c r="H57" s="15">
        <f t="shared" si="16"/>
        <v>0</v>
      </c>
      <c r="I57" s="68"/>
      <c r="J57" s="72"/>
    </row>
    <row r="58" spans="1:10" s="9" customFormat="1" ht="15" x14ac:dyDescent="0.25">
      <c r="A58" s="109" t="str">
        <f t="shared" si="14"/>
        <v>3.5.20</v>
      </c>
      <c r="B58" s="61" t="s">
        <v>132</v>
      </c>
      <c r="C58" s="11" t="s">
        <v>11</v>
      </c>
      <c r="D58" s="12">
        <v>25</v>
      </c>
      <c r="E58" s="13" t="s">
        <v>0</v>
      </c>
      <c r="F58" s="14">
        <f t="shared" si="13"/>
        <v>0</v>
      </c>
      <c r="G58" s="15">
        <f t="shared" si="15"/>
        <v>0</v>
      </c>
      <c r="H58" s="15">
        <f t="shared" si="16"/>
        <v>0</v>
      </c>
      <c r="I58" s="71"/>
      <c r="J58" s="72"/>
    </row>
    <row r="59" spans="1:10" s="9" customFormat="1" ht="15" thickBot="1" x14ac:dyDescent="0.25">
      <c r="A59" s="109"/>
      <c r="B59" s="66"/>
      <c r="C59" s="11"/>
      <c r="D59" s="12"/>
      <c r="E59" s="13"/>
      <c r="F59" s="31">
        <f>0/1.23</f>
        <v>0</v>
      </c>
      <c r="G59" s="15">
        <f>D59*F59</f>
        <v>0</v>
      </c>
      <c r="H59" s="15">
        <f t="shared" si="16"/>
        <v>0</v>
      </c>
      <c r="I59" s="16"/>
    </row>
    <row r="60" spans="1:10" s="9" customFormat="1" ht="15.75" thickBot="1" x14ac:dyDescent="0.25">
      <c r="A60" s="63" t="s">
        <v>189</v>
      </c>
      <c r="B60" s="17" t="s">
        <v>121</v>
      </c>
      <c r="C60" s="18" t="s">
        <v>28</v>
      </c>
      <c r="D60" s="19"/>
      <c r="E60" s="19"/>
      <c r="F60" s="19"/>
      <c r="G60" s="19"/>
      <c r="H60" s="19"/>
      <c r="I60" s="20"/>
    </row>
    <row r="61" spans="1:10" s="9" customFormat="1" ht="15.75" thickTop="1" x14ac:dyDescent="0.25">
      <c r="A61" s="110" t="str">
        <f>_xlfn.CONCAT($A$60,".",ROW()-ROW($A$60))</f>
        <v>3.6.1</v>
      </c>
      <c r="B61" s="21" t="s">
        <v>134</v>
      </c>
      <c r="C61" s="22" t="s">
        <v>29</v>
      </c>
      <c r="D61" s="23">
        <v>25</v>
      </c>
      <c r="E61" s="24" t="s">
        <v>0</v>
      </c>
      <c r="F61" s="25">
        <f t="shared" ref="F61:F69" si="17">0/1.23</f>
        <v>0</v>
      </c>
      <c r="G61" s="26">
        <f>F61*D61</f>
        <v>0</v>
      </c>
      <c r="H61" s="26">
        <f>G61*1.23</f>
        <v>0</v>
      </c>
      <c r="I61" s="78"/>
      <c r="J61" s="72"/>
    </row>
    <row r="62" spans="1:10" s="9" customFormat="1" ht="15" x14ac:dyDescent="0.25">
      <c r="A62" s="109" t="str">
        <f>_xlfn.CONCAT($A$60,".",ROW()-ROW($A$60))</f>
        <v>3.6.2</v>
      </c>
      <c r="B62" s="10" t="s">
        <v>133</v>
      </c>
      <c r="C62" s="11" t="s">
        <v>29</v>
      </c>
      <c r="D62" s="12">
        <v>20</v>
      </c>
      <c r="E62" s="13" t="s">
        <v>0</v>
      </c>
      <c r="F62" s="14">
        <f t="shared" si="17"/>
        <v>0</v>
      </c>
      <c r="G62" s="15">
        <f>D62*F62</f>
        <v>0</v>
      </c>
      <c r="H62" s="15">
        <f>G62*1.23</f>
        <v>0</v>
      </c>
      <c r="I62" s="68"/>
      <c r="J62" s="72"/>
    </row>
    <row r="63" spans="1:10" s="9" customFormat="1" ht="15" x14ac:dyDescent="0.25">
      <c r="A63" s="109" t="str">
        <f t="shared" ref="A63:A68" si="18">_xlfn.CONCAT($A$60,".",ROW()-ROW($A$60))</f>
        <v>3.6.3</v>
      </c>
      <c r="B63" s="10" t="s">
        <v>135</v>
      </c>
      <c r="C63" s="11" t="s">
        <v>29</v>
      </c>
      <c r="D63" s="12">
        <v>20</v>
      </c>
      <c r="E63" s="13" t="s">
        <v>0</v>
      </c>
      <c r="F63" s="14">
        <f t="shared" si="17"/>
        <v>0</v>
      </c>
      <c r="G63" s="15">
        <f t="shared" ref="G63:G68" si="19">D63*F63</f>
        <v>0</v>
      </c>
      <c r="H63" s="15">
        <f t="shared" ref="H63:H69" si="20">G63*1.23</f>
        <v>0</v>
      </c>
      <c r="I63" s="79"/>
      <c r="J63" s="72"/>
    </row>
    <row r="64" spans="1:10" s="9" customFormat="1" ht="15" x14ac:dyDescent="0.25">
      <c r="A64" s="109" t="str">
        <f t="shared" si="18"/>
        <v>3.6.4</v>
      </c>
      <c r="B64" s="10" t="s">
        <v>74</v>
      </c>
      <c r="C64" s="11" t="s">
        <v>29</v>
      </c>
      <c r="D64" s="12">
        <v>5</v>
      </c>
      <c r="E64" s="13" t="s">
        <v>0</v>
      </c>
      <c r="F64" s="14">
        <f t="shared" si="17"/>
        <v>0</v>
      </c>
      <c r="G64" s="15">
        <f t="shared" si="19"/>
        <v>0</v>
      </c>
      <c r="H64" s="15">
        <f t="shared" si="20"/>
        <v>0</v>
      </c>
      <c r="I64" s="68"/>
      <c r="J64" s="72"/>
    </row>
    <row r="65" spans="1:10" s="9" customFormat="1" ht="15" x14ac:dyDescent="0.25">
      <c r="A65" s="109" t="str">
        <f t="shared" si="18"/>
        <v>3.6.5</v>
      </c>
      <c r="B65" s="10" t="s">
        <v>136</v>
      </c>
      <c r="C65" s="11" t="s">
        <v>29</v>
      </c>
      <c r="D65" s="12">
        <v>5</v>
      </c>
      <c r="E65" s="13" t="s">
        <v>0</v>
      </c>
      <c r="F65" s="14">
        <f t="shared" si="17"/>
        <v>0</v>
      </c>
      <c r="G65" s="15">
        <f t="shared" si="19"/>
        <v>0</v>
      </c>
      <c r="H65" s="15">
        <f t="shared" si="20"/>
        <v>0</v>
      </c>
      <c r="I65" s="71"/>
      <c r="J65" s="72"/>
    </row>
    <row r="66" spans="1:10" s="9" customFormat="1" ht="15" x14ac:dyDescent="0.25">
      <c r="A66" s="109" t="str">
        <f t="shared" si="18"/>
        <v>3.6.6</v>
      </c>
      <c r="B66" s="10" t="s">
        <v>137</v>
      </c>
      <c r="C66" s="11" t="s">
        <v>29</v>
      </c>
      <c r="D66" s="12">
        <v>2</v>
      </c>
      <c r="E66" s="13" t="s">
        <v>0</v>
      </c>
      <c r="F66" s="14">
        <f t="shared" si="17"/>
        <v>0</v>
      </c>
      <c r="G66" s="15">
        <f t="shared" si="19"/>
        <v>0</v>
      </c>
      <c r="H66" s="15">
        <f t="shared" si="20"/>
        <v>0</v>
      </c>
      <c r="I66" s="71"/>
      <c r="J66" s="72"/>
    </row>
    <row r="67" spans="1:10" s="9" customFormat="1" ht="43.5" customHeight="1" x14ac:dyDescent="0.25">
      <c r="A67" s="109" t="str">
        <f t="shared" si="18"/>
        <v>3.6.7</v>
      </c>
      <c r="B67" s="61" t="s">
        <v>193</v>
      </c>
      <c r="C67" s="11" t="s">
        <v>29</v>
      </c>
      <c r="D67" s="12">
        <v>5</v>
      </c>
      <c r="E67" s="13" t="s">
        <v>0</v>
      </c>
      <c r="F67" s="14">
        <f t="shared" si="17"/>
        <v>0</v>
      </c>
      <c r="G67" s="15">
        <f t="shared" si="19"/>
        <v>0</v>
      </c>
      <c r="H67" s="15">
        <f t="shared" si="20"/>
        <v>0</v>
      </c>
      <c r="I67" s="71"/>
      <c r="J67" s="72"/>
    </row>
    <row r="68" spans="1:10" s="9" customFormat="1" ht="42.75" x14ac:dyDescent="0.25">
      <c r="A68" s="109" t="str">
        <f t="shared" si="18"/>
        <v>3.6.8</v>
      </c>
      <c r="B68" s="61" t="s">
        <v>194</v>
      </c>
      <c r="C68" s="11" t="s">
        <v>29</v>
      </c>
      <c r="D68" s="12">
        <v>5</v>
      </c>
      <c r="E68" s="13" t="s">
        <v>0</v>
      </c>
      <c r="F68" s="14">
        <f t="shared" si="17"/>
        <v>0</v>
      </c>
      <c r="G68" s="15">
        <f t="shared" si="19"/>
        <v>0</v>
      </c>
      <c r="H68" s="15">
        <f t="shared" si="20"/>
        <v>0</v>
      </c>
      <c r="I68" s="71"/>
      <c r="J68" s="72"/>
    </row>
    <row r="69" spans="1:10" s="9" customFormat="1" ht="15" thickBot="1" x14ac:dyDescent="0.25">
      <c r="A69" s="111"/>
      <c r="B69" s="85"/>
      <c r="C69" s="28"/>
      <c r="D69" s="29"/>
      <c r="E69" s="30"/>
      <c r="F69" s="31">
        <f t="shared" si="17"/>
        <v>0</v>
      </c>
      <c r="G69" s="15">
        <f>D69*F69</f>
        <v>0</v>
      </c>
      <c r="H69" s="15">
        <f t="shared" si="20"/>
        <v>0</v>
      </c>
      <c r="I69" s="33"/>
    </row>
    <row r="70" spans="1:10" s="9" customFormat="1" ht="15.75" thickBot="1" x14ac:dyDescent="0.25">
      <c r="A70" s="63" t="s">
        <v>227</v>
      </c>
      <c r="B70" s="17" t="s">
        <v>30</v>
      </c>
      <c r="C70" s="18" t="s">
        <v>31</v>
      </c>
      <c r="D70" s="19"/>
      <c r="E70" s="19"/>
      <c r="F70" s="19"/>
      <c r="G70" s="19"/>
      <c r="H70" s="19"/>
      <c r="I70" s="20"/>
    </row>
    <row r="71" spans="1:10" s="9" customFormat="1" ht="29.25" thickTop="1" x14ac:dyDescent="0.25">
      <c r="A71" s="108" t="str">
        <f>_xlfn.CONCAT($A$70,".",ROW()-ROW($A$70))</f>
        <v>3.7.1</v>
      </c>
      <c r="B71" s="3" t="s">
        <v>142</v>
      </c>
      <c r="C71" s="4" t="s">
        <v>32</v>
      </c>
      <c r="D71" s="5">
        <v>200</v>
      </c>
      <c r="E71" s="6" t="s">
        <v>0</v>
      </c>
      <c r="F71" s="25">
        <f t="shared" ref="F71:F88" si="21">0/1.23</f>
        <v>0</v>
      </c>
      <c r="G71" s="8">
        <f>F71*D71</f>
        <v>0</v>
      </c>
      <c r="H71" s="8">
        <f>G71*1.23</f>
        <v>0</v>
      </c>
      <c r="I71" s="80"/>
      <c r="J71" s="72"/>
    </row>
    <row r="72" spans="1:10" s="9" customFormat="1" ht="15" x14ac:dyDescent="0.25">
      <c r="A72" s="109" t="str">
        <f>_xlfn.CONCAT($A$70,".",ROW()-ROW($A$70))</f>
        <v>3.7.2</v>
      </c>
      <c r="B72" s="61" t="s">
        <v>143</v>
      </c>
      <c r="C72" s="11" t="s">
        <v>32</v>
      </c>
      <c r="D72" s="12">
        <v>100</v>
      </c>
      <c r="E72" s="13" t="s">
        <v>0</v>
      </c>
      <c r="F72" s="14">
        <f t="shared" si="21"/>
        <v>0</v>
      </c>
      <c r="G72" s="15">
        <f>D72*F72</f>
        <v>0</v>
      </c>
      <c r="H72" s="15">
        <f>G72*1.23</f>
        <v>0</v>
      </c>
      <c r="I72" s="81"/>
      <c r="J72" s="72"/>
    </row>
    <row r="73" spans="1:10" s="9" customFormat="1" ht="15" x14ac:dyDescent="0.25">
      <c r="A73" s="109" t="str">
        <f t="shared" ref="A73:A88" si="22">_xlfn.CONCAT($A$70,".",ROW()-ROW($A$70))</f>
        <v>3.7.3</v>
      </c>
      <c r="B73" s="61" t="s">
        <v>318</v>
      </c>
      <c r="C73" s="11" t="s">
        <v>32</v>
      </c>
      <c r="D73" s="12">
        <v>50</v>
      </c>
      <c r="E73" s="13" t="s">
        <v>0</v>
      </c>
      <c r="F73" s="14">
        <f t="shared" si="21"/>
        <v>0</v>
      </c>
      <c r="G73" s="15">
        <f t="shared" ref="G73:G85" si="23">D73*F73</f>
        <v>0</v>
      </c>
      <c r="H73" s="15">
        <f t="shared" ref="H73:H85" si="24">G73*1.23</f>
        <v>0</v>
      </c>
      <c r="I73" s="81"/>
      <c r="J73" s="72"/>
    </row>
    <row r="74" spans="1:10" s="9" customFormat="1" ht="15" x14ac:dyDescent="0.25">
      <c r="A74" s="109" t="str">
        <f t="shared" si="22"/>
        <v>3.7.4</v>
      </c>
      <c r="B74" s="61" t="s">
        <v>272</v>
      </c>
      <c r="C74" s="11" t="s">
        <v>32</v>
      </c>
      <c r="D74" s="12">
        <v>50</v>
      </c>
      <c r="E74" s="13" t="s">
        <v>0</v>
      </c>
      <c r="F74" s="14">
        <f t="shared" si="21"/>
        <v>0</v>
      </c>
      <c r="G74" s="15">
        <f t="shared" si="23"/>
        <v>0</v>
      </c>
      <c r="H74" s="15">
        <f t="shared" si="24"/>
        <v>0</v>
      </c>
      <c r="I74" s="81"/>
      <c r="J74" s="72"/>
    </row>
    <row r="75" spans="1:10" s="9" customFormat="1" ht="28.5" x14ac:dyDescent="0.25">
      <c r="A75" s="109" t="str">
        <f t="shared" si="22"/>
        <v>3.7.5</v>
      </c>
      <c r="B75" s="10" t="s">
        <v>138</v>
      </c>
      <c r="C75" s="11" t="s">
        <v>32</v>
      </c>
      <c r="D75" s="12">
        <v>250</v>
      </c>
      <c r="E75" s="13" t="s">
        <v>0</v>
      </c>
      <c r="F75" s="14">
        <f t="shared" si="21"/>
        <v>0</v>
      </c>
      <c r="G75" s="15">
        <f t="shared" si="23"/>
        <v>0</v>
      </c>
      <c r="H75" s="15">
        <f t="shared" si="24"/>
        <v>0</v>
      </c>
      <c r="I75" s="79"/>
      <c r="J75" s="72"/>
    </row>
    <row r="76" spans="1:10" s="9" customFormat="1" ht="28.5" x14ac:dyDescent="0.25">
      <c r="A76" s="109" t="str">
        <f t="shared" si="22"/>
        <v>3.7.6</v>
      </c>
      <c r="B76" s="61" t="s">
        <v>139</v>
      </c>
      <c r="C76" s="11" t="s">
        <v>32</v>
      </c>
      <c r="D76" s="12">
        <v>150</v>
      </c>
      <c r="E76" s="13" t="s">
        <v>0</v>
      </c>
      <c r="F76" s="14">
        <f t="shared" si="21"/>
        <v>0</v>
      </c>
      <c r="G76" s="15">
        <f t="shared" si="23"/>
        <v>0</v>
      </c>
      <c r="H76" s="15">
        <f t="shared" si="24"/>
        <v>0</v>
      </c>
      <c r="I76" s="79"/>
      <c r="J76" s="72"/>
    </row>
    <row r="77" spans="1:10" s="9" customFormat="1" ht="28.5" x14ac:dyDescent="0.25">
      <c r="A77" s="109" t="str">
        <f t="shared" si="22"/>
        <v>3.7.7</v>
      </c>
      <c r="B77" s="61" t="s">
        <v>140</v>
      </c>
      <c r="C77" s="11" t="s">
        <v>32</v>
      </c>
      <c r="D77" s="12">
        <v>50</v>
      </c>
      <c r="E77" s="13" t="s">
        <v>0</v>
      </c>
      <c r="F77" s="14">
        <f t="shared" si="21"/>
        <v>0</v>
      </c>
      <c r="G77" s="15">
        <f t="shared" si="23"/>
        <v>0</v>
      </c>
      <c r="H77" s="15">
        <f t="shared" si="24"/>
        <v>0</v>
      </c>
      <c r="I77" s="79"/>
      <c r="J77" s="72"/>
    </row>
    <row r="78" spans="1:10" s="9" customFormat="1" ht="28.5" x14ac:dyDescent="0.25">
      <c r="A78" s="109" t="str">
        <f t="shared" si="22"/>
        <v>3.7.8</v>
      </c>
      <c r="B78" s="10" t="s">
        <v>141</v>
      </c>
      <c r="C78" s="11" t="s">
        <v>32</v>
      </c>
      <c r="D78" s="12">
        <v>100</v>
      </c>
      <c r="E78" s="13" t="s">
        <v>0</v>
      </c>
      <c r="F78" s="14">
        <f t="shared" si="21"/>
        <v>0</v>
      </c>
      <c r="G78" s="15">
        <f t="shared" si="23"/>
        <v>0</v>
      </c>
      <c r="H78" s="15">
        <f t="shared" si="24"/>
        <v>0</v>
      </c>
      <c r="I78" s="79"/>
      <c r="J78" s="72"/>
    </row>
    <row r="79" spans="1:10" s="9" customFormat="1" ht="28.5" x14ac:dyDescent="0.25">
      <c r="A79" s="109" t="str">
        <f t="shared" si="22"/>
        <v>3.7.9</v>
      </c>
      <c r="B79" s="10" t="s">
        <v>146</v>
      </c>
      <c r="C79" s="11" t="s">
        <v>32</v>
      </c>
      <c r="D79" s="12">
        <v>100</v>
      </c>
      <c r="E79" s="13" t="s">
        <v>0</v>
      </c>
      <c r="F79" s="14">
        <f t="shared" si="21"/>
        <v>0</v>
      </c>
      <c r="G79" s="15">
        <f t="shared" si="23"/>
        <v>0</v>
      </c>
      <c r="H79" s="15">
        <f t="shared" si="24"/>
        <v>0</v>
      </c>
      <c r="I79" s="79"/>
      <c r="J79" s="72"/>
    </row>
    <row r="80" spans="1:10" s="9" customFormat="1" ht="28.5" x14ac:dyDescent="0.25">
      <c r="A80" s="109" t="str">
        <f t="shared" si="22"/>
        <v>3.7.10</v>
      </c>
      <c r="B80" s="61" t="s">
        <v>147</v>
      </c>
      <c r="C80" s="11" t="s">
        <v>32</v>
      </c>
      <c r="D80" s="12">
        <v>50</v>
      </c>
      <c r="E80" s="13" t="s">
        <v>0</v>
      </c>
      <c r="F80" s="14">
        <f t="shared" si="21"/>
        <v>0</v>
      </c>
      <c r="G80" s="15">
        <f t="shared" si="23"/>
        <v>0</v>
      </c>
      <c r="H80" s="15">
        <f t="shared" si="24"/>
        <v>0</v>
      </c>
      <c r="I80" s="79"/>
      <c r="J80" s="72"/>
    </row>
    <row r="81" spans="1:10" s="9" customFormat="1" ht="28.5" x14ac:dyDescent="0.25">
      <c r="A81" s="109" t="str">
        <f t="shared" si="22"/>
        <v>3.7.11</v>
      </c>
      <c r="B81" s="61" t="s">
        <v>148</v>
      </c>
      <c r="C81" s="11" t="s">
        <v>32</v>
      </c>
      <c r="D81" s="12">
        <v>25</v>
      </c>
      <c r="E81" s="13" t="s">
        <v>0</v>
      </c>
      <c r="F81" s="14">
        <f t="shared" si="21"/>
        <v>0</v>
      </c>
      <c r="G81" s="15">
        <f>D82*F81</f>
        <v>0</v>
      </c>
      <c r="H81" s="15">
        <f t="shared" si="24"/>
        <v>0</v>
      </c>
      <c r="I81" s="79"/>
      <c r="J81" s="72"/>
    </row>
    <row r="82" spans="1:10" s="9" customFormat="1" ht="28.5" x14ac:dyDescent="0.25">
      <c r="A82" s="109" t="str">
        <f t="shared" si="22"/>
        <v>3.7.12</v>
      </c>
      <c r="B82" s="61" t="s">
        <v>268</v>
      </c>
      <c r="C82" s="11" t="s">
        <v>32</v>
      </c>
      <c r="D82" s="12">
        <v>25</v>
      </c>
      <c r="E82" s="13" t="s">
        <v>0</v>
      </c>
      <c r="F82" s="14">
        <f t="shared" si="21"/>
        <v>0</v>
      </c>
      <c r="G82" s="15">
        <f t="shared" si="23"/>
        <v>0</v>
      </c>
      <c r="H82" s="15">
        <f t="shared" si="24"/>
        <v>0</v>
      </c>
      <c r="I82" s="81"/>
      <c r="J82" s="72"/>
    </row>
    <row r="83" spans="1:10" s="9" customFormat="1" ht="28.5" x14ac:dyDescent="0.25">
      <c r="A83" s="109" t="str">
        <f t="shared" si="22"/>
        <v>3.7.13</v>
      </c>
      <c r="B83" s="61" t="s">
        <v>267</v>
      </c>
      <c r="C83" s="11" t="s">
        <v>32</v>
      </c>
      <c r="D83" s="12">
        <v>25</v>
      </c>
      <c r="E83" s="13" t="s">
        <v>0</v>
      </c>
      <c r="F83" s="14">
        <f t="shared" si="21"/>
        <v>0</v>
      </c>
      <c r="G83" s="15">
        <f t="shared" si="23"/>
        <v>0</v>
      </c>
      <c r="H83" s="15">
        <f t="shared" si="24"/>
        <v>0</v>
      </c>
      <c r="I83" s="79"/>
      <c r="J83" s="72"/>
    </row>
    <row r="84" spans="1:10" s="9" customFormat="1" ht="15" x14ac:dyDescent="0.25">
      <c r="A84" s="109" t="str">
        <f t="shared" si="22"/>
        <v>3.7.14</v>
      </c>
      <c r="B84" s="61" t="s">
        <v>269</v>
      </c>
      <c r="C84" s="11" t="s">
        <v>32</v>
      </c>
      <c r="D84" s="12">
        <v>10</v>
      </c>
      <c r="E84" s="13" t="s">
        <v>0</v>
      </c>
      <c r="F84" s="14">
        <f t="shared" si="21"/>
        <v>0</v>
      </c>
      <c r="G84" s="15">
        <f t="shared" si="23"/>
        <v>0</v>
      </c>
      <c r="H84" s="15">
        <f t="shared" si="24"/>
        <v>0</v>
      </c>
      <c r="I84" s="79"/>
      <c r="J84" s="72"/>
    </row>
    <row r="85" spans="1:10" s="9" customFormat="1" ht="15" x14ac:dyDescent="0.25">
      <c r="A85" s="109" t="str">
        <f t="shared" si="22"/>
        <v>3.7.15</v>
      </c>
      <c r="B85" s="61" t="s">
        <v>271</v>
      </c>
      <c r="C85" s="11" t="s">
        <v>32</v>
      </c>
      <c r="D85" s="12">
        <v>2</v>
      </c>
      <c r="E85" s="13" t="s">
        <v>0</v>
      </c>
      <c r="F85" s="14">
        <f t="shared" si="21"/>
        <v>0</v>
      </c>
      <c r="G85" s="15">
        <f t="shared" si="23"/>
        <v>0</v>
      </c>
      <c r="H85" s="15">
        <f t="shared" si="24"/>
        <v>0</v>
      </c>
      <c r="I85" s="79"/>
      <c r="J85" s="72"/>
    </row>
    <row r="86" spans="1:10" s="9" customFormat="1" ht="28.5" x14ac:dyDescent="0.25">
      <c r="A86" s="109" t="str">
        <f t="shared" si="22"/>
        <v>3.7.16</v>
      </c>
      <c r="B86" s="10" t="s">
        <v>270</v>
      </c>
      <c r="C86" s="11" t="s">
        <v>32</v>
      </c>
      <c r="D86" s="12">
        <v>10</v>
      </c>
      <c r="E86" s="13" t="s">
        <v>0</v>
      </c>
      <c r="F86" s="14">
        <f t="shared" si="21"/>
        <v>0</v>
      </c>
      <c r="G86" s="15">
        <f>D86*F86</f>
        <v>0</v>
      </c>
      <c r="H86" s="15">
        <f>G86*1.23</f>
        <v>0</v>
      </c>
      <c r="I86" s="79"/>
      <c r="J86" s="72"/>
    </row>
    <row r="87" spans="1:10" s="9" customFormat="1" ht="28.5" x14ac:dyDescent="0.25">
      <c r="A87" s="109" t="str">
        <f t="shared" si="22"/>
        <v>3.7.17</v>
      </c>
      <c r="B87" s="61" t="s">
        <v>253</v>
      </c>
      <c r="C87" s="11" t="s">
        <v>32</v>
      </c>
      <c r="D87" s="12">
        <v>2</v>
      </c>
      <c r="E87" s="13" t="s">
        <v>0</v>
      </c>
      <c r="F87" s="14">
        <f t="shared" si="21"/>
        <v>0</v>
      </c>
      <c r="G87" s="15">
        <f>D87*F87</f>
        <v>0</v>
      </c>
      <c r="H87" s="15">
        <f>G87*1.23</f>
        <v>0</v>
      </c>
      <c r="I87" s="79"/>
      <c r="J87" s="72"/>
    </row>
    <row r="88" spans="1:10" s="9" customFormat="1" ht="15" x14ac:dyDescent="0.25">
      <c r="A88" s="109" t="str">
        <f t="shared" si="22"/>
        <v>3.7.18</v>
      </c>
      <c r="B88" s="61"/>
      <c r="C88" s="11"/>
      <c r="D88" s="12"/>
      <c r="E88" s="13"/>
      <c r="F88" s="14">
        <f t="shared" si="21"/>
        <v>0</v>
      </c>
      <c r="G88" s="15">
        <f>D88*F88</f>
        <v>0</v>
      </c>
      <c r="H88" s="15">
        <f>G88*1.23</f>
        <v>0</v>
      </c>
      <c r="I88" s="79"/>
      <c r="J88" s="72"/>
    </row>
    <row r="89" spans="1:10" s="9" customFormat="1" ht="15" thickBot="1" x14ac:dyDescent="0.25">
      <c r="A89" s="109"/>
      <c r="B89" s="66"/>
      <c r="C89" s="11"/>
      <c r="D89" s="12"/>
      <c r="E89" s="13"/>
      <c r="F89" s="31">
        <f>0/1.23</f>
        <v>0</v>
      </c>
      <c r="G89" s="15">
        <f>D89*F89</f>
        <v>0</v>
      </c>
      <c r="H89" s="15">
        <f t="shared" ref="H89" si="25">G89*1.23</f>
        <v>0</v>
      </c>
      <c r="I89" s="16"/>
    </row>
    <row r="90" spans="1:10" s="9" customFormat="1" ht="15.75" thickBot="1" x14ac:dyDescent="0.25">
      <c r="A90" s="63" t="s">
        <v>322</v>
      </c>
      <c r="B90" s="17" t="s">
        <v>33</v>
      </c>
      <c r="C90" s="18" t="s">
        <v>34</v>
      </c>
      <c r="D90" s="19"/>
      <c r="E90" s="19"/>
      <c r="F90" s="19"/>
      <c r="G90" s="19"/>
      <c r="H90" s="19"/>
      <c r="I90" s="20"/>
    </row>
    <row r="91" spans="1:10" s="9" customFormat="1" ht="15.75" thickTop="1" x14ac:dyDescent="0.25">
      <c r="A91" s="108" t="str">
        <f>_xlfn.CONCAT($A$90,".",ROW()-ROW($A$90))</f>
        <v>3.8.1</v>
      </c>
      <c r="B91" s="69" t="s">
        <v>249</v>
      </c>
      <c r="C91" s="4" t="s">
        <v>34</v>
      </c>
      <c r="D91" s="5">
        <v>50</v>
      </c>
      <c r="E91" s="6" t="s">
        <v>0</v>
      </c>
      <c r="F91" s="25">
        <f>0/1.23</f>
        <v>0</v>
      </c>
      <c r="G91" s="8">
        <f>F91*D91</f>
        <v>0</v>
      </c>
      <c r="H91" s="8">
        <f>G91*1.23</f>
        <v>0</v>
      </c>
      <c r="I91" s="90"/>
      <c r="J91" s="72"/>
    </row>
    <row r="92" spans="1:10" s="9" customFormat="1" ht="15" x14ac:dyDescent="0.25">
      <c r="A92" s="109" t="str">
        <f>_xlfn.CONCAT($A$90,".",ROW()-ROW($A$90))</f>
        <v>3.8.2</v>
      </c>
      <c r="B92" s="61" t="s">
        <v>250</v>
      </c>
      <c r="C92" s="11" t="s">
        <v>34</v>
      </c>
      <c r="D92" s="12">
        <v>50</v>
      </c>
      <c r="E92" s="13" t="s">
        <v>0</v>
      </c>
      <c r="F92" s="14">
        <f>0/1.23</f>
        <v>0</v>
      </c>
      <c r="G92" s="15">
        <f>D92*F92</f>
        <v>0</v>
      </c>
      <c r="H92" s="15">
        <f t="shared" ref="H92" si="26">G92*1.23</f>
        <v>0</v>
      </c>
      <c r="I92" s="89"/>
      <c r="J92" s="72"/>
    </row>
    <row r="93" spans="1:10" s="9" customFormat="1" ht="15" x14ac:dyDescent="0.25">
      <c r="A93" s="109" t="str">
        <f t="shared" ref="A93:A94" si="27">_xlfn.CONCAT($A$90,".",ROW()-ROW($A$90))</f>
        <v>3.8.3</v>
      </c>
      <c r="B93" s="61" t="s">
        <v>247</v>
      </c>
      <c r="C93" s="11" t="s">
        <v>34</v>
      </c>
      <c r="D93" s="12">
        <v>5</v>
      </c>
      <c r="E93" s="13" t="s">
        <v>4</v>
      </c>
      <c r="F93" s="14">
        <f>0/1.23</f>
        <v>0</v>
      </c>
      <c r="G93" s="15">
        <f>D93*F93</f>
        <v>0</v>
      </c>
      <c r="H93" s="15">
        <f t="shared" ref="H93:H94" si="28">G93*1.23</f>
        <v>0</v>
      </c>
      <c r="I93" s="89"/>
      <c r="J93" s="72"/>
    </row>
    <row r="94" spans="1:10" s="9" customFormat="1" ht="15" x14ac:dyDescent="0.25">
      <c r="A94" s="109" t="str">
        <f t="shared" si="27"/>
        <v>3.8.4</v>
      </c>
      <c r="B94" s="61" t="s">
        <v>248</v>
      </c>
      <c r="C94" s="11" t="s">
        <v>34</v>
      </c>
      <c r="D94" s="12">
        <v>5</v>
      </c>
      <c r="E94" s="13" t="s">
        <v>4</v>
      </c>
      <c r="F94" s="14">
        <f>0/1.23</f>
        <v>0</v>
      </c>
      <c r="G94" s="15">
        <f>D94*F94</f>
        <v>0</v>
      </c>
      <c r="H94" s="15">
        <f t="shared" si="28"/>
        <v>0</v>
      </c>
      <c r="I94" s="89"/>
      <c r="J94" s="72"/>
    </row>
    <row r="95" spans="1:10" s="9" customFormat="1" ht="15" thickBot="1" x14ac:dyDescent="0.25">
      <c r="A95" s="109"/>
      <c r="B95" s="66"/>
      <c r="C95" s="11"/>
      <c r="D95" s="12"/>
      <c r="E95" s="13"/>
      <c r="F95" s="31">
        <f>0/1.23</f>
        <v>0</v>
      </c>
      <c r="G95" s="15">
        <f>D95*F95</f>
        <v>0</v>
      </c>
      <c r="H95" s="15">
        <f t="shared" ref="H95" si="29">G95*1.23</f>
        <v>0</v>
      </c>
      <c r="I95" s="16"/>
    </row>
    <row r="96" spans="1:10" s="9" customFormat="1" ht="15.75" thickBot="1" x14ac:dyDescent="0.25">
      <c r="A96" s="63" t="s">
        <v>323</v>
      </c>
      <c r="B96" s="17" t="s">
        <v>35</v>
      </c>
      <c r="C96" s="18" t="s">
        <v>36</v>
      </c>
      <c r="D96" s="19"/>
      <c r="E96" s="19"/>
      <c r="F96" s="19"/>
      <c r="G96" s="19"/>
      <c r="H96" s="19"/>
      <c r="I96" s="20"/>
    </row>
    <row r="97" spans="1:15" s="9" customFormat="1" ht="29.25" thickTop="1" x14ac:dyDescent="0.25">
      <c r="A97" s="108" t="str">
        <f>_xlfn.CONCAT($A$96,".",ROW()-ROW($A$96))</f>
        <v>3.9.1</v>
      </c>
      <c r="B97" s="69" t="s">
        <v>252</v>
      </c>
      <c r="C97" s="4" t="s">
        <v>37</v>
      </c>
      <c r="D97" s="5">
        <v>5</v>
      </c>
      <c r="E97" s="6" t="s">
        <v>38</v>
      </c>
      <c r="F97" s="25">
        <f>0/1.23</f>
        <v>0</v>
      </c>
      <c r="G97" s="8">
        <f>F97*D97</f>
        <v>0</v>
      </c>
      <c r="H97" s="8">
        <f>G97*1.23</f>
        <v>0</v>
      </c>
      <c r="I97" s="90"/>
      <c r="J97" s="72"/>
    </row>
    <row r="98" spans="1:15" s="9" customFormat="1" ht="28.5" x14ac:dyDescent="0.25">
      <c r="A98" s="109" t="str">
        <f>_xlfn.CONCAT($A$96,".",ROW()-ROW($A$96))</f>
        <v>3.9.2</v>
      </c>
      <c r="B98" s="61" t="s">
        <v>251</v>
      </c>
      <c r="C98" s="11" t="s">
        <v>37</v>
      </c>
      <c r="D98" s="12">
        <v>5</v>
      </c>
      <c r="E98" s="13" t="s">
        <v>38</v>
      </c>
      <c r="F98" s="14">
        <f>0/1.23</f>
        <v>0</v>
      </c>
      <c r="G98" s="15">
        <f>D98*F98</f>
        <v>0</v>
      </c>
      <c r="H98" s="15">
        <f t="shared" ref="H98:H99" si="30">G98*1.23</f>
        <v>0</v>
      </c>
      <c r="I98" s="89"/>
      <c r="J98" s="72"/>
    </row>
    <row r="99" spans="1:15" s="9" customFormat="1" ht="15" thickBot="1" x14ac:dyDescent="0.25">
      <c r="A99" s="109"/>
      <c r="B99" s="66"/>
      <c r="C99" s="11"/>
      <c r="D99" s="12"/>
      <c r="E99" s="13"/>
      <c r="F99" s="31">
        <f>0/1.23</f>
        <v>0</v>
      </c>
      <c r="G99" s="15">
        <f>D99*F99</f>
        <v>0</v>
      </c>
      <c r="H99" s="15">
        <f t="shared" si="30"/>
        <v>0</v>
      </c>
      <c r="I99" s="16"/>
    </row>
    <row r="100" spans="1:15" s="9" customFormat="1" ht="15.75" thickBot="1" x14ac:dyDescent="0.25">
      <c r="A100" s="63" t="s">
        <v>324</v>
      </c>
      <c r="B100" s="87" t="s">
        <v>182</v>
      </c>
      <c r="C100" s="18" t="s">
        <v>47</v>
      </c>
      <c r="D100" s="19"/>
      <c r="E100" s="19"/>
      <c r="F100" s="19"/>
      <c r="G100" s="19"/>
      <c r="H100" s="19"/>
      <c r="I100" s="20"/>
    </row>
    <row r="101" spans="1:15" s="9" customFormat="1" ht="15.75" thickTop="1" x14ac:dyDescent="0.25">
      <c r="A101" s="110" t="str">
        <f>_xlfn.CONCAT($A$100,".",ROW()-ROW($A$100))</f>
        <v>3.10.1</v>
      </c>
      <c r="B101" s="91" t="s">
        <v>273</v>
      </c>
      <c r="C101" s="22" t="s">
        <v>48</v>
      </c>
      <c r="D101" s="23">
        <v>5</v>
      </c>
      <c r="E101" s="24" t="s">
        <v>266</v>
      </c>
      <c r="F101" s="25">
        <f>0/1.23</f>
        <v>0</v>
      </c>
      <c r="G101" s="26">
        <f>F101*D101</f>
        <v>0</v>
      </c>
      <c r="H101" s="26">
        <f>G101*1.23</f>
        <v>0</v>
      </c>
      <c r="I101" s="90"/>
      <c r="J101" s="72"/>
    </row>
    <row r="102" spans="1:15" s="9" customFormat="1" ht="15" x14ac:dyDescent="0.25">
      <c r="A102" s="109" t="str">
        <f>_xlfn.CONCAT($A$100,".",ROW()-ROW($A$100))</f>
        <v>3.10.2</v>
      </c>
      <c r="B102" s="61" t="s">
        <v>274</v>
      </c>
      <c r="C102" s="11" t="s">
        <v>48</v>
      </c>
      <c r="D102" s="12">
        <v>5</v>
      </c>
      <c r="E102" s="13" t="s">
        <v>4</v>
      </c>
      <c r="F102" s="14">
        <f>0/1.23</f>
        <v>0</v>
      </c>
      <c r="G102" s="15">
        <f>D102*F102</f>
        <v>0</v>
      </c>
      <c r="H102" s="15">
        <f>G102*1.23</f>
        <v>0</v>
      </c>
      <c r="I102" s="89"/>
      <c r="J102" s="72"/>
    </row>
    <row r="103" spans="1:15" s="9" customFormat="1" ht="15" x14ac:dyDescent="0.25">
      <c r="A103" s="109" t="str">
        <f t="shared" ref="A103:A104" si="31">_xlfn.CONCAT($A$100,".",ROW()-ROW($A$100))</f>
        <v>3.10.3</v>
      </c>
      <c r="B103" s="61" t="s">
        <v>275</v>
      </c>
      <c r="C103" s="11" t="s">
        <v>48</v>
      </c>
      <c r="D103" s="12">
        <v>5</v>
      </c>
      <c r="E103" s="13" t="s">
        <v>4</v>
      </c>
      <c r="F103" s="14">
        <f>0/1.23</f>
        <v>0</v>
      </c>
      <c r="G103" s="15">
        <f t="shared" ref="G103:G104" si="32">D103*F103</f>
        <v>0</v>
      </c>
      <c r="H103" s="15">
        <f t="shared" ref="H103:H105" si="33">G103*1.23</f>
        <v>0</v>
      </c>
      <c r="I103" s="89"/>
      <c r="J103" s="72"/>
    </row>
    <row r="104" spans="1:15" s="9" customFormat="1" ht="15" x14ac:dyDescent="0.25">
      <c r="A104" s="109" t="str">
        <f t="shared" si="31"/>
        <v>3.10.4</v>
      </c>
      <c r="B104" s="61" t="s">
        <v>276</v>
      </c>
      <c r="C104" s="11" t="s">
        <v>48</v>
      </c>
      <c r="D104" s="12">
        <v>5</v>
      </c>
      <c r="E104" s="13" t="s">
        <v>4</v>
      </c>
      <c r="F104" s="14">
        <f>0/1.23</f>
        <v>0</v>
      </c>
      <c r="G104" s="15">
        <f t="shared" si="32"/>
        <v>0</v>
      </c>
      <c r="H104" s="15">
        <f t="shared" si="33"/>
        <v>0</v>
      </c>
      <c r="I104" s="89"/>
      <c r="J104" s="72"/>
    </row>
    <row r="105" spans="1:15" s="9" customFormat="1" ht="15" thickBot="1" x14ac:dyDescent="0.25">
      <c r="A105" s="111"/>
      <c r="B105" s="85"/>
      <c r="C105" s="28"/>
      <c r="D105" s="29"/>
      <c r="E105" s="30"/>
      <c r="F105" s="31">
        <f>0/1.23</f>
        <v>0</v>
      </c>
      <c r="G105" s="32">
        <f>D105*F105</f>
        <v>0</v>
      </c>
      <c r="H105" s="32">
        <f t="shared" si="33"/>
        <v>0</v>
      </c>
      <c r="I105" s="33"/>
    </row>
    <row r="106" spans="1:15" s="34" customFormat="1" ht="15.75" thickBot="1" x14ac:dyDescent="0.25">
      <c r="A106" s="65" t="s">
        <v>325</v>
      </c>
      <c r="B106" s="87" t="s">
        <v>181</v>
      </c>
      <c r="C106" s="18" t="s">
        <v>65</v>
      </c>
      <c r="D106" s="57"/>
      <c r="E106" s="57"/>
      <c r="F106" s="57"/>
      <c r="G106" s="57"/>
      <c r="H106" s="57"/>
      <c r="I106" s="58"/>
    </row>
    <row r="107" spans="1:15" s="34" customFormat="1" ht="15.75" thickTop="1" x14ac:dyDescent="0.25">
      <c r="A107" s="110" t="str">
        <f>_xlfn.CONCAT($A$106,".",ROW()-ROW($A$106))</f>
        <v>3.11.1</v>
      </c>
      <c r="B107" s="91" t="s">
        <v>255</v>
      </c>
      <c r="C107" s="22" t="s">
        <v>65</v>
      </c>
      <c r="D107" s="23">
        <v>5</v>
      </c>
      <c r="E107" s="24" t="s">
        <v>4</v>
      </c>
      <c r="F107" s="25">
        <f t="shared" ref="F107:F118" si="34">0/1.23</f>
        <v>0</v>
      </c>
      <c r="G107" s="26">
        <f t="shared" ref="G107:G118" si="35">D107*F107</f>
        <v>0</v>
      </c>
      <c r="H107" s="26">
        <f t="shared" ref="H107:H118" si="36">G107*1.23</f>
        <v>0</v>
      </c>
      <c r="I107" s="92"/>
      <c r="J107" s="72"/>
    </row>
    <row r="108" spans="1:15" s="34" customFormat="1" ht="15" x14ac:dyDescent="0.25">
      <c r="A108" s="109" t="str">
        <f>_xlfn.CONCAT($A$106,".",ROW()-ROW($A$106))</f>
        <v>3.11.2</v>
      </c>
      <c r="B108" s="61" t="s">
        <v>256</v>
      </c>
      <c r="C108" s="11" t="s">
        <v>65</v>
      </c>
      <c r="D108" s="12">
        <v>1</v>
      </c>
      <c r="E108" s="13" t="s">
        <v>4</v>
      </c>
      <c r="F108" s="14">
        <f t="shared" si="34"/>
        <v>0</v>
      </c>
      <c r="G108" s="15">
        <f t="shared" si="35"/>
        <v>0</v>
      </c>
      <c r="H108" s="15">
        <f t="shared" si="36"/>
        <v>0</v>
      </c>
      <c r="I108" s="89"/>
      <c r="J108" s="72"/>
    </row>
    <row r="109" spans="1:15" s="34" customFormat="1" ht="28.5" x14ac:dyDescent="0.25">
      <c r="A109" s="109" t="str">
        <f t="shared" ref="A109:A116" si="37">_xlfn.CONCAT($A$106,".",ROW()-ROW($A$106))</f>
        <v>3.11.3</v>
      </c>
      <c r="B109" s="61" t="s">
        <v>254</v>
      </c>
      <c r="C109" s="11" t="s">
        <v>65</v>
      </c>
      <c r="D109" s="12">
        <v>5</v>
      </c>
      <c r="E109" s="13" t="s">
        <v>4</v>
      </c>
      <c r="F109" s="14">
        <f t="shared" si="34"/>
        <v>0</v>
      </c>
      <c r="G109" s="15">
        <f t="shared" si="35"/>
        <v>0</v>
      </c>
      <c r="H109" s="15">
        <f t="shared" si="36"/>
        <v>0</v>
      </c>
      <c r="I109" s="89"/>
      <c r="J109" s="72"/>
    </row>
    <row r="110" spans="1:15" s="34" customFormat="1" ht="28.5" x14ac:dyDescent="0.25">
      <c r="A110" s="109" t="str">
        <f t="shared" si="37"/>
        <v>3.11.4</v>
      </c>
      <c r="B110" s="61" t="s">
        <v>257</v>
      </c>
      <c r="C110" s="11" t="s">
        <v>65</v>
      </c>
      <c r="D110" s="12">
        <v>5</v>
      </c>
      <c r="E110" s="13" t="s">
        <v>4</v>
      </c>
      <c r="F110" s="14">
        <f t="shared" si="34"/>
        <v>0</v>
      </c>
      <c r="G110" s="15">
        <f t="shared" si="35"/>
        <v>0</v>
      </c>
      <c r="H110" s="15">
        <f t="shared" si="36"/>
        <v>0</v>
      </c>
      <c r="I110" s="81"/>
      <c r="J110" s="141"/>
      <c r="K110" s="142"/>
      <c r="L110" s="142"/>
      <c r="M110" s="142"/>
    </row>
    <row r="111" spans="1:15" s="34" customFormat="1" ht="30" customHeight="1" x14ac:dyDescent="0.25">
      <c r="A111" s="109" t="str">
        <f t="shared" si="37"/>
        <v>3.11.5</v>
      </c>
      <c r="B111" s="61" t="s">
        <v>262</v>
      </c>
      <c r="C111" s="11" t="s">
        <v>65</v>
      </c>
      <c r="D111" s="12">
        <v>5</v>
      </c>
      <c r="E111" s="13" t="s">
        <v>4</v>
      </c>
      <c r="F111" s="14">
        <f t="shared" si="34"/>
        <v>0</v>
      </c>
      <c r="G111" s="15">
        <f t="shared" si="35"/>
        <v>0</v>
      </c>
      <c r="H111" s="15">
        <f t="shared" si="36"/>
        <v>0</v>
      </c>
      <c r="I111" s="81"/>
      <c r="J111" s="141"/>
      <c r="K111" s="142"/>
      <c r="L111" s="142"/>
      <c r="M111" s="142"/>
      <c r="N111" s="142"/>
      <c r="O111" s="142"/>
    </row>
    <row r="112" spans="1:15" s="34" customFormat="1" ht="28.5" x14ac:dyDescent="0.25">
      <c r="A112" s="109" t="str">
        <f t="shared" si="37"/>
        <v>3.11.6</v>
      </c>
      <c r="B112" s="61" t="s">
        <v>260</v>
      </c>
      <c r="C112" s="11" t="s">
        <v>65</v>
      </c>
      <c r="D112" s="12">
        <v>5</v>
      </c>
      <c r="E112" s="13" t="s">
        <v>4</v>
      </c>
      <c r="F112" s="14">
        <f t="shared" si="34"/>
        <v>0</v>
      </c>
      <c r="G112" s="15">
        <f t="shared" si="35"/>
        <v>0</v>
      </c>
      <c r="H112" s="15">
        <f t="shared" si="36"/>
        <v>0</v>
      </c>
      <c r="I112" s="89"/>
      <c r="J112" s="72"/>
    </row>
    <row r="113" spans="1:10" s="34" customFormat="1" ht="28.5" x14ac:dyDescent="0.25">
      <c r="A113" s="109" t="str">
        <f t="shared" si="37"/>
        <v>3.11.7</v>
      </c>
      <c r="B113" s="61" t="s">
        <v>261</v>
      </c>
      <c r="C113" s="11" t="s">
        <v>65</v>
      </c>
      <c r="D113" s="12">
        <v>5</v>
      </c>
      <c r="E113" s="13" t="s">
        <v>4</v>
      </c>
      <c r="F113" s="14">
        <f t="shared" si="34"/>
        <v>0</v>
      </c>
      <c r="G113" s="15">
        <f t="shared" si="35"/>
        <v>0</v>
      </c>
      <c r="H113" s="15">
        <f t="shared" si="36"/>
        <v>0</v>
      </c>
      <c r="I113" s="95"/>
      <c r="J113" s="72"/>
    </row>
    <row r="114" spans="1:10" s="34" customFormat="1" ht="42.75" x14ac:dyDescent="0.25">
      <c r="A114" s="109" t="str">
        <f t="shared" si="37"/>
        <v>3.11.8</v>
      </c>
      <c r="B114" s="61" t="s">
        <v>398</v>
      </c>
      <c r="C114" s="11" t="s">
        <v>65</v>
      </c>
      <c r="D114" s="12">
        <v>5</v>
      </c>
      <c r="E114" s="13" t="s">
        <v>4</v>
      </c>
      <c r="F114" s="14">
        <f t="shared" si="34"/>
        <v>0</v>
      </c>
      <c r="G114" s="15">
        <f t="shared" si="35"/>
        <v>0</v>
      </c>
      <c r="H114" s="15">
        <f t="shared" si="36"/>
        <v>0</v>
      </c>
      <c r="I114" s="95"/>
      <c r="J114" s="72"/>
    </row>
    <row r="115" spans="1:10" s="34" customFormat="1" ht="28.5" x14ac:dyDescent="0.25">
      <c r="A115" s="109" t="str">
        <f t="shared" si="37"/>
        <v>3.11.9</v>
      </c>
      <c r="B115" s="61" t="s">
        <v>263</v>
      </c>
      <c r="C115" s="11" t="s">
        <v>65</v>
      </c>
      <c r="D115" s="12">
        <v>5</v>
      </c>
      <c r="E115" s="13" t="s">
        <v>4</v>
      </c>
      <c r="F115" s="14">
        <f t="shared" si="34"/>
        <v>0</v>
      </c>
      <c r="G115" s="15">
        <f t="shared" si="35"/>
        <v>0</v>
      </c>
      <c r="H115" s="15">
        <f t="shared" si="36"/>
        <v>0</v>
      </c>
      <c r="I115" s="95"/>
      <c r="J115" s="72"/>
    </row>
    <row r="116" spans="1:10" s="34" customFormat="1" ht="28.5" x14ac:dyDescent="0.25">
      <c r="A116" s="109" t="str">
        <f t="shared" si="37"/>
        <v>3.11.10</v>
      </c>
      <c r="B116" s="61" t="s">
        <v>264</v>
      </c>
      <c r="C116" s="11" t="s">
        <v>65</v>
      </c>
      <c r="D116" s="12">
        <v>5</v>
      </c>
      <c r="E116" s="13" t="s">
        <v>4</v>
      </c>
      <c r="F116" s="14">
        <f t="shared" si="34"/>
        <v>0</v>
      </c>
      <c r="G116" s="15">
        <f t="shared" si="35"/>
        <v>0</v>
      </c>
      <c r="H116" s="15">
        <f t="shared" si="36"/>
        <v>0</v>
      </c>
      <c r="I116" s="95"/>
      <c r="J116" s="72"/>
    </row>
    <row r="117" spans="1:10" s="34" customFormat="1" ht="28.5" x14ac:dyDescent="0.25">
      <c r="A117" s="109" t="str">
        <f>_xlfn.CONCAT($A$106,".",ROW()-ROW($A$106))</f>
        <v>3.11.11</v>
      </c>
      <c r="B117" s="61" t="s">
        <v>265</v>
      </c>
      <c r="C117" s="11" t="s">
        <v>65</v>
      </c>
      <c r="D117" s="12">
        <v>5</v>
      </c>
      <c r="E117" s="13" t="s">
        <v>4</v>
      </c>
      <c r="F117" s="14">
        <f t="shared" si="34"/>
        <v>0</v>
      </c>
      <c r="G117" s="15">
        <f t="shared" si="35"/>
        <v>0</v>
      </c>
      <c r="H117" s="15">
        <f t="shared" si="36"/>
        <v>0</v>
      </c>
      <c r="I117" s="95"/>
      <c r="J117" s="72"/>
    </row>
    <row r="118" spans="1:10" s="34" customFormat="1" ht="15" thickBot="1" x14ac:dyDescent="0.25">
      <c r="A118" s="111"/>
      <c r="B118" s="27"/>
      <c r="C118" s="28"/>
      <c r="D118" s="29"/>
      <c r="E118" s="30"/>
      <c r="F118" s="31">
        <f t="shared" si="34"/>
        <v>0</v>
      </c>
      <c r="G118" s="32">
        <f t="shared" si="35"/>
        <v>0</v>
      </c>
      <c r="H118" s="32">
        <f t="shared" si="36"/>
        <v>0</v>
      </c>
      <c r="I118" s="59"/>
    </row>
  </sheetData>
  <sheetProtection algorithmName="SHA-512" hashValue="Ug3as2jc/HxTIZyzS/eV3usKdxVIarUY+rBuaVtQgNOAuMTx+jtN3uvY12e18asVMPCM2l0iWI44X7hcNfOviQ==" saltValue="yWriCQvB9KoI/GphkvSE2w==" spinCount="100000" sheet="1" objects="1" scenarios="1" insertColumns="0" insertRows="0" insertHyperlinks="0"/>
  <mergeCells count="9">
    <mergeCell ref="A2:I2"/>
    <mergeCell ref="A3:A4"/>
    <mergeCell ref="B3:B4"/>
    <mergeCell ref="C3:C4"/>
    <mergeCell ref="I3:I4"/>
    <mergeCell ref="E3:E4"/>
    <mergeCell ref="D3:D4"/>
    <mergeCell ref="F3:F4"/>
    <mergeCell ref="G3:H3"/>
  </mergeCells>
  <phoneticPr fontId="13" type="noConversion"/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  <rowBreaks count="3" manualBreakCount="3">
    <brk id="37" max="16383" man="1"/>
    <brk id="59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B76-A87C-4793-9E22-2289531CDCD9}">
  <sheetPr published="0" codeName="Arkusz4"/>
  <dimension ref="A1:M141"/>
  <sheetViews>
    <sheetView view="pageBreakPreview" zoomScaleNormal="100" zoomScaleSheetLayoutView="100" workbookViewId="0">
      <pane ySplit="3" topLeftCell="A4" activePane="bottomLeft" state="frozenSplit"/>
      <selection activeCell="L2" sqref="L2"/>
      <selection pane="bottomLeft" activeCell="J2" sqref="J2"/>
    </sheetView>
  </sheetViews>
  <sheetFormatPr defaultRowHeight="14.25" x14ac:dyDescent="0.2"/>
  <cols>
    <col min="1" max="1" width="6.7109375" style="1" customWidth="1"/>
    <col min="2" max="2" width="80.7109375" style="1" customWidth="1"/>
    <col min="3" max="3" width="14.7109375" style="1" hidden="1" customWidth="1"/>
    <col min="4" max="4" width="8.7109375" style="1" customWidth="1"/>
    <col min="5" max="5" width="5.7109375" style="1" customWidth="1"/>
    <col min="6" max="6" width="12.7109375" style="1" customWidth="1"/>
    <col min="7" max="8" width="15.7109375" style="1" customWidth="1"/>
    <col min="9" max="9" width="40.7109375" style="1" customWidth="1"/>
    <col min="10" max="10" width="15.7109375" style="1" customWidth="1"/>
    <col min="11" max="11" width="9.140625" style="1"/>
    <col min="12" max="12" width="15.7109375" style="1" customWidth="1"/>
    <col min="13" max="16384" width="9.140625" style="1"/>
  </cols>
  <sheetData>
    <row r="1" spans="1:13" s="2" customFormat="1" ht="10.5" x14ac:dyDescent="0.2">
      <c r="A1" s="2">
        <v>6</v>
      </c>
      <c r="B1" s="2">
        <v>80</v>
      </c>
      <c r="C1" s="2">
        <v>14</v>
      </c>
      <c r="D1" s="2">
        <v>8</v>
      </c>
      <c r="E1" s="2">
        <v>5</v>
      </c>
      <c r="F1" s="2">
        <v>12</v>
      </c>
      <c r="G1" s="2">
        <v>15</v>
      </c>
      <c r="H1" s="2">
        <v>15</v>
      </c>
      <c r="I1" s="2">
        <v>40</v>
      </c>
      <c r="J1" s="2">
        <v>15</v>
      </c>
      <c r="K1" s="144" t="s">
        <v>401</v>
      </c>
      <c r="L1" s="2">
        <v>15</v>
      </c>
    </row>
    <row r="2" spans="1:13" ht="16.5" thickBot="1" x14ac:dyDescent="0.25">
      <c r="A2" s="145" t="s">
        <v>379</v>
      </c>
      <c r="B2" s="145"/>
      <c r="C2" s="145"/>
      <c r="D2" s="145"/>
      <c r="E2" s="145"/>
      <c r="F2" s="145"/>
      <c r="G2" s="145"/>
      <c r="H2" s="145"/>
      <c r="I2" s="145"/>
      <c r="L2" s="70"/>
      <c r="M2" s="139"/>
    </row>
    <row r="3" spans="1:13" ht="15" customHeight="1" x14ac:dyDescent="0.2">
      <c r="A3" s="158">
        <v>4</v>
      </c>
      <c r="B3" s="160" t="s">
        <v>91</v>
      </c>
      <c r="C3" s="169" t="s">
        <v>53</v>
      </c>
      <c r="D3" s="156" t="s">
        <v>54</v>
      </c>
      <c r="E3" s="173" t="s">
        <v>55</v>
      </c>
      <c r="F3" s="175" t="s">
        <v>56</v>
      </c>
      <c r="G3" s="177" t="s">
        <v>85</v>
      </c>
      <c r="H3" s="177"/>
      <c r="I3" s="171" t="s">
        <v>52</v>
      </c>
      <c r="J3" s="75">
        <f>SUM(H6:H26)+SUM(H28:H39)+SUM(H41:H98)+SUM(H100:H124)+SUM(H126:H130)+SUM(H132:H141)</f>
        <v>0</v>
      </c>
      <c r="K3" s="76" t="s">
        <v>83</v>
      </c>
      <c r="L3" s="70">
        <f>J3/1.23</f>
        <v>0</v>
      </c>
      <c r="M3" s="76" t="s">
        <v>84</v>
      </c>
    </row>
    <row r="4" spans="1:13" ht="15.75" thickBot="1" x14ac:dyDescent="0.25">
      <c r="A4" s="159"/>
      <c r="B4" s="161"/>
      <c r="C4" s="170"/>
      <c r="D4" s="157"/>
      <c r="E4" s="174"/>
      <c r="F4" s="176"/>
      <c r="G4" s="74" t="s">
        <v>84</v>
      </c>
      <c r="H4" s="74" t="s">
        <v>83</v>
      </c>
      <c r="I4" s="172"/>
      <c r="J4" s="70"/>
    </row>
    <row r="5" spans="1:13" s="9" customFormat="1" ht="16.5" thickTop="1" thickBot="1" x14ac:dyDescent="0.25">
      <c r="A5" s="119" t="s">
        <v>326</v>
      </c>
      <c r="B5" s="120" t="s">
        <v>14</v>
      </c>
      <c r="C5" s="126" t="s">
        <v>51</v>
      </c>
      <c r="D5" s="122"/>
      <c r="E5" s="122"/>
      <c r="F5" s="122"/>
      <c r="G5" s="122"/>
      <c r="H5" s="122"/>
      <c r="I5" s="127"/>
    </row>
    <row r="6" spans="1:13" s="9" customFormat="1" ht="43.5" thickTop="1" x14ac:dyDescent="0.25">
      <c r="A6" s="112" t="str">
        <f>_xlfn.CONCAT($A$5,".",ROW()-ROW($A$5))</f>
        <v>4.1.1</v>
      </c>
      <c r="B6" s="3" t="s">
        <v>88</v>
      </c>
      <c r="C6" s="4" t="s">
        <v>51</v>
      </c>
      <c r="D6" s="5">
        <v>2</v>
      </c>
      <c r="E6" s="6" t="s">
        <v>0</v>
      </c>
      <c r="F6" s="25">
        <f>0/1.23</f>
        <v>0</v>
      </c>
      <c r="G6" s="8">
        <f>F6*D6</f>
        <v>0</v>
      </c>
      <c r="H6" s="8">
        <f t="shared" ref="H6:H15" si="0">G6*1.23</f>
        <v>0</v>
      </c>
      <c r="I6" s="73"/>
      <c r="J6" s="72"/>
    </row>
    <row r="7" spans="1:13" s="9" customFormat="1" ht="15" x14ac:dyDescent="0.25">
      <c r="A7" s="113" t="str">
        <f>_xlfn.CONCAT($A$5,".",ROW()-ROW($A$5))</f>
        <v>4.1.2</v>
      </c>
      <c r="B7" s="10" t="s">
        <v>94</v>
      </c>
      <c r="C7" s="11" t="s">
        <v>51</v>
      </c>
      <c r="D7" s="12">
        <v>2</v>
      </c>
      <c r="E7" s="13" t="s">
        <v>0</v>
      </c>
      <c r="F7" s="14">
        <f>0/1.23</f>
        <v>0</v>
      </c>
      <c r="G7" s="15">
        <f>D7*F7</f>
        <v>0</v>
      </c>
      <c r="H7" s="15">
        <f>G7*1.23</f>
        <v>0</v>
      </c>
      <c r="I7" s="71"/>
      <c r="J7" s="72"/>
    </row>
    <row r="8" spans="1:13" s="9" customFormat="1" ht="28.5" x14ac:dyDescent="0.25">
      <c r="A8" s="113" t="str">
        <f t="shared" ref="A8:A25" si="1">_xlfn.CONCAT($A$5,".",ROW()-ROW($A$5))</f>
        <v>4.1.3</v>
      </c>
      <c r="B8" s="10" t="s">
        <v>86</v>
      </c>
      <c r="C8" s="11" t="s">
        <v>51</v>
      </c>
      <c r="D8" s="12">
        <v>4</v>
      </c>
      <c r="E8" s="13" t="s">
        <v>0</v>
      </c>
      <c r="F8" s="14">
        <f t="shared" ref="F8:F25" si="2">0/1.23</f>
        <v>0</v>
      </c>
      <c r="G8" s="15">
        <f t="shared" ref="G8:G15" si="3">D8*F8</f>
        <v>0</v>
      </c>
      <c r="H8" s="15">
        <f t="shared" si="0"/>
        <v>0</v>
      </c>
      <c r="I8" s="71"/>
      <c r="J8" s="72"/>
    </row>
    <row r="9" spans="1:13" s="9" customFormat="1" ht="15" x14ac:dyDescent="0.25">
      <c r="A9" s="113" t="str">
        <f t="shared" si="1"/>
        <v>4.1.4</v>
      </c>
      <c r="B9" s="10" t="s">
        <v>94</v>
      </c>
      <c r="C9" s="11" t="s">
        <v>51</v>
      </c>
      <c r="D9" s="12">
        <v>2</v>
      </c>
      <c r="E9" s="13" t="s">
        <v>0</v>
      </c>
      <c r="F9" s="14">
        <f t="shared" si="2"/>
        <v>0</v>
      </c>
      <c r="G9" s="15">
        <f>D9*F9</f>
        <v>0</v>
      </c>
      <c r="H9" s="15">
        <f>G9*1.23</f>
        <v>0</v>
      </c>
      <c r="I9" s="71"/>
      <c r="J9" s="72"/>
    </row>
    <row r="10" spans="1:13" s="9" customFormat="1" ht="42.75" x14ac:dyDescent="0.25">
      <c r="A10" s="113" t="str">
        <f t="shared" si="1"/>
        <v>4.1.5</v>
      </c>
      <c r="B10" s="10" t="s">
        <v>89</v>
      </c>
      <c r="C10" s="11" t="s">
        <v>51</v>
      </c>
      <c r="D10" s="12">
        <v>2</v>
      </c>
      <c r="E10" s="13" t="s">
        <v>0</v>
      </c>
      <c r="F10" s="14">
        <f t="shared" si="2"/>
        <v>0</v>
      </c>
      <c r="G10" s="15">
        <f t="shared" si="3"/>
        <v>0</v>
      </c>
      <c r="H10" s="15">
        <f t="shared" si="0"/>
        <v>0</v>
      </c>
      <c r="I10" s="71"/>
      <c r="J10" s="72"/>
    </row>
    <row r="11" spans="1:13" s="9" customFormat="1" ht="15" x14ac:dyDescent="0.25">
      <c r="A11" s="113" t="str">
        <f t="shared" si="1"/>
        <v>4.1.6</v>
      </c>
      <c r="B11" s="10" t="s">
        <v>94</v>
      </c>
      <c r="C11" s="11" t="s">
        <v>51</v>
      </c>
      <c r="D11" s="12">
        <v>2</v>
      </c>
      <c r="E11" s="13" t="s">
        <v>0</v>
      </c>
      <c r="F11" s="14">
        <f t="shared" si="2"/>
        <v>0</v>
      </c>
      <c r="G11" s="15">
        <f t="shared" si="3"/>
        <v>0</v>
      </c>
      <c r="H11" s="15">
        <f t="shared" si="0"/>
        <v>0</v>
      </c>
      <c r="I11" s="71"/>
      <c r="J11" s="72"/>
    </row>
    <row r="12" spans="1:13" s="9" customFormat="1" ht="28.5" x14ac:dyDescent="0.25">
      <c r="A12" s="113" t="str">
        <f t="shared" si="1"/>
        <v>4.1.7</v>
      </c>
      <c r="B12" s="10" t="s">
        <v>96</v>
      </c>
      <c r="C12" s="11" t="s">
        <v>51</v>
      </c>
      <c r="D12" s="12">
        <v>2</v>
      </c>
      <c r="E12" s="13" t="s">
        <v>0</v>
      </c>
      <c r="F12" s="14">
        <f t="shared" si="2"/>
        <v>0</v>
      </c>
      <c r="G12" s="15">
        <f t="shared" si="3"/>
        <v>0</v>
      </c>
      <c r="H12" s="15">
        <f t="shared" si="0"/>
        <v>0</v>
      </c>
      <c r="I12" s="71"/>
      <c r="J12" s="72"/>
    </row>
    <row r="13" spans="1:13" s="9" customFormat="1" ht="28.5" x14ac:dyDescent="0.25">
      <c r="A13" s="113" t="str">
        <f t="shared" si="1"/>
        <v>4.1.8</v>
      </c>
      <c r="B13" s="10" t="s">
        <v>97</v>
      </c>
      <c r="C13" s="11" t="s">
        <v>51</v>
      </c>
      <c r="D13" s="12">
        <v>2</v>
      </c>
      <c r="E13" s="13" t="s">
        <v>0</v>
      </c>
      <c r="F13" s="14">
        <f t="shared" si="2"/>
        <v>0</v>
      </c>
      <c r="G13" s="15">
        <f t="shared" si="3"/>
        <v>0</v>
      </c>
      <c r="H13" s="15">
        <f t="shared" si="0"/>
        <v>0</v>
      </c>
      <c r="I13" s="71"/>
      <c r="J13" s="72"/>
    </row>
    <row r="14" spans="1:13" s="9" customFormat="1" ht="42.75" x14ac:dyDescent="0.25">
      <c r="A14" s="113" t="str">
        <f t="shared" si="1"/>
        <v>4.1.9</v>
      </c>
      <c r="B14" s="61" t="s">
        <v>99</v>
      </c>
      <c r="C14" s="11" t="s">
        <v>51</v>
      </c>
      <c r="D14" s="12">
        <v>4</v>
      </c>
      <c r="E14" s="13" t="s">
        <v>0</v>
      </c>
      <c r="F14" s="14">
        <f t="shared" si="2"/>
        <v>0</v>
      </c>
      <c r="G14" s="15">
        <f t="shared" si="3"/>
        <v>0</v>
      </c>
      <c r="H14" s="15">
        <f t="shared" si="0"/>
        <v>0</v>
      </c>
      <c r="I14" s="71"/>
      <c r="J14" s="72"/>
    </row>
    <row r="15" spans="1:13" s="9" customFormat="1" ht="42.75" x14ac:dyDescent="0.25">
      <c r="A15" s="113" t="str">
        <f t="shared" si="1"/>
        <v>4.1.10</v>
      </c>
      <c r="B15" s="10" t="s">
        <v>98</v>
      </c>
      <c r="C15" s="11" t="s">
        <v>51</v>
      </c>
      <c r="D15" s="12">
        <v>4</v>
      </c>
      <c r="E15" s="13" t="s">
        <v>0</v>
      </c>
      <c r="F15" s="14">
        <f t="shared" si="2"/>
        <v>0</v>
      </c>
      <c r="G15" s="15">
        <f t="shared" si="3"/>
        <v>0</v>
      </c>
      <c r="H15" s="15">
        <f t="shared" si="0"/>
        <v>0</v>
      </c>
      <c r="I15" s="71"/>
      <c r="J15" s="72"/>
    </row>
    <row r="16" spans="1:13" s="9" customFormat="1" ht="42.75" x14ac:dyDescent="0.25">
      <c r="A16" s="113" t="str">
        <f t="shared" si="1"/>
        <v>4.1.11</v>
      </c>
      <c r="B16" s="10" t="s">
        <v>92</v>
      </c>
      <c r="C16" s="11" t="s">
        <v>51</v>
      </c>
      <c r="D16" s="12">
        <v>4</v>
      </c>
      <c r="E16" s="13" t="s">
        <v>0</v>
      </c>
      <c r="F16" s="14">
        <f t="shared" si="2"/>
        <v>0</v>
      </c>
      <c r="G16" s="15">
        <f t="shared" ref="G16" si="4">D16*F16</f>
        <v>0</v>
      </c>
      <c r="H16" s="15">
        <f t="shared" ref="H16" si="5">G16*1.23</f>
        <v>0</v>
      </c>
      <c r="I16" s="71"/>
      <c r="J16" s="72"/>
    </row>
    <row r="17" spans="1:10" s="9" customFormat="1" ht="15" x14ac:dyDescent="0.25">
      <c r="A17" s="113" t="str">
        <f t="shared" si="1"/>
        <v>4.1.12</v>
      </c>
      <c r="B17" s="10" t="s">
        <v>95</v>
      </c>
      <c r="C17" s="11" t="s">
        <v>51</v>
      </c>
      <c r="D17" s="12">
        <v>2</v>
      </c>
      <c r="E17" s="13" t="s">
        <v>0</v>
      </c>
      <c r="F17" s="14">
        <f t="shared" si="2"/>
        <v>0</v>
      </c>
      <c r="G17" s="15">
        <f>D17*F17</f>
        <v>0</v>
      </c>
      <c r="H17" s="15">
        <f>G17*1.23</f>
        <v>0</v>
      </c>
      <c r="I17" s="71"/>
      <c r="J17" s="72"/>
    </row>
    <row r="18" spans="1:10" s="9" customFormat="1" ht="42.75" x14ac:dyDescent="0.25">
      <c r="A18" s="113" t="str">
        <f t="shared" si="1"/>
        <v>4.1.13</v>
      </c>
      <c r="B18" s="10" t="s">
        <v>93</v>
      </c>
      <c r="C18" s="11" t="s">
        <v>51</v>
      </c>
      <c r="D18" s="12">
        <v>4</v>
      </c>
      <c r="E18" s="13" t="s">
        <v>0</v>
      </c>
      <c r="F18" s="14">
        <f t="shared" si="2"/>
        <v>0</v>
      </c>
      <c r="G18" s="15">
        <f t="shared" ref="G18" si="6">D18*F18</f>
        <v>0</v>
      </c>
      <c r="H18" s="15">
        <f t="shared" ref="H18" si="7">G18*1.23</f>
        <v>0</v>
      </c>
      <c r="I18" s="71"/>
      <c r="J18" s="72"/>
    </row>
    <row r="19" spans="1:10" s="9" customFormat="1" ht="15" x14ac:dyDescent="0.25">
      <c r="A19" s="113" t="str">
        <f t="shared" si="1"/>
        <v>4.1.14</v>
      </c>
      <c r="B19" s="10" t="s">
        <v>95</v>
      </c>
      <c r="C19" s="11" t="s">
        <v>51</v>
      </c>
      <c r="D19" s="12">
        <v>2</v>
      </c>
      <c r="E19" s="13" t="s">
        <v>0</v>
      </c>
      <c r="F19" s="14">
        <f t="shared" si="2"/>
        <v>0</v>
      </c>
      <c r="G19" s="15">
        <f>D19*F19</f>
        <v>0</v>
      </c>
      <c r="H19" s="15">
        <f>G19*1.23</f>
        <v>0</v>
      </c>
      <c r="I19" s="71"/>
      <c r="J19" s="72"/>
    </row>
    <row r="20" spans="1:10" s="9" customFormat="1" ht="42.75" x14ac:dyDescent="0.25">
      <c r="A20" s="113" t="str">
        <f t="shared" si="1"/>
        <v>4.1.15</v>
      </c>
      <c r="B20" s="61" t="s">
        <v>183</v>
      </c>
      <c r="C20" s="11" t="s">
        <v>51</v>
      </c>
      <c r="D20" s="12">
        <v>4</v>
      </c>
      <c r="E20" s="13" t="s">
        <v>0</v>
      </c>
      <c r="F20" s="14">
        <f t="shared" si="2"/>
        <v>0</v>
      </c>
      <c r="G20" s="15">
        <f t="shared" ref="G20:G25" si="8">D20*F20</f>
        <v>0</v>
      </c>
      <c r="H20" s="15">
        <f t="shared" ref="H20:H26" si="9">G20*1.23</f>
        <v>0</v>
      </c>
      <c r="I20" s="71"/>
      <c r="J20" s="72"/>
    </row>
    <row r="21" spans="1:10" s="9" customFormat="1" ht="42.75" x14ac:dyDescent="0.25">
      <c r="A21" s="113" t="str">
        <f t="shared" si="1"/>
        <v>4.1.16</v>
      </c>
      <c r="B21" s="10" t="s">
        <v>87</v>
      </c>
      <c r="C21" s="11" t="s">
        <v>51</v>
      </c>
      <c r="D21" s="12">
        <v>4</v>
      </c>
      <c r="E21" s="13" t="s">
        <v>0</v>
      </c>
      <c r="F21" s="14">
        <f t="shared" si="2"/>
        <v>0</v>
      </c>
      <c r="G21" s="15">
        <f>D21*F21</f>
        <v>0</v>
      </c>
      <c r="H21" s="15">
        <f t="shared" si="9"/>
        <v>0</v>
      </c>
      <c r="I21" s="71"/>
      <c r="J21" s="72"/>
    </row>
    <row r="22" spans="1:10" s="9" customFormat="1" ht="28.5" x14ac:dyDescent="0.25">
      <c r="A22" s="113" t="str">
        <f t="shared" si="1"/>
        <v>4.1.17</v>
      </c>
      <c r="B22" s="10" t="s">
        <v>90</v>
      </c>
      <c r="C22" s="11" t="s">
        <v>51</v>
      </c>
      <c r="D22" s="12">
        <v>2</v>
      </c>
      <c r="E22" s="13" t="s">
        <v>0</v>
      </c>
      <c r="F22" s="14">
        <f t="shared" si="2"/>
        <v>0</v>
      </c>
      <c r="G22" s="15">
        <f>D22*F22</f>
        <v>0</v>
      </c>
      <c r="H22" s="15">
        <f t="shared" si="9"/>
        <v>0</v>
      </c>
      <c r="I22" s="71"/>
      <c r="J22" s="72"/>
    </row>
    <row r="23" spans="1:10" s="9" customFormat="1" ht="42.75" x14ac:dyDescent="0.25">
      <c r="A23" s="113" t="str">
        <f t="shared" si="1"/>
        <v>4.1.18</v>
      </c>
      <c r="B23" s="10" t="s">
        <v>197</v>
      </c>
      <c r="C23" s="11" t="s">
        <v>51</v>
      </c>
      <c r="D23" s="12">
        <v>2</v>
      </c>
      <c r="E23" s="13" t="s">
        <v>0</v>
      </c>
      <c r="F23" s="14">
        <f t="shared" si="2"/>
        <v>0</v>
      </c>
      <c r="G23" s="15">
        <f t="shared" ref="G23:G24" si="10">D23*F23</f>
        <v>0</v>
      </c>
      <c r="H23" s="15">
        <f t="shared" ref="H23:H24" si="11">G23*1.23</f>
        <v>0</v>
      </c>
      <c r="I23" s="71"/>
      <c r="J23" s="72"/>
    </row>
    <row r="24" spans="1:10" s="9" customFormat="1" ht="57" x14ac:dyDescent="0.25">
      <c r="A24" s="113" t="str">
        <f t="shared" si="1"/>
        <v>4.1.19</v>
      </c>
      <c r="B24" s="10" t="s">
        <v>198</v>
      </c>
      <c r="C24" s="11" t="s">
        <v>51</v>
      </c>
      <c r="D24" s="12">
        <v>2</v>
      </c>
      <c r="E24" s="13" t="s">
        <v>0</v>
      </c>
      <c r="F24" s="14">
        <f t="shared" si="2"/>
        <v>0</v>
      </c>
      <c r="G24" s="15">
        <f t="shared" si="10"/>
        <v>0</v>
      </c>
      <c r="H24" s="15">
        <f t="shared" si="11"/>
        <v>0</v>
      </c>
      <c r="I24" s="71"/>
      <c r="J24" s="72"/>
    </row>
    <row r="25" spans="1:10" s="9" customFormat="1" ht="57" x14ac:dyDescent="0.25">
      <c r="A25" s="113" t="str">
        <f t="shared" si="1"/>
        <v>4.1.20</v>
      </c>
      <c r="B25" s="10" t="s">
        <v>199</v>
      </c>
      <c r="C25" s="11" t="s">
        <v>51</v>
      </c>
      <c r="D25" s="12">
        <v>2</v>
      </c>
      <c r="E25" s="13" t="s">
        <v>0</v>
      </c>
      <c r="F25" s="14">
        <f t="shared" si="2"/>
        <v>0</v>
      </c>
      <c r="G25" s="15">
        <f t="shared" si="8"/>
        <v>0</v>
      </c>
      <c r="H25" s="15">
        <f t="shared" si="9"/>
        <v>0</v>
      </c>
      <c r="I25" s="71"/>
      <c r="J25" s="72"/>
    </row>
    <row r="26" spans="1:10" s="9" customFormat="1" ht="15.75" thickBot="1" x14ac:dyDescent="0.25">
      <c r="A26" s="113"/>
      <c r="B26" s="84"/>
      <c r="C26" s="11"/>
      <c r="D26" s="12"/>
      <c r="E26" s="13"/>
      <c r="F26" s="14">
        <f>0/1.23</f>
        <v>0</v>
      </c>
      <c r="G26" s="15">
        <f>D26*F26</f>
        <v>0</v>
      </c>
      <c r="H26" s="15">
        <f t="shared" si="9"/>
        <v>0</v>
      </c>
      <c r="I26" s="16"/>
    </row>
    <row r="27" spans="1:10" s="9" customFormat="1" ht="15.75" thickBot="1" x14ac:dyDescent="0.25">
      <c r="A27" s="63" t="s">
        <v>327</v>
      </c>
      <c r="B27" s="17" t="s">
        <v>15</v>
      </c>
      <c r="C27" s="18" t="s">
        <v>16</v>
      </c>
      <c r="D27" s="19"/>
      <c r="E27" s="19"/>
      <c r="F27" s="19"/>
      <c r="G27" s="19"/>
      <c r="H27" s="19"/>
      <c r="I27" s="20"/>
    </row>
    <row r="28" spans="1:10" s="9" customFormat="1" ht="29.25" thickTop="1" x14ac:dyDescent="0.25">
      <c r="A28" s="112" t="str">
        <f>_xlfn.CONCAT($A$27,".",ROW()-ROW($A$27))</f>
        <v>4.2.1</v>
      </c>
      <c r="B28" s="69" t="s">
        <v>238</v>
      </c>
      <c r="C28" s="4" t="s">
        <v>17</v>
      </c>
      <c r="D28" s="5">
        <v>4</v>
      </c>
      <c r="E28" s="6" t="s">
        <v>0</v>
      </c>
      <c r="F28" s="25">
        <f>0/1.23</f>
        <v>0</v>
      </c>
      <c r="G28" s="8">
        <f>F28*D28</f>
        <v>0</v>
      </c>
      <c r="H28" s="8">
        <f>G28*1.23</f>
        <v>0</v>
      </c>
      <c r="I28" s="82"/>
      <c r="J28" s="72"/>
    </row>
    <row r="29" spans="1:10" s="9" customFormat="1" ht="28.5" x14ac:dyDescent="0.25">
      <c r="A29" s="113" t="str">
        <f>_xlfn.CONCAT($A$27,".",ROW()-ROW($A$27))</f>
        <v>4.2.2</v>
      </c>
      <c r="B29" s="61" t="s">
        <v>232</v>
      </c>
      <c r="C29" s="11" t="s">
        <v>17</v>
      </c>
      <c r="D29" s="12">
        <v>2</v>
      </c>
      <c r="E29" s="13" t="s">
        <v>0</v>
      </c>
      <c r="F29" s="14">
        <f t="shared" ref="F29:F38" si="12">0/1.23</f>
        <v>0</v>
      </c>
      <c r="G29" s="15">
        <f t="shared" ref="G29:G38" si="13">D29*F29</f>
        <v>0</v>
      </c>
      <c r="H29" s="15">
        <f t="shared" ref="H29:H39" si="14">G29*1.23</f>
        <v>0</v>
      </c>
      <c r="I29" s="81"/>
      <c r="J29" s="72"/>
    </row>
    <row r="30" spans="1:10" s="9" customFormat="1" ht="28.5" customHeight="1" x14ac:dyDescent="0.25">
      <c r="A30" s="113" t="str">
        <f t="shared" ref="A30:A38" si="15">_xlfn.CONCAT($A$27,".",ROW()-ROW($A$27))</f>
        <v>4.2.3</v>
      </c>
      <c r="B30" s="61" t="s">
        <v>233</v>
      </c>
      <c r="C30" s="11" t="s">
        <v>17</v>
      </c>
      <c r="D30" s="12">
        <v>2</v>
      </c>
      <c r="E30" s="13" t="s">
        <v>0</v>
      </c>
      <c r="F30" s="14">
        <f t="shared" si="12"/>
        <v>0</v>
      </c>
      <c r="G30" s="15">
        <f t="shared" si="13"/>
        <v>0</v>
      </c>
      <c r="H30" s="15">
        <f t="shared" si="14"/>
        <v>0</v>
      </c>
      <c r="I30" s="71"/>
      <c r="J30" s="72"/>
    </row>
    <row r="31" spans="1:10" s="9" customFormat="1" ht="28.5" customHeight="1" x14ac:dyDescent="0.25">
      <c r="A31" s="113" t="str">
        <f t="shared" si="15"/>
        <v>4.2.4</v>
      </c>
      <c r="B31" s="61" t="s">
        <v>234</v>
      </c>
      <c r="C31" s="11" t="s">
        <v>17</v>
      </c>
      <c r="D31" s="12">
        <v>2</v>
      </c>
      <c r="E31" s="13" t="s">
        <v>0</v>
      </c>
      <c r="F31" s="14">
        <f t="shared" si="12"/>
        <v>0</v>
      </c>
      <c r="G31" s="15">
        <f t="shared" si="13"/>
        <v>0</v>
      </c>
      <c r="H31" s="15">
        <f t="shared" si="14"/>
        <v>0</v>
      </c>
      <c r="I31" s="71"/>
      <c r="J31" s="72"/>
    </row>
    <row r="32" spans="1:10" s="9" customFormat="1" ht="28.5" x14ac:dyDescent="0.25">
      <c r="A32" s="113" t="str">
        <f t="shared" si="15"/>
        <v>4.2.5</v>
      </c>
      <c r="B32" s="61" t="s">
        <v>236</v>
      </c>
      <c r="C32" s="11" t="s">
        <v>17</v>
      </c>
      <c r="D32" s="12">
        <v>2</v>
      </c>
      <c r="E32" s="13" t="s">
        <v>0</v>
      </c>
      <c r="F32" s="14">
        <f t="shared" si="12"/>
        <v>0</v>
      </c>
      <c r="G32" s="15">
        <f t="shared" si="13"/>
        <v>0</v>
      </c>
      <c r="H32" s="15">
        <f t="shared" si="14"/>
        <v>0</v>
      </c>
      <c r="I32" s="71"/>
      <c r="J32" s="72"/>
    </row>
    <row r="33" spans="1:10" s="9" customFormat="1" ht="28.5" x14ac:dyDescent="0.25">
      <c r="A33" s="113" t="str">
        <f t="shared" si="15"/>
        <v>4.2.6</v>
      </c>
      <c r="B33" s="61" t="s">
        <v>237</v>
      </c>
      <c r="C33" s="11" t="s">
        <v>17</v>
      </c>
      <c r="D33" s="12">
        <v>0</v>
      </c>
      <c r="E33" s="13" t="s">
        <v>0</v>
      </c>
      <c r="F33" s="14">
        <f t="shared" si="12"/>
        <v>0</v>
      </c>
      <c r="G33" s="15">
        <f t="shared" si="13"/>
        <v>0</v>
      </c>
      <c r="H33" s="15">
        <f t="shared" si="14"/>
        <v>0</v>
      </c>
      <c r="I33" s="81"/>
      <c r="J33" s="72"/>
    </row>
    <row r="34" spans="1:10" s="9" customFormat="1" ht="28.5" x14ac:dyDescent="0.25">
      <c r="A34" s="113" t="str">
        <f t="shared" si="15"/>
        <v>4.2.7</v>
      </c>
      <c r="B34" s="61" t="s">
        <v>235</v>
      </c>
      <c r="C34" s="11" t="s">
        <v>17</v>
      </c>
      <c r="D34" s="12">
        <v>4</v>
      </c>
      <c r="E34" s="13" t="s">
        <v>0</v>
      </c>
      <c r="F34" s="14">
        <f t="shared" si="12"/>
        <v>0</v>
      </c>
      <c r="G34" s="15">
        <f t="shared" si="13"/>
        <v>0</v>
      </c>
      <c r="H34" s="15">
        <f t="shared" si="14"/>
        <v>0</v>
      </c>
      <c r="I34" s="89"/>
      <c r="J34" s="72"/>
    </row>
    <row r="35" spans="1:10" s="9" customFormat="1" ht="15" x14ac:dyDescent="0.25">
      <c r="A35" s="113" t="str">
        <f t="shared" si="15"/>
        <v>4.2.8</v>
      </c>
      <c r="B35" s="61" t="s">
        <v>239</v>
      </c>
      <c r="C35" s="11" t="s">
        <v>17</v>
      </c>
      <c r="D35" s="12">
        <v>2</v>
      </c>
      <c r="E35" s="13" t="s">
        <v>0</v>
      </c>
      <c r="F35" s="14">
        <f t="shared" si="12"/>
        <v>0</v>
      </c>
      <c r="G35" s="15">
        <f t="shared" si="13"/>
        <v>0</v>
      </c>
      <c r="H35" s="15">
        <f t="shared" si="14"/>
        <v>0</v>
      </c>
      <c r="I35" s="81"/>
      <c r="J35" s="72"/>
    </row>
    <row r="36" spans="1:10" s="9" customFormat="1" ht="15" x14ac:dyDescent="0.25">
      <c r="A36" s="113" t="str">
        <f t="shared" si="15"/>
        <v>4.2.9</v>
      </c>
      <c r="B36" s="61" t="s">
        <v>241</v>
      </c>
      <c r="C36" s="11" t="s">
        <v>17</v>
      </c>
      <c r="D36" s="12">
        <v>0</v>
      </c>
      <c r="E36" s="13" t="s">
        <v>0</v>
      </c>
      <c r="F36" s="14">
        <f t="shared" si="12"/>
        <v>0</v>
      </c>
      <c r="G36" s="15">
        <f t="shared" si="13"/>
        <v>0</v>
      </c>
      <c r="H36" s="15">
        <f t="shared" si="14"/>
        <v>0</v>
      </c>
      <c r="I36" s="81"/>
      <c r="J36" s="72"/>
    </row>
    <row r="37" spans="1:10" s="9" customFormat="1" ht="15" x14ac:dyDescent="0.25">
      <c r="A37" s="113" t="str">
        <f t="shared" si="15"/>
        <v>4.2.10</v>
      </c>
      <c r="B37" s="61" t="s">
        <v>240</v>
      </c>
      <c r="C37" s="11" t="s">
        <v>17</v>
      </c>
      <c r="D37" s="12">
        <v>0</v>
      </c>
      <c r="E37" s="13" t="s">
        <v>0</v>
      </c>
      <c r="F37" s="14">
        <f t="shared" si="12"/>
        <v>0</v>
      </c>
      <c r="G37" s="15">
        <f t="shared" si="13"/>
        <v>0</v>
      </c>
      <c r="H37" s="15">
        <f t="shared" si="14"/>
        <v>0</v>
      </c>
      <c r="I37" s="81"/>
      <c r="J37" s="72"/>
    </row>
    <row r="38" spans="1:10" s="9" customFormat="1" ht="15" x14ac:dyDescent="0.25">
      <c r="A38" s="113" t="str">
        <f t="shared" si="15"/>
        <v>4.2.11</v>
      </c>
      <c r="B38" s="61" t="s">
        <v>242</v>
      </c>
      <c r="C38" s="11" t="s">
        <v>17</v>
      </c>
      <c r="D38" s="12">
        <v>4</v>
      </c>
      <c r="E38" s="13" t="s">
        <v>0</v>
      </c>
      <c r="F38" s="14">
        <f t="shared" si="12"/>
        <v>0</v>
      </c>
      <c r="G38" s="15">
        <f t="shared" si="13"/>
        <v>0</v>
      </c>
      <c r="H38" s="15">
        <f t="shared" si="14"/>
        <v>0</v>
      </c>
      <c r="I38" s="81"/>
      <c r="J38" s="72"/>
    </row>
    <row r="39" spans="1:10" s="9" customFormat="1" ht="15" thickBot="1" x14ac:dyDescent="0.25">
      <c r="A39" s="114"/>
      <c r="B39" s="66"/>
      <c r="C39" s="11"/>
      <c r="D39" s="12"/>
      <c r="E39" s="13"/>
      <c r="F39" s="14">
        <f>0/1.23</f>
        <v>0</v>
      </c>
      <c r="G39" s="15">
        <f>D39*F39</f>
        <v>0</v>
      </c>
      <c r="H39" s="15">
        <f t="shared" si="14"/>
        <v>0</v>
      </c>
      <c r="I39" s="16"/>
    </row>
    <row r="40" spans="1:10" s="9" customFormat="1" ht="15.75" thickBot="1" x14ac:dyDescent="0.25">
      <c r="A40" s="63" t="s">
        <v>328</v>
      </c>
      <c r="B40" s="17" t="s">
        <v>18</v>
      </c>
      <c r="C40" s="18" t="s">
        <v>19</v>
      </c>
      <c r="D40" s="19"/>
      <c r="E40" s="19"/>
      <c r="F40" s="19"/>
      <c r="G40" s="19"/>
      <c r="H40" s="19"/>
      <c r="I40" s="20"/>
    </row>
    <row r="41" spans="1:10" s="9" customFormat="1" ht="15.75" thickTop="1" x14ac:dyDescent="0.25">
      <c r="A41" s="112" t="str">
        <f>_xlfn.CONCAT($A$40,".",ROW()-ROW($A$40))</f>
        <v>4.3.1</v>
      </c>
      <c r="B41" s="69" t="s">
        <v>20</v>
      </c>
      <c r="C41" s="4" t="s">
        <v>21</v>
      </c>
      <c r="D41" s="5">
        <v>3</v>
      </c>
      <c r="E41" s="6" t="s">
        <v>0</v>
      </c>
      <c r="F41" s="25">
        <f>0/1.23</f>
        <v>0</v>
      </c>
      <c r="G41" s="8">
        <f>F41*D41</f>
        <v>0</v>
      </c>
      <c r="H41" s="8">
        <f>G41*1.23</f>
        <v>0</v>
      </c>
      <c r="I41" s="82"/>
      <c r="J41" s="72"/>
    </row>
    <row r="42" spans="1:10" s="9" customFormat="1" ht="15" x14ac:dyDescent="0.25">
      <c r="A42" s="113" t="str">
        <f>_xlfn.CONCAT($A$40,".",ROW()-ROW($A$40))</f>
        <v>4.3.2</v>
      </c>
      <c r="B42" s="61" t="s">
        <v>22</v>
      </c>
      <c r="C42" s="11" t="s">
        <v>21</v>
      </c>
      <c r="D42" s="12">
        <v>0</v>
      </c>
      <c r="E42" s="13" t="s">
        <v>0</v>
      </c>
      <c r="F42" s="14">
        <f t="shared" ref="F42:F97" si="16">0/1.23</f>
        <v>0</v>
      </c>
      <c r="G42" s="15">
        <f>D42*F42</f>
        <v>0</v>
      </c>
      <c r="H42" s="15">
        <f t="shared" ref="H42:H98" si="17">G42*1.23</f>
        <v>0</v>
      </c>
      <c r="I42" s="81"/>
      <c r="J42" s="72"/>
    </row>
    <row r="43" spans="1:10" s="9" customFormat="1" ht="15" x14ac:dyDescent="0.25">
      <c r="A43" s="113" t="str">
        <f t="shared" ref="A43:A97" si="18">_xlfn.CONCAT($A$40,".",ROW()-ROW($A$40))</f>
        <v>4.3.3</v>
      </c>
      <c r="B43" s="61" t="s">
        <v>23</v>
      </c>
      <c r="C43" s="11" t="s">
        <v>21</v>
      </c>
      <c r="D43" s="12">
        <v>3</v>
      </c>
      <c r="E43" s="13" t="s">
        <v>0</v>
      </c>
      <c r="F43" s="14">
        <f t="shared" si="16"/>
        <v>0</v>
      </c>
      <c r="G43" s="15">
        <f t="shared" ref="G43:G90" si="19">D43*F43</f>
        <v>0</v>
      </c>
      <c r="H43" s="15">
        <f t="shared" si="17"/>
        <v>0</v>
      </c>
      <c r="I43" s="81"/>
      <c r="J43" s="72"/>
    </row>
    <row r="44" spans="1:10" s="9" customFormat="1" ht="15" x14ac:dyDescent="0.25">
      <c r="A44" s="113" t="str">
        <f t="shared" si="18"/>
        <v>4.3.4</v>
      </c>
      <c r="B44" s="61" t="s">
        <v>24</v>
      </c>
      <c r="C44" s="11" t="s">
        <v>21</v>
      </c>
      <c r="D44" s="12">
        <v>0</v>
      </c>
      <c r="E44" s="13" t="s">
        <v>0</v>
      </c>
      <c r="F44" s="14">
        <f t="shared" si="16"/>
        <v>0</v>
      </c>
      <c r="G44" s="15">
        <f t="shared" si="19"/>
        <v>0</v>
      </c>
      <c r="H44" s="15">
        <f t="shared" si="17"/>
        <v>0</v>
      </c>
      <c r="I44" s="81"/>
      <c r="J44" s="72"/>
    </row>
    <row r="45" spans="1:10" s="9" customFormat="1" ht="15" x14ac:dyDescent="0.25">
      <c r="A45" s="113" t="str">
        <f t="shared" si="18"/>
        <v>4.3.5</v>
      </c>
      <c r="B45" s="61" t="s">
        <v>25</v>
      </c>
      <c r="C45" s="11" t="s">
        <v>21</v>
      </c>
      <c r="D45" s="12">
        <v>3</v>
      </c>
      <c r="E45" s="13" t="s">
        <v>0</v>
      </c>
      <c r="F45" s="14">
        <f t="shared" si="16"/>
        <v>0</v>
      </c>
      <c r="G45" s="15">
        <f t="shared" si="19"/>
        <v>0</v>
      </c>
      <c r="H45" s="15">
        <f t="shared" si="17"/>
        <v>0</v>
      </c>
      <c r="I45" s="81"/>
      <c r="J45" s="72"/>
    </row>
    <row r="46" spans="1:10" s="9" customFormat="1" ht="15" x14ac:dyDescent="0.25">
      <c r="A46" s="113" t="str">
        <f t="shared" si="18"/>
        <v>4.3.6</v>
      </c>
      <c r="B46" s="61" t="s">
        <v>26</v>
      </c>
      <c r="C46" s="11" t="s">
        <v>21</v>
      </c>
      <c r="D46" s="12">
        <v>3</v>
      </c>
      <c r="E46" s="13" t="s">
        <v>0</v>
      </c>
      <c r="F46" s="14">
        <f t="shared" si="16"/>
        <v>0</v>
      </c>
      <c r="G46" s="15">
        <f t="shared" si="19"/>
        <v>0</v>
      </c>
      <c r="H46" s="15">
        <f t="shared" si="17"/>
        <v>0</v>
      </c>
      <c r="I46" s="81"/>
      <c r="J46" s="72"/>
    </row>
    <row r="47" spans="1:10" s="9" customFormat="1" ht="15" x14ac:dyDescent="0.25">
      <c r="A47" s="113" t="str">
        <f t="shared" si="18"/>
        <v>4.3.7</v>
      </c>
      <c r="B47" s="61" t="s">
        <v>27</v>
      </c>
      <c r="C47" s="11" t="s">
        <v>21</v>
      </c>
      <c r="D47" s="12">
        <v>0</v>
      </c>
      <c r="E47" s="13" t="s">
        <v>0</v>
      </c>
      <c r="F47" s="14">
        <f t="shared" si="16"/>
        <v>0</v>
      </c>
      <c r="G47" s="15">
        <f t="shared" si="19"/>
        <v>0</v>
      </c>
      <c r="H47" s="15">
        <f t="shared" si="17"/>
        <v>0</v>
      </c>
      <c r="I47" s="81"/>
      <c r="J47" s="72"/>
    </row>
    <row r="48" spans="1:10" s="9" customFormat="1" ht="15" x14ac:dyDescent="0.25">
      <c r="A48" s="113" t="str">
        <f t="shared" si="18"/>
        <v>4.3.8</v>
      </c>
      <c r="B48" s="61" t="s">
        <v>184</v>
      </c>
      <c r="C48" s="11" t="s">
        <v>21</v>
      </c>
      <c r="D48" s="12">
        <v>3</v>
      </c>
      <c r="E48" s="13" t="s">
        <v>0</v>
      </c>
      <c r="F48" s="14">
        <f t="shared" si="16"/>
        <v>0</v>
      </c>
      <c r="G48" s="15">
        <f t="shared" ref="G48:G50" si="20">D48*F48</f>
        <v>0</v>
      </c>
      <c r="H48" s="15">
        <f t="shared" ref="H48:H50" si="21">G48*1.23</f>
        <v>0</v>
      </c>
      <c r="I48" s="81"/>
      <c r="J48" s="72"/>
    </row>
    <row r="49" spans="1:10" s="9" customFormat="1" ht="15" x14ac:dyDescent="0.25">
      <c r="A49" s="113" t="str">
        <f t="shared" si="18"/>
        <v>4.3.9</v>
      </c>
      <c r="B49" s="61" t="s">
        <v>190</v>
      </c>
      <c r="C49" s="11" t="s">
        <v>21</v>
      </c>
      <c r="D49" s="12">
        <v>3</v>
      </c>
      <c r="E49" s="13" t="s">
        <v>0</v>
      </c>
      <c r="F49" s="14">
        <f t="shared" si="16"/>
        <v>0</v>
      </c>
      <c r="G49" s="15">
        <f t="shared" ref="G49" si="22">D49*F49</f>
        <v>0</v>
      </c>
      <c r="H49" s="15">
        <f t="shared" ref="H49" si="23">G49*1.23</f>
        <v>0</v>
      </c>
      <c r="I49" s="81"/>
      <c r="J49" s="72"/>
    </row>
    <row r="50" spans="1:10" s="9" customFormat="1" ht="15" x14ac:dyDescent="0.25">
      <c r="A50" s="113" t="str">
        <f t="shared" si="18"/>
        <v>4.3.10</v>
      </c>
      <c r="B50" s="61" t="s">
        <v>186</v>
      </c>
      <c r="C50" s="11" t="s">
        <v>21</v>
      </c>
      <c r="D50" s="12">
        <v>3</v>
      </c>
      <c r="E50" s="13" t="s">
        <v>0</v>
      </c>
      <c r="F50" s="14">
        <f t="shared" si="16"/>
        <v>0</v>
      </c>
      <c r="G50" s="15">
        <f t="shared" si="20"/>
        <v>0</v>
      </c>
      <c r="H50" s="15">
        <f t="shared" si="21"/>
        <v>0</v>
      </c>
      <c r="I50" s="81"/>
      <c r="J50" s="72"/>
    </row>
    <row r="51" spans="1:10" s="9" customFormat="1" ht="15" x14ac:dyDescent="0.25">
      <c r="A51" s="113" t="str">
        <f t="shared" si="18"/>
        <v>4.3.11</v>
      </c>
      <c r="B51" s="61" t="s">
        <v>185</v>
      </c>
      <c r="C51" s="11" t="s">
        <v>21</v>
      </c>
      <c r="D51" s="12">
        <v>3</v>
      </c>
      <c r="E51" s="13" t="s">
        <v>0</v>
      </c>
      <c r="F51" s="14">
        <f t="shared" si="16"/>
        <v>0</v>
      </c>
      <c r="G51" s="15">
        <f t="shared" ref="G51" si="24">D51*F51</f>
        <v>0</v>
      </c>
      <c r="H51" s="15">
        <f t="shared" ref="H51" si="25">G51*1.23</f>
        <v>0</v>
      </c>
      <c r="I51" s="81"/>
      <c r="J51" s="72"/>
    </row>
    <row r="52" spans="1:10" s="9" customFormat="1" ht="15" x14ac:dyDescent="0.25">
      <c r="A52" s="113" t="str">
        <f t="shared" si="18"/>
        <v>4.3.12</v>
      </c>
      <c r="B52" s="61" t="s">
        <v>200</v>
      </c>
      <c r="C52" s="11" t="s">
        <v>21</v>
      </c>
      <c r="D52" s="12">
        <v>2</v>
      </c>
      <c r="E52" s="13" t="s">
        <v>0</v>
      </c>
      <c r="F52" s="14">
        <f t="shared" si="16"/>
        <v>0</v>
      </c>
      <c r="G52" s="15">
        <f>D52*F52</f>
        <v>0</v>
      </c>
      <c r="H52" s="15">
        <f>G52*1.23</f>
        <v>0</v>
      </c>
      <c r="I52" s="81"/>
      <c r="J52" s="72"/>
    </row>
    <row r="53" spans="1:10" s="9" customFormat="1" ht="18.75" x14ac:dyDescent="0.25">
      <c r="A53" s="113" t="str">
        <f t="shared" si="18"/>
        <v>4.3.13</v>
      </c>
      <c r="B53" s="10" t="s">
        <v>144</v>
      </c>
      <c r="C53" s="11" t="s">
        <v>21</v>
      </c>
      <c r="D53" s="12">
        <v>4</v>
      </c>
      <c r="E53" s="13" t="s">
        <v>0</v>
      </c>
      <c r="F53" s="14">
        <f t="shared" si="16"/>
        <v>0</v>
      </c>
      <c r="G53" s="15">
        <f t="shared" ref="G53" si="26">D53*F53</f>
        <v>0</v>
      </c>
      <c r="H53" s="15">
        <f t="shared" ref="H53" si="27">G53*1.23</f>
        <v>0</v>
      </c>
      <c r="I53" s="71"/>
      <c r="J53" s="72"/>
    </row>
    <row r="54" spans="1:10" s="9" customFormat="1" ht="18.75" x14ac:dyDescent="0.25">
      <c r="A54" s="113" t="str">
        <f t="shared" si="18"/>
        <v>4.3.14</v>
      </c>
      <c r="B54" s="10" t="s">
        <v>145</v>
      </c>
      <c r="C54" s="11" t="s">
        <v>21</v>
      </c>
      <c r="D54" s="12">
        <v>4</v>
      </c>
      <c r="E54" s="13" t="s">
        <v>0</v>
      </c>
      <c r="F54" s="14">
        <f t="shared" si="16"/>
        <v>0</v>
      </c>
      <c r="G54" s="15">
        <f t="shared" ref="G54" si="28">D54*F54</f>
        <v>0</v>
      </c>
      <c r="H54" s="15">
        <f t="shared" ref="H54" si="29">G54*1.23</f>
        <v>0</v>
      </c>
      <c r="I54" s="71"/>
      <c r="J54" s="72"/>
    </row>
    <row r="55" spans="1:10" s="9" customFormat="1" ht="18.75" x14ac:dyDescent="0.25">
      <c r="A55" s="113" t="str">
        <f t="shared" si="18"/>
        <v>4.3.15</v>
      </c>
      <c r="B55" s="61" t="s">
        <v>201</v>
      </c>
      <c r="C55" s="11" t="s">
        <v>21</v>
      </c>
      <c r="D55" s="12">
        <v>1</v>
      </c>
      <c r="E55" s="13" t="s">
        <v>0</v>
      </c>
      <c r="F55" s="14">
        <f t="shared" si="16"/>
        <v>0</v>
      </c>
      <c r="G55" s="15">
        <f>D55*F55</f>
        <v>0</v>
      </c>
      <c r="H55" s="15">
        <f>G55*1.23</f>
        <v>0</v>
      </c>
      <c r="I55" s="81"/>
      <c r="J55" s="72"/>
    </row>
    <row r="56" spans="1:10" s="9" customFormat="1" ht="18.75" x14ac:dyDescent="0.25">
      <c r="A56" s="113" t="str">
        <f t="shared" si="18"/>
        <v>4.3.16</v>
      </c>
      <c r="B56" s="61" t="s">
        <v>202</v>
      </c>
      <c r="C56" s="11" t="s">
        <v>21</v>
      </c>
      <c r="D56" s="12">
        <v>1</v>
      </c>
      <c r="E56" s="13" t="s">
        <v>0</v>
      </c>
      <c r="F56" s="14">
        <f t="shared" si="16"/>
        <v>0</v>
      </c>
      <c r="G56" s="15">
        <f>D56*F56</f>
        <v>0</v>
      </c>
      <c r="H56" s="15">
        <f>G56*1.23</f>
        <v>0</v>
      </c>
      <c r="I56" s="81"/>
      <c r="J56" s="72"/>
    </row>
    <row r="57" spans="1:10" s="9" customFormat="1" ht="42.75" x14ac:dyDescent="0.25">
      <c r="A57" s="113" t="str">
        <f t="shared" si="18"/>
        <v>4.3.17</v>
      </c>
      <c r="B57" s="10" t="s">
        <v>81</v>
      </c>
      <c r="C57" s="11" t="s">
        <v>21</v>
      </c>
      <c r="D57" s="12">
        <v>4</v>
      </c>
      <c r="E57" s="13" t="s">
        <v>0</v>
      </c>
      <c r="F57" s="14">
        <f t="shared" si="16"/>
        <v>0</v>
      </c>
      <c r="G57" s="15">
        <f t="shared" si="19"/>
        <v>0</v>
      </c>
      <c r="H57" s="15">
        <f t="shared" si="17"/>
        <v>0</v>
      </c>
      <c r="I57" s="71"/>
      <c r="J57" s="72"/>
    </row>
    <row r="58" spans="1:10" s="9" customFormat="1" ht="28.5" x14ac:dyDescent="0.25">
      <c r="A58" s="113" t="str">
        <f t="shared" si="18"/>
        <v>4.3.18</v>
      </c>
      <c r="B58" s="10" t="s">
        <v>82</v>
      </c>
      <c r="C58" s="11" t="s">
        <v>21</v>
      </c>
      <c r="D58" s="12">
        <v>5</v>
      </c>
      <c r="E58" s="13" t="s">
        <v>78</v>
      </c>
      <c r="F58" s="14">
        <f t="shared" si="16"/>
        <v>0</v>
      </c>
      <c r="G58" s="15">
        <f t="shared" si="19"/>
        <v>0</v>
      </c>
      <c r="H58" s="15">
        <f t="shared" si="17"/>
        <v>0</v>
      </c>
      <c r="I58" s="71"/>
      <c r="J58" s="72"/>
    </row>
    <row r="59" spans="1:10" s="9" customFormat="1" ht="28.5" x14ac:dyDescent="0.25">
      <c r="A59" s="113" t="str">
        <f t="shared" si="18"/>
        <v>4.3.19</v>
      </c>
      <c r="B59" s="10" t="s">
        <v>77</v>
      </c>
      <c r="C59" s="11" t="s">
        <v>21</v>
      </c>
      <c r="D59" s="12">
        <v>4</v>
      </c>
      <c r="E59" s="13" t="s">
        <v>0</v>
      </c>
      <c r="F59" s="14">
        <f t="shared" si="16"/>
        <v>0</v>
      </c>
      <c r="G59" s="15">
        <f t="shared" si="19"/>
        <v>0</v>
      </c>
      <c r="H59" s="15">
        <f t="shared" si="17"/>
        <v>0</v>
      </c>
      <c r="I59" s="71"/>
      <c r="J59" s="72"/>
    </row>
    <row r="60" spans="1:10" s="9" customFormat="1" ht="15" x14ac:dyDescent="0.25">
      <c r="A60" s="113" t="str">
        <f t="shared" si="18"/>
        <v>4.3.20</v>
      </c>
      <c r="B60" s="61" t="s">
        <v>203</v>
      </c>
      <c r="C60" s="11" t="s">
        <v>21</v>
      </c>
      <c r="D60" s="12">
        <v>4</v>
      </c>
      <c r="E60" s="13" t="s">
        <v>0</v>
      </c>
      <c r="F60" s="14">
        <f t="shared" si="16"/>
        <v>0</v>
      </c>
      <c r="G60" s="15">
        <f>D60*F60</f>
        <v>0</v>
      </c>
      <c r="H60" s="15">
        <f>G60*1.23</f>
        <v>0</v>
      </c>
      <c r="I60" s="71"/>
      <c r="J60" s="72"/>
    </row>
    <row r="61" spans="1:10" s="9" customFormat="1" ht="42.75" x14ac:dyDescent="0.25">
      <c r="A61" s="113" t="str">
        <f t="shared" si="18"/>
        <v>4.3.21</v>
      </c>
      <c r="B61" s="10" t="s">
        <v>79</v>
      </c>
      <c r="C61" s="11" t="s">
        <v>21</v>
      </c>
      <c r="D61" s="12">
        <v>2</v>
      </c>
      <c r="E61" s="13" t="s">
        <v>78</v>
      </c>
      <c r="F61" s="14">
        <f t="shared" si="16"/>
        <v>0</v>
      </c>
      <c r="G61" s="15">
        <f t="shared" si="19"/>
        <v>0</v>
      </c>
      <c r="H61" s="15">
        <f t="shared" si="17"/>
        <v>0</v>
      </c>
      <c r="I61" s="71"/>
      <c r="J61" s="72"/>
    </row>
    <row r="62" spans="1:10" s="9" customFormat="1" ht="28.5" x14ac:dyDescent="0.25">
      <c r="A62" s="113" t="str">
        <f t="shared" si="18"/>
        <v>4.3.22</v>
      </c>
      <c r="B62" s="10" t="s">
        <v>80</v>
      </c>
      <c r="C62" s="11" t="s">
        <v>21</v>
      </c>
      <c r="D62" s="12">
        <v>2</v>
      </c>
      <c r="E62" s="13" t="s">
        <v>0</v>
      </c>
      <c r="F62" s="14">
        <f t="shared" si="16"/>
        <v>0</v>
      </c>
      <c r="G62" s="15">
        <f t="shared" ref="G62" si="30">D62*F62</f>
        <v>0</v>
      </c>
      <c r="H62" s="15">
        <f t="shared" ref="H62" si="31">G62*1.23</f>
        <v>0</v>
      </c>
      <c r="I62" s="71"/>
      <c r="J62" s="72"/>
    </row>
    <row r="63" spans="1:10" s="9" customFormat="1" ht="15" x14ac:dyDescent="0.25">
      <c r="A63" s="113" t="str">
        <f t="shared" si="18"/>
        <v>4.3.23</v>
      </c>
      <c r="B63" s="10" t="s">
        <v>75</v>
      </c>
      <c r="C63" s="11" t="s">
        <v>21</v>
      </c>
      <c r="D63" s="12">
        <v>1</v>
      </c>
      <c r="E63" s="13" t="s">
        <v>0</v>
      </c>
      <c r="F63" s="14">
        <f t="shared" si="16"/>
        <v>0</v>
      </c>
      <c r="G63" s="15">
        <f t="shared" ref="G63:G64" si="32">D63*F63</f>
        <v>0</v>
      </c>
      <c r="H63" s="15">
        <f t="shared" ref="H63:H64" si="33">G63*1.23</f>
        <v>0</v>
      </c>
      <c r="I63" s="71"/>
      <c r="J63" s="72"/>
    </row>
    <row r="64" spans="1:10" s="9" customFormat="1" ht="28.5" x14ac:dyDescent="0.25">
      <c r="A64" s="113" t="str">
        <f t="shared" si="18"/>
        <v>4.3.24</v>
      </c>
      <c r="B64" s="10" t="s">
        <v>76</v>
      </c>
      <c r="C64" s="11" t="s">
        <v>21</v>
      </c>
      <c r="D64" s="12">
        <v>2</v>
      </c>
      <c r="E64" s="13" t="s">
        <v>0</v>
      </c>
      <c r="F64" s="14">
        <f t="shared" si="16"/>
        <v>0</v>
      </c>
      <c r="G64" s="15">
        <f t="shared" si="32"/>
        <v>0</v>
      </c>
      <c r="H64" s="15">
        <f t="shared" si="33"/>
        <v>0</v>
      </c>
      <c r="I64" s="71"/>
      <c r="J64" s="72"/>
    </row>
    <row r="65" spans="1:10" s="9" customFormat="1" ht="42.75" x14ac:dyDescent="0.25">
      <c r="A65" s="113" t="str">
        <f t="shared" si="18"/>
        <v>4.3.25</v>
      </c>
      <c r="B65" s="10" t="s">
        <v>204</v>
      </c>
      <c r="C65" s="11" t="s">
        <v>21</v>
      </c>
      <c r="D65" s="12">
        <v>1</v>
      </c>
      <c r="E65" s="13" t="s">
        <v>0</v>
      </c>
      <c r="F65" s="14">
        <f t="shared" si="16"/>
        <v>0</v>
      </c>
      <c r="G65" s="15">
        <f t="shared" si="19"/>
        <v>0</v>
      </c>
      <c r="H65" s="15">
        <f t="shared" si="17"/>
        <v>0</v>
      </c>
      <c r="I65" s="71"/>
      <c r="J65" s="72"/>
    </row>
    <row r="66" spans="1:10" s="9" customFormat="1" ht="15" x14ac:dyDescent="0.25">
      <c r="A66" s="113" t="str">
        <f t="shared" si="18"/>
        <v>4.3.26</v>
      </c>
      <c r="B66" s="61" t="s">
        <v>205</v>
      </c>
      <c r="C66" s="11" t="s">
        <v>21</v>
      </c>
      <c r="D66" s="12">
        <v>2</v>
      </c>
      <c r="E66" s="13" t="s">
        <v>0</v>
      </c>
      <c r="F66" s="14">
        <f t="shared" si="16"/>
        <v>0</v>
      </c>
      <c r="G66" s="15">
        <f>D66*F66</f>
        <v>0</v>
      </c>
      <c r="H66" s="15">
        <f>G66*1.23</f>
        <v>0</v>
      </c>
      <c r="I66" s="81"/>
      <c r="J66" s="72"/>
    </row>
    <row r="67" spans="1:10" s="9" customFormat="1" ht="15" x14ac:dyDescent="0.25">
      <c r="A67" s="113" t="str">
        <f t="shared" si="18"/>
        <v>4.3.27</v>
      </c>
      <c r="B67" s="10" t="s">
        <v>206</v>
      </c>
      <c r="C67" s="11" t="s">
        <v>21</v>
      </c>
      <c r="D67" s="12">
        <v>2</v>
      </c>
      <c r="E67" s="13" t="s">
        <v>0</v>
      </c>
      <c r="F67" s="14">
        <f t="shared" si="16"/>
        <v>0</v>
      </c>
      <c r="G67" s="15">
        <f t="shared" si="19"/>
        <v>0</v>
      </c>
      <c r="H67" s="15">
        <f t="shared" si="17"/>
        <v>0</v>
      </c>
      <c r="I67" s="81"/>
      <c r="J67" s="72"/>
    </row>
    <row r="68" spans="1:10" s="9" customFormat="1" ht="15" x14ac:dyDescent="0.25">
      <c r="A68" s="113" t="str">
        <f t="shared" si="18"/>
        <v>4.3.28</v>
      </c>
      <c r="B68" s="61" t="s">
        <v>207</v>
      </c>
      <c r="C68" s="11" t="s">
        <v>21</v>
      </c>
      <c r="D68" s="12">
        <v>2</v>
      </c>
      <c r="E68" s="13" t="s">
        <v>0</v>
      </c>
      <c r="F68" s="14">
        <f t="shared" si="16"/>
        <v>0</v>
      </c>
      <c r="G68" s="15">
        <f>D68*F68</f>
        <v>0</v>
      </c>
      <c r="H68" s="15">
        <f>G68*1.23</f>
        <v>0</v>
      </c>
      <c r="I68" s="81"/>
      <c r="J68" s="72"/>
    </row>
    <row r="69" spans="1:10" s="9" customFormat="1" ht="15" x14ac:dyDescent="0.25">
      <c r="A69" s="113" t="str">
        <f t="shared" si="18"/>
        <v>4.3.29</v>
      </c>
      <c r="B69" s="61" t="s">
        <v>208</v>
      </c>
      <c r="C69" s="11" t="s">
        <v>21</v>
      </c>
      <c r="D69" s="12">
        <v>4</v>
      </c>
      <c r="E69" s="13" t="s">
        <v>0</v>
      </c>
      <c r="F69" s="14">
        <f t="shared" si="16"/>
        <v>0</v>
      </c>
      <c r="G69" s="15">
        <f t="shared" si="19"/>
        <v>0</v>
      </c>
      <c r="H69" s="15">
        <f t="shared" si="17"/>
        <v>0</v>
      </c>
      <c r="I69" s="81"/>
      <c r="J69" s="72"/>
    </row>
    <row r="70" spans="1:10" s="9" customFormat="1" ht="28.5" x14ac:dyDescent="0.25">
      <c r="A70" s="113" t="str">
        <f t="shared" si="18"/>
        <v>4.3.30</v>
      </c>
      <c r="B70" s="61" t="s">
        <v>209</v>
      </c>
      <c r="C70" s="11" t="s">
        <v>21</v>
      </c>
      <c r="D70" s="12">
        <v>2</v>
      </c>
      <c r="E70" s="13" t="s">
        <v>0</v>
      </c>
      <c r="F70" s="14">
        <f t="shared" si="16"/>
        <v>0</v>
      </c>
      <c r="G70" s="15">
        <f t="shared" ref="G70:G73" si="34">D70*F70</f>
        <v>0</v>
      </c>
      <c r="H70" s="15">
        <f t="shared" ref="H70:H73" si="35">G70*1.23</f>
        <v>0</v>
      </c>
      <c r="I70" s="81"/>
      <c r="J70" s="72"/>
    </row>
    <row r="71" spans="1:10" s="9" customFormat="1" ht="28.5" x14ac:dyDescent="0.25">
      <c r="A71" s="113" t="str">
        <f t="shared" si="18"/>
        <v>4.3.31</v>
      </c>
      <c r="B71" s="61" t="s">
        <v>210</v>
      </c>
      <c r="C71" s="11" t="s">
        <v>21</v>
      </c>
      <c r="D71" s="12">
        <v>1</v>
      </c>
      <c r="E71" s="13" t="s">
        <v>0</v>
      </c>
      <c r="F71" s="14">
        <f t="shared" si="16"/>
        <v>0</v>
      </c>
      <c r="G71" s="15">
        <f t="shared" ref="G71" si="36">D71*F71</f>
        <v>0</v>
      </c>
      <c r="H71" s="15">
        <f t="shared" ref="H71" si="37">G71*1.23</f>
        <v>0</v>
      </c>
      <c r="I71" s="81"/>
      <c r="J71" s="72"/>
    </row>
    <row r="72" spans="1:10" s="9" customFormat="1" ht="28.5" x14ac:dyDescent="0.25">
      <c r="A72" s="113" t="str">
        <f t="shared" si="18"/>
        <v>4.3.32</v>
      </c>
      <c r="B72" s="61" t="s">
        <v>211</v>
      </c>
      <c r="C72" s="11" t="s">
        <v>21</v>
      </c>
      <c r="D72" s="12">
        <v>2</v>
      </c>
      <c r="E72" s="13" t="s">
        <v>0</v>
      </c>
      <c r="F72" s="14">
        <f t="shared" si="16"/>
        <v>0</v>
      </c>
      <c r="G72" s="15">
        <f t="shared" si="34"/>
        <v>0</v>
      </c>
      <c r="H72" s="15">
        <f t="shared" si="35"/>
        <v>0</v>
      </c>
      <c r="I72" s="81"/>
      <c r="J72" s="72"/>
    </row>
    <row r="73" spans="1:10" s="9" customFormat="1" ht="28.5" x14ac:dyDescent="0.25">
      <c r="A73" s="113" t="str">
        <f t="shared" si="18"/>
        <v>4.3.33</v>
      </c>
      <c r="B73" s="61" t="s">
        <v>212</v>
      </c>
      <c r="C73" s="11" t="s">
        <v>21</v>
      </c>
      <c r="D73" s="12">
        <v>2</v>
      </c>
      <c r="E73" s="13" t="s">
        <v>0</v>
      </c>
      <c r="F73" s="14">
        <f t="shared" si="16"/>
        <v>0</v>
      </c>
      <c r="G73" s="15">
        <f t="shared" si="34"/>
        <v>0</v>
      </c>
      <c r="H73" s="15">
        <f t="shared" si="35"/>
        <v>0</v>
      </c>
      <c r="I73" s="81"/>
      <c r="J73" s="72"/>
    </row>
    <row r="74" spans="1:10" s="9" customFormat="1" ht="28.5" x14ac:dyDescent="0.25">
      <c r="A74" s="113" t="str">
        <f t="shared" si="18"/>
        <v>4.3.34</v>
      </c>
      <c r="B74" s="61" t="s">
        <v>213</v>
      </c>
      <c r="C74" s="11" t="s">
        <v>21</v>
      </c>
      <c r="D74" s="12">
        <v>2</v>
      </c>
      <c r="E74" s="13" t="s">
        <v>0</v>
      </c>
      <c r="F74" s="14">
        <f t="shared" si="16"/>
        <v>0</v>
      </c>
      <c r="G74" s="15">
        <f t="shared" si="19"/>
        <v>0</v>
      </c>
      <c r="H74" s="15">
        <f t="shared" si="17"/>
        <v>0</v>
      </c>
      <c r="I74" s="81"/>
      <c r="J74" s="72"/>
    </row>
    <row r="75" spans="1:10" s="9" customFormat="1" ht="15" x14ac:dyDescent="0.25">
      <c r="A75" s="113" t="str">
        <f t="shared" si="18"/>
        <v>4.3.35</v>
      </c>
      <c r="B75" s="61" t="s">
        <v>354</v>
      </c>
      <c r="C75" s="11" t="s">
        <v>21</v>
      </c>
      <c r="D75" s="12">
        <v>1</v>
      </c>
      <c r="E75" s="13" t="s">
        <v>0</v>
      </c>
      <c r="F75" s="14">
        <f t="shared" si="16"/>
        <v>0</v>
      </c>
      <c r="G75" s="15">
        <f t="shared" si="19"/>
        <v>0</v>
      </c>
      <c r="H75" s="15">
        <f t="shared" si="17"/>
        <v>0</v>
      </c>
      <c r="I75" s="81"/>
      <c r="J75" s="72"/>
    </row>
    <row r="76" spans="1:10" s="9" customFormat="1" ht="15" x14ac:dyDescent="0.25">
      <c r="A76" s="113" t="str">
        <f t="shared" si="18"/>
        <v>4.3.36</v>
      </c>
      <c r="B76" s="61" t="s">
        <v>214</v>
      </c>
      <c r="C76" s="11" t="s">
        <v>21</v>
      </c>
      <c r="D76" s="12">
        <v>2</v>
      </c>
      <c r="E76" s="13" t="s">
        <v>0</v>
      </c>
      <c r="F76" s="14">
        <f t="shared" si="16"/>
        <v>0</v>
      </c>
      <c r="G76" s="15">
        <f t="shared" ref="G76" si="38">D76*F76</f>
        <v>0</v>
      </c>
      <c r="H76" s="15">
        <f t="shared" ref="H76" si="39">G76*1.23</f>
        <v>0</v>
      </c>
      <c r="I76" s="81"/>
      <c r="J76" s="72"/>
    </row>
    <row r="77" spans="1:10" s="9" customFormat="1" ht="15" x14ac:dyDescent="0.25">
      <c r="A77" s="113" t="str">
        <f t="shared" si="18"/>
        <v>4.3.37</v>
      </c>
      <c r="B77" s="61" t="s">
        <v>195</v>
      </c>
      <c r="C77" s="11" t="s">
        <v>21</v>
      </c>
      <c r="D77" s="12">
        <v>2</v>
      </c>
      <c r="E77" s="13" t="s">
        <v>0</v>
      </c>
      <c r="F77" s="14">
        <f t="shared" si="16"/>
        <v>0</v>
      </c>
      <c r="G77" s="15">
        <f t="shared" si="19"/>
        <v>0</v>
      </c>
      <c r="H77" s="15">
        <f t="shared" si="17"/>
        <v>0</v>
      </c>
      <c r="I77" s="81"/>
      <c r="J77" s="72"/>
    </row>
    <row r="78" spans="1:10" s="9" customFormat="1" ht="15" x14ac:dyDescent="0.25">
      <c r="A78" s="113" t="str">
        <f t="shared" si="18"/>
        <v>4.3.38</v>
      </c>
      <c r="B78" s="61" t="s">
        <v>196</v>
      </c>
      <c r="C78" s="11" t="s">
        <v>21</v>
      </c>
      <c r="D78" s="12">
        <v>1</v>
      </c>
      <c r="E78" s="13" t="s">
        <v>0</v>
      </c>
      <c r="F78" s="14">
        <f t="shared" si="16"/>
        <v>0</v>
      </c>
      <c r="G78" s="15">
        <f t="shared" si="19"/>
        <v>0</v>
      </c>
      <c r="H78" s="15">
        <f t="shared" si="17"/>
        <v>0</v>
      </c>
      <c r="I78" s="81"/>
      <c r="J78" s="72"/>
    </row>
    <row r="79" spans="1:10" s="9" customFormat="1" ht="15" x14ac:dyDescent="0.25">
      <c r="A79" s="113" t="str">
        <f t="shared" si="18"/>
        <v>4.3.39</v>
      </c>
      <c r="B79" s="61" t="s">
        <v>215</v>
      </c>
      <c r="C79" s="11" t="s">
        <v>21</v>
      </c>
      <c r="D79" s="12">
        <v>2</v>
      </c>
      <c r="E79" s="13" t="s">
        <v>0</v>
      </c>
      <c r="F79" s="14">
        <f t="shared" si="16"/>
        <v>0</v>
      </c>
      <c r="G79" s="15">
        <f t="shared" si="19"/>
        <v>0</v>
      </c>
      <c r="H79" s="15">
        <f t="shared" si="17"/>
        <v>0</v>
      </c>
      <c r="I79" s="81"/>
      <c r="J79" s="72"/>
    </row>
    <row r="80" spans="1:10" s="9" customFormat="1" ht="15" x14ac:dyDescent="0.25">
      <c r="A80" s="113" t="str">
        <f t="shared" si="18"/>
        <v>4.3.40</v>
      </c>
      <c r="B80" s="61" t="s">
        <v>216</v>
      </c>
      <c r="C80" s="11" t="s">
        <v>21</v>
      </c>
      <c r="D80" s="12">
        <v>1</v>
      </c>
      <c r="E80" s="13" t="s">
        <v>0</v>
      </c>
      <c r="F80" s="14">
        <f t="shared" si="16"/>
        <v>0</v>
      </c>
      <c r="G80" s="15">
        <f t="shared" ref="G80:G88" si="40">D80*F80</f>
        <v>0</v>
      </c>
      <c r="H80" s="15">
        <f t="shared" ref="H80:H88" si="41">G80*1.23</f>
        <v>0</v>
      </c>
      <c r="I80" s="81"/>
      <c r="J80" s="72"/>
    </row>
    <row r="81" spans="1:10" s="9" customFormat="1" ht="28.5" x14ac:dyDescent="0.25">
      <c r="A81" s="113" t="str">
        <f t="shared" si="18"/>
        <v>4.3.41</v>
      </c>
      <c r="B81" s="61" t="s">
        <v>399</v>
      </c>
      <c r="C81" s="11" t="s">
        <v>21</v>
      </c>
      <c r="D81" s="12">
        <v>1</v>
      </c>
      <c r="E81" s="13" t="s">
        <v>0</v>
      </c>
      <c r="F81" s="14">
        <f t="shared" si="16"/>
        <v>0</v>
      </c>
      <c r="G81" s="15">
        <f t="shared" si="40"/>
        <v>0</v>
      </c>
      <c r="H81" s="15">
        <f t="shared" si="41"/>
        <v>0</v>
      </c>
      <c r="I81" s="81"/>
      <c r="J81" s="72"/>
    </row>
    <row r="82" spans="1:10" s="9" customFormat="1" ht="28.5" x14ac:dyDescent="0.25">
      <c r="A82" s="113" t="str">
        <f t="shared" si="18"/>
        <v>4.3.42</v>
      </c>
      <c r="B82" s="61" t="s">
        <v>217</v>
      </c>
      <c r="C82" s="11" t="s">
        <v>21</v>
      </c>
      <c r="D82" s="12">
        <v>3</v>
      </c>
      <c r="E82" s="13" t="s">
        <v>0</v>
      </c>
      <c r="F82" s="14">
        <f t="shared" si="16"/>
        <v>0</v>
      </c>
      <c r="G82" s="15">
        <f t="shared" ref="G82" si="42">D82*F82</f>
        <v>0</v>
      </c>
      <c r="H82" s="15">
        <f t="shared" ref="H82" si="43">G82*1.23</f>
        <v>0</v>
      </c>
      <c r="I82" s="81"/>
      <c r="J82" s="72"/>
    </row>
    <row r="83" spans="1:10" s="9" customFormat="1" ht="28.5" x14ac:dyDescent="0.25">
      <c r="A83" s="113" t="str">
        <f t="shared" si="18"/>
        <v>4.3.43</v>
      </c>
      <c r="B83" s="61" t="s">
        <v>219</v>
      </c>
      <c r="C83" s="11" t="s">
        <v>21</v>
      </c>
      <c r="D83" s="12">
        <v>4</v>
      </c>
      <c r="E83" s="13" t="s">
        <v>0</v>
      </c>
      <c r="F83" s="14">
        <f t="shared" si="16"/>
        <v>0</v>
      </c>
      <c r="G83" s="15">
        <f t="shared" si="40"/>
        <v>0</v>
      </c>
      <c r="H83" s="15">
        <f t="shared" si="41"/>
        <v>0</v>
      </c>
      <c r="I83" s="81"/>
      <c r="J83" s="72"/>
    </row>
    <row r="84" spans="1:10" s="9" customFormat="1" ht="43.5" customHeight="1" x14ac:dyDescent="0.25">
      <c r="A84" s="113" t="str">
        <f t="shared" si="18"/>
        <v>4.3.44</v>
      </c>
      <c r="B84" s="61" t="s">
        <v>218</v>
      </c>
      <c r="C84" s="11" t="s">
        <v>21</v>
      </c>
      <c r="D84" s="12">
        <v>3</v>
      </c>
      <c r="E84" s="13" t="s">
        <v>0</v>
      </c>
      <c r="F84" s="14">
        <f t="shared" si="16"/>
        <v>0</v>
      </c>
      <c r="G84" s="15">
        <f t="shared" ref="G84" si="44">D84*F84</f>
        <v>0</v>
      </c>
      <c r="H84" s="15">
        <f t="shared" ref="H84" si="45">G84*1.23</f>
        <v>0</v>
      </c>
      <c r="I84" s="71"/>
      <c r="J84" s="72"/>
    </row>
    <row r="85" spans="1:10" s="9" customFormat="1" ht="28.5" x14ac:dyDescent="0.25">
      <c r="A85" s="113" t="str">
        <f t="shared" si="18"/>
        <v>4.3.45</v>
      </c>
      <c r="B85" s="61" t="s">
        <v>220</v>
      </c>
      <c r="C85" s="11" t="s">
        <v>21</v>
      </c>
      <c r="D85" s="12">
        <v>10</v>
      </c>
      <c r="E85" s="13" t="s">
        <v>0</v>
      </c>
      <c r="F85" s="14">
        <f t="shared" si="16"/>
        <v>0</v>
      </c>
      <c r="G85" s="15">
        <f t="shared" si="40"/>
        <v>0</v>
      </c>
      <c r="H85" s="15">
        <f t="shared" si="41"/>
        <v>0</v>
      </c>
      <c r="I85" s="81"/>
      <c r="J85" s="72"/>
    </row>
    <row r="86" spans="1:10" s="9" customFormat="1" ht="28.5" x14ac:dyDescent="0.25">
      <c r="A86" s="113" t="str">
        <f t="shared" si="18"/>
        <v>4.3.46</v>
      </c>
      <c r="B86" s="61" t="s">
        <v>221</v>
      </c>
      <c r="C86" s="11" t="s">
        <v>21</v>
      </c>
      <c r="D86" s="12">
        <v>1</v>
      </c>
      <c r="E86" s="13" t="s">
        <v>0</v>
      </c>
      <c r="F86" s="14">
        <f t="shared" si="16"/>
        <v>0</v>
      </c>
      <c r="G86" s="15">
        <f t="shared" ref="G86" si="46">D86*F86</f>
        <v>0</v>
      </c>
      <c r="H86" s="15">
        <f t="shared" ref="H86" si="47">G86*1.23</f>
        <v>0</v>
      </c>
      <c r="I86" s="71"/>
      <c r="J86" s="72"/>
    </row>
    <row r="87" spans="1:10" s="9" customFormat="1" ht="43.5" x14ac:dyDescent="0.25">
      <c r="A87" s="113" t="str">
        <f t="shared" si="18"/>
        <v>4.3.47</v>
      </c>
      <c r="B87" s="88" t="s">
        <v>222</v>
      </c>
      <c r="C87" s="11" t="s">
        <v>21</v>
      </c>
      <c r="D87" s="12">
        <v>1</v>
      </c>
      <c r="E87" s="13" t="s">
        <v>0</v>
      </c>
      <c r="F87" s="14">
        <f t="shared" si="16"/>
        <v>0</v>
      </c>
      <c r="G87" s="15">
        <f t="shared" si="40"/>
        <v>0</v>
      </c>
      <c r="H87" s="15">
        <f t="shared" si="41"/>
        <v>0</v>
      </c>
      <c r="I87" s="81"/>
      <c r="J87" s="72"/>
    </row>
    <row r="88" spans="1:10" s="9" customFormat="1" ht="42.75" x14ac:dyDescent="0.25">
      <c r="A88" s="113" t="str">
        <f t="shared" si="18"/>
        <v>4.3.48</v>
      </c>
      <c r="B88" s="61" t="s">
        <v>223</v>
      </c>
      <c r="C88" s="11" t="s">
        <v>21</v>
      </c>
      <c r="D88" s="12">
        <v>1</v>
      </c>
      <c r="E88" s="13" t="s">
        <v>0</v>
      </c>
      <c r="F88" s="14">
        <f t="shared" si="16"/>
        <v>0</v>
      </c>
      <c r="G88" s="15">
        <f t="shared" si="40"/>
        <v>0</v>
      </c>
      <c r="H88" s="15">
        <f t="shared" si="41"/>
        <v>0</v>
      </c>
      <c r="I88" s="71"/>
      <c r="J88" s="72"/>
    </row>
    <row r="89" spans="1:10" s="9" customFormat="1" ht="28.5" x14ac:dyDescent="0.25">
      <c r="A89" s="113" t="str">
        <f t="shared" si="18"/>
        <v>4.3.49</v>
      </c>
      <c r="B89" s="61" t="s">
        <v>224</v>
      </c>
      <c r="C89" s="11" t="s">
        <v>21</v>
      </c>
      <c r="D89" s="12">
        <v>1</v>
      </c>
      <c r="E89" s="13" t="s">
        <v>0</v>
      </c>
      <c r="F89" s="14">
        <f t="shared" si="16"/>
        <v>0</v>
      </c>
      <c r="G89" s="15">
        <f t="shared" si="19"/>
        <v>0</v>
      </c>
      <c r="H89" s="15">
        <f t="shared" si="17"/>
        <v>0</v>
      </c>
      <c r="I89" s="81"/>
      <c r="J89" s="72"/>
    </row>
    <row r="90" spans="1:10" s="9" customFormat="1" ht="15" x14ac:dyDescent="0.25">
      <c r="A90" s="113" t="str">
        <f t="shared" si="18"/>
        <v>4.3.50</v>
      </c>
      <c r="B90" s="61" t="s">
        <v>225</v>
      </c>
      <c r="C90" s="11" t="s">
        <v>21</v>
      </c>
      <c r="D90" s="12">
        <v>2</v>
      </c>
      <c r="E90" s="13" t="s">
        <v>0</v>
      </c>
      <c r="F90" s="14">
        <f t="shared" si="16"/>
        <v>0</v>
      </c>
      <c r="G90" s="15">
        <f t="shared" si="19"/>
        <v>0</v>
      </c>
      <c r="H90" s="15">
        <f t="shared" si="17"/>
        <v>0</v>
      </c>
      <c r="I90" s="81"/>
      <c r="J90" s="72"/>
    </row>
    <row r="91" spans="1:10" s="9" customFormat="1" ht="15" x14ac:dyDescent="0.25">
      <c r="A91" s="113" t="str">
        <f t="shared" si="18"/>
        <v>4.3.51</v>
      </c>
      <c r="B91" s="61" t="s">
        <v>226</v>
      </c>
      <c r="C91" s="11" t="s">
        <v>21</v>
      </c>
      <c r="D91" s="12">
        <v>4</v>
      </c>
      <c r="E91" s="13" t="s">
        <v>0</v>
      </c>
      <c r="F91" s="14">
        <f t="shared" si="16"/>
        <v>0</v>
      </c>
      <c r="G91" s="15">
        <f t="shared" ref="G91" si="48">D91*F91</f>
        <v>0</v>
      </c>
      <c r="H91" s="15">
        <f t="shared" ref="H91" si="49">G91*1.23</f>
        <v>0</v>
      </c>
      <c r="I91" s="81"/>
      <c r="J91" s="72"/>
    </row>
    <row r="92" spans="1:10" s="9" customFormat="1" ht="42.75" x14ac:dyDescent="0.25">
      <c r="A92" s="113" t="str">
        <f t="shared" si="18"/>
        <v>4.3.52</v>
      </c>
      <c r="B92" s="61" t="s">
        <v>303</v>
      </c>
      <c r="C92" s="11" t="s">
        <v>21</v>
      </c>
      <c r="D92" s="12">
        <v>1</v>
      </c>
      <c r="E92" s="13" t="s">
        <v>0</v>
      </c>
      <c r="F92" s="14">
        <f t="shared" si="16"/>
        <v>0</v>
      </c>
      <c r="G92" s="15">
        <f t="shared" ref="G92" si="50">D92*F92</f>
        <v>0</v>
      </c>
      <c r="H92" s="15">
        <f t="shared" ref="H92" si="51">G92*1.23</f>
        <v>0</v>
      </c>
      <c r="I92" s="98"/>
      <c r="J92" s="72"/>
    </row>
    <row r="93" spans="1:10" s="9" customFormat="1" ht="71.25" x14ac:dyDescent="0.25">
      <c r="A93" s="113" t="str">
        <f t="shared" si="18"/>
        <v>4.3.53</v>
      </c>
      <c r="B93" s="61" t="s">
        <v>302</v>
      </c>
      <c r="C93" s="11" t="s">
        <v>21</v>
      </c>
      <c r="D93" s="12">
        <v>1</v>
      </c>
      <c r="E93" s="13" t="s">
        <v>0</v>
      </c>
      <c r="F93" s="14">
        <f t="shared" si="16"/>
        <v>0</v>
      </c>
      <c r="G93" s="15">
        <f t="shared" ref="G93" si="52">D93*F93</f>
        <v>0</v>
      </c>
      <c r="H93" s="15">
        <f t="shared" ref="H93" si="53">G93*1.23</f>
        <v>0</v>
      </c>
      <c r="I93" s="98"/>
      <c r="J93" s="72"/>
    </row>
    <row r="94" spans="1:10" s="9" customFormat="1" ht="15" x14ac:dyDescent="0.25">
      <c r="A94" s="113" t="str">
        <f t="shared" si="18"/>
        <v>4.3.54</v>
      </c>
      <c r="B94" s="61" t="s">
        <v>243</v>
      </c>
      <c r="C94" s="11" t="s">
        <v>21</v>
      </c>
      <c r="D94" s="12">
        <v>1</v>
      </c>
      <c r="E94" s="13" t="s">
        <v>0</v>
      </c>
      <c r="F94" s="14">
        <f t="shared" si="16"/>
        <v>0</v>
      </c>
      <c r="G94" s="15">
        <f>D94*F94</f>
        <v>0</v>
      </c>
      <c r="H94" s="15">
        <f>G94*1.23</f>
        <v>0</v>
      </c>
      <c r="I94" s="81"/>
      <c r="J94" s="72"/>
    </row>
    <row r="95" spans="1:10" s="9" customFormat="1" ht="15" x14ac:dyDescent="0.25">
      <c r="A95" s="113" t="str">
        <f t="shared" si="18"/>
        <v>4.3.55</v>
      </c>
      <c r="B95" s="61" t="s">
        <v>244</v>
      </c>
      <c r="C95" s="11" t="s">
        <v>21</v>
      </c>
      <c r="D95" s="12">
        <v>3</v>
      </c>
      <c r="E95" s="13" t="s">
        <v>78</v>
      </c>
      <c r="F95" s="14">
        <f t="shared" si="16"/>
        <v>0</v>
      </c>
      <c r="G95" s="15">
        <f t="shared" ref="G95" si="54">D95*F95</f>
        <v>0</v>
      </c>
      <c r="H95" s="15">
        <f t="shared" ref="H95" si="55">G95*1.23</f>
        <v>0</v>
      </c>
      <c r="I95" s="81"/>
      <c r="J95" s="72"/>
    </row>
    <row r="96" spans="1:10" s="9" customFormat="1" ht="28.5" x14ac:dyDescent="0.25">
      <c r="A96" s="113" t="str">
        <f t="shared" si="18"/>
        <v>4.3.56</v>
      </c>
      <c r="B96" s="61" t="s">
        <v>245</v>
      </c>
      <c r="C96" s="11" t="s">
        <v>21</v>
      </c>
      <c r="D96" s="12">
        <v>3</v>
      </c>
      <c r="E96" s="13" t="s">
        <v>0</v>
      </c>
      <c r="F96" s="14">
        <f t="shared" si="16"/>
        <v>0</v>
      </c>
      <c r="G96" s="15">
        <f t="shared" ref="G96" si="56">D96*F96</f>
        <v>0</v>
      </c>
      <c r="H96" s="15">
        <f t="shared" ref="H96" si="57">G96*1.23</f>
        <v>0</v>
      </c>
      <c r="I96" s="81"/>
      <c r="J96" s="72"/>
    </row>
    <row r="97" spans="1:10" s="9" customFormat="1" ht="42.75" x14ac:dyDescent="0.25">
      <c r="A97" s="113" t="str">
        <f t="shared" si="18"/>
        <v>4.3.57</v>
      </c>
      <c r="B97" s="61" t="s">
        <v>246</v>
      </c>
      <c r="C97" s="11" t="s">
        <v>21</v>
      </c>
      <c r="D97" s="12">
        <v>1</v>
      </c>
      <c r="E97" s="13" t="s">
        <v>0</v>
      </c>
      <c r="F97" s="14">
        <f t="shared" si="16"/>
        <v>0</v>
      </c>
      <c r="G97" s="15">
        <f>D97*F97</f>
        <v>0</v>
      </c>
      <c r="H97" s="15">
        <f>G97*1.23</f>
        <v>0</v>
      </c>
      <c r="I97" s="81"/>
      <c r="J97" s="72"/>
    </row>
    <row r="98" spans="1:10" s="9" customFormat="1" ht="15" thickBot="1" x14ac:dyDescent="0.25">
      <c r="A98" s="113"/>
      <c r="B98" s="66"/>
      <c r="C98" s="11"/>
      <c r="D98" s="12"/>
      <c r="E98" s="13"/>
      <c r="F98" s="14">
        <f>0/1.23</f>
        <v>0</v>
      </c>
      <c r="G98" s="15">
        <f>D98*F98</f>
        <v>0</v>
      </c>
      <c r="H98" s="15">
        <f t="shared" si="17"/>
        <v>0</v>
      </c>
      <c r="I98" s="16"/>
    </row>
    <row r="99" spans="1:10" s="9" customFormat="1" ht="15.75" thickBot="1" x14ac:dyDescent="0.25">
      <c r="A99" s="63" t="s">
        <v>329</v>
      </c>
      <c r="B99" s="17" t="s">
        <v>187</v>
      </c>
      <c r="C99" s="18" t="s">
        <v>42</v>
      </c>
      <c r="D99" s="19"/>
      <c r="E99" s="19"/>
      <c r="F99" s="19"/>
      <c r="G99" s="19"/>
      <c r="H99" s="19"/>
      <c r="I99" s="20"/>
    </row>
    <row r="100" spans="1:10" s="9" customFormat="1" ht="15.75" thickTop="1" x14ac:dyDescent="0.25">
      <c r="A100" s="112" t="str">
        <f>_xlfn.CONCAT($A$99,".",ROW()-ROW($A$99))</f>
        <v>4.4.1</v>
      </c>
      <c r="B100" s="3" t="s">
        <v>150</v>
      </c>
      <c r="C100" s="4" t="s">
        <v>43</v>
      </c>
      <c r="D100" s="5">
        <v>10</v>
      </c>
      <c r="E100" s="6" t="s">
        <v>0</v>
      </c>
      <c r="F100" s="25">
        <f>0/1.23</f>
        <v>0</v>
      </c>
      <c r="G100" s="8">
        <f>F100*D100</f>
        <v>0</v>
      </c>
      <c r="H100" s="8">
        <f>G100*1.23</f>
        <v>0</v>
      </c>
      <c r="I100" s="82"/>
      <c r="J100" s="72"/>
    </row>
    <row r="101" spans="1:10" s="9" customFormat="1" ht="15" x14ac:dyDescent="0.25">
      <c r="A101" s="113" t="str">
        <f>_xlfn.CONCAT($A$99,".",ROW()-ROW($A$99))</f>
        <v>4.4.2</v>
      </c>
      <c r="B101" s="10" t="s">
        <v>151</v>
      </c>
      <c r="C101" s="11" t="s">
        <v>43</v>
      </c>
      <c r="D101" s="12">
        <v>10</v>
      </c>
      <c r="E101" s="13" t="s">
        <v>0</v>
      </c>
      <c r="F101" s="14">
        <f t="shared" ref="F101:F123" si="58">0/1.23</f>
        <v>0</v>
      </c>
      <c r="G101" s="15">
        <f>D101*F101</f>
        <v>0</v>
      </c>
      <c r="H101" s="15">
        <f>G101*1.23</f>
        <v>0</v>
      </c>
      <c r="I101" s="81"/>
      <c r="J101" s="72"/>
    </row>
    <row r="102" spans="1:10" s="9" customFormat="1" ht="15" x14ac:dyDescent="0.25">
      <c r="A102" s="113" t="str">
        <f t="shared" ref="A102:A122" si="59">_xlfn.CONCAT($A$99,".",ROW()-ROW($A$99))</f>
        <v>4.4.3</v>
      </c>
      <c r="B102" s="10" t="s">
        <v>149</v>
      </c>
      <c r="C102" s="11" t="s">
        <v>43</v>
      </c>
      <c r="D102" s="12">
        <v>10</v>
      </c>
      <c r="E102" s="13" t="s">
        <v>0</v>
      </c>
      <c r="F102" s="14">
        <f t="shared" si="58"/>
        <v>0</v>
      </c>
      <c r="G102" s="15">
        <f t="shared" ref="G102:G112" si="60">D102*F102</f>
        <v>0</v>
      </c>
      <c r="H102" s="15">
        <f t="shared" ref="H102:H115" si="61">G102*1.23</f>
        <v>0</v>
      </c>
      <c r="I102" s="81"/>
      <c r="J102" s="72"/>
    </row>
    <row r="103" spans="1:10" s="9" customFormat="1" ht="15" x14ac:dyDescent="0.25">
      <c r="A103" s="113" t="str">
        <f t="shared" si="59"/>
        <v>4.4.4</v>
      </c>
      <c r="B103" s="10" t="s">
        <v>152</v>
      </c>
      <c r="C103" s="11" t="s">
        <v>43</v>
      </c>
      <c r="D103" s="12">
        <v>10</v>
      </c>
      <c r="E103" s="13" t="s">
        <v>0</v>
      </c>
      <c r="F103" s="14">
        <f t="shared" si="58"/>
        <v>0</v>
      </c>
      <c r="G103" s="15">
        <f t="shared" si="60"/>
        <v>0</v>
      </c>
      <c r="H103" s="15">
        <f t="shared" si="61"/>
        <v>0</v>
      </c>
      <c r="I103" s="81"/>
      <c r="J103" s="72"/>
    </row>
    <row r="104" spans="1:10" s="9" customFormat="1" ht="15" x14ac:dyDescent="0.25">
      <c r="A104" s="113" t="str">
        <f t="shared" si="59"/>
        <v>4.4.5</v>
      </c>
      <c r="B104" s="10" t="s">
        <v>153</v>
      </c>
      <c r="C104" s="11" t="s">
        <v>43</v>
      </c>
      <c r="D104" s="12">
        <v>10</v>
      </c>
      <c r="E104" s="13" t="s">
        <v>0</v>
      </c>
      <c r="F104" s="14">
        <f t="shared" si="58"/>
        <v>0</v>
      </c>
      <c r="G104" s="15">
        <f t="shared" si="60"/>
        <v>0</v>
      </c>
      <c r="H104" s="15">
        <f t="shared" si="61"/>
        <v>0</v>
      </c>
      <c r="I104" s="81"/>
      <c r="J104" s="72"/>
    </row>
    <row r="105" spans="1:10" s="9" customFormat="1" ht="15" x14ac:dyDescent="0.25">
      <c r="A105" s="113" t="str">
        <f t="shared" si="59"/>
        <v>4.4.6</v>
      </c>
      <c r="B105" s="10" t="s">
        <v>154</v>
      </c>
      <c r="C105" s="11" t="s">
        <v>43</v>
      </c>
      <c r="D105" s="12">
        <v>10</v>
      </c>
      <c r="E105" s="13" t="s">
        <v>0</v>
      </c>
      <c r="F105" s="14">
        <f t="shared" si="58"/>
        <v>0</v>
      </c>
      <c r="G105" s="15">
        <f t="shared" si="60"/>
        <v>0</v>
      </c>
      <c r="H105" s="15">
        <f t="shared" si="61"/>
        <v>0</v>
      </c>
      <c r="I105" s="81"/>
      <c r="J105" s="72"/>
    </row>
    <row r="106" spans="1:10" s="9" customFormat="1" ht="15" x14ac:dyDescent="0.25">
      <c r="A106" s="113" t="str">
        <f t="shared" si="59"/>
        <v>4.4.7</v>
      </c>
      <c r="B106" s="10" t="s">
        <v>157</v>
      </c>
      <c r="C106" s="11" t="s">
        <v>43</v>
      </c>
      <c r="D106" s="12">
        <v>10</v>
      </c>
      <c r="E106" s="13" t="s">
        <v>0</v>
      </c>
      <c r="F106" s="14">
        <f t="shared" si="58"/>
        <v>0</v>
      </c>
      <c r="G106" s="15">
        <f t="shared" si="60"/>
        <v>0</v>
      </c>
      <c r="H106" s="15">
        <f t="shared" si="61"/>
        <v>0</v>
      </c>
      <c r="I106" s="81"/>
      <c r="J106" s="72"/>
    </row>
    <row r="107" spans="1:10" s="9" customFormat="1" ht="15" x14ac:dyDescent="0.25">
      <c r="A107" s="113" t="str">
        <f t="shared" si="59"/>
        <v>4.4.8</v>
      </c>
      <c r="B107" s="10" t="s">
        <v>156</v>
      </c>
      <c r="C107" s="11" t="s">
        <v>43</v>
      </c>
      <c r="D107" s="12">
        <v>10</v>
      </c>
      <c r="E107" s="13" t="s">
        <v>0</v>
      </c>
      <c r="F107" s="14">
        <f t="shared" si="58"/>
        <v>0</v>
      </c>
      <c r="G107" s="15">
        <f t="shared" si="60"/>
        <v>0</v>
      </c>
      <c r="H107" s="15">
        <f t="shared" si="61"/>
        <v>0</v>
      </c>
      <c r="I107" s="81"/>
      <c r="J107" s="72"/>
    </row>
    <row r="108" spans="1:10" s="9" customFormat="1" ht="15" x14ac:dyDescent="0.25">
      <c r="A108" s="113" t="str">
        <f t="shared" si="59"/>
        <v>4.4.9</v>
      </c>
      <c r="B108" s="10" t="s">
        <v>155</v>
      </c>
      <c r="C108" s="11" t="s">
        <v>43</v>
      </c>
      <c r="D108" s="12">
        <v>10</v>
      </c>
      <c r="E108" s="13" t="s">
        <v>0</v>
      </c>
      <c r="F108" s="14">
        <f t="shared" si="58"/>
        <v>0</v>
      </c>
      <c r="G108" s="15">
        <f t="shared" si="60"/>
        <v>0</v>
      </c>
      <c r="H108" s="15">
        <f t="shared" si="61"/>
        <v>0</v>
      </c>
      <c r="I108" s="81"/>
      <c r="J108" s="72"/>
    </row>
    <row r="109" spans="1:10" s="9" customFormat="1" ht="15" x14ac:dyDescent="0.25">
      <c r="A109" s="113" t="str">
        <f t="shared" si="59"/>
        <v>4.4.10</v>
      </c>
      <c r="B109" s="10" t="s">
        <v>158</v>
      </c>
      <c r="C109" s="11" t="s">
        <v>43</v>
      </c>
      <c r="D109" s="12">
        <v>10</v>
      </c>
      <c r="E109" s="13" t="s">
        <v>0</v>
      </c>
      <c r="F109" s="14">
        <f t="shared" si="58"/>
        <v>0</v>
      </c>
      <c r="G109" s="15">
        <f t="shared" si="60"/>
        <v>0</v>
      </c>
      <c r="H109" s="15">
        <f t="shared" si="61"/>
        <v>0</v>
      </c>
      <c r="I109" s="81"/>
      <c r="J109" s="72"/>
    </row>
    <row r="110" spans="1:10" s="9" customFormat="1" ht="15" x14ac:dyDescent="0.25">
      <c r="A110" s="113" t="str">
        <f t="shared" si="59"/>
        <v>4.4.11</v>
      </c>
      <c r="B110" s="10" t="s">
        <v>160</v>
      </c>
      <c r="C110" s="11" t="s">
        <v>43</v>
      </c>
      <c r="D110" s="12">
        <v>10</v>
      </c>
      <c r="E110" s="13" t="s">
        <v>0</v>
      </c>
      <c r="F110" s="14">
        <f t="shared" si="58"/>
        <v>0</v>
      </c>
      <c r="G110" s="15">
        <f t="shared" si="60"/>
        <v>0</v>
      </c>
      <c r="H110" s="15">
        <f t="shared" si="61"/>
        <v>0</v>
      </c>
      <c r="I110" s="81"/>
      <c r="J110" s="72"/>
    </row>
    <row r="111" spans="1:10" s="9" customFormat="1" ht="15" x14ac:dyDescent="0.25">
      <c r="A111" s="113" t="str">
        <f t="shared" si="59"/>
        <v>4.4.12</v>
      </c>
      <c r="B111" s="10" t="s">
        <v>161</v>
      </c>
      <c r="C111" s="11" t="s">
        <v>43</v>
      </c>
      <c r="D111" s="12">
        <v>10</v>
      </c>
      <c r="E111" s="13" t="s">
        <v>0</v>
      </c>
      <c r="F111" s="14">
        <f t="shared" si="58"/>
        <v>0</v>
      </c>
      <c r="G111" s="15">
        <f t="shared" si="60"/>
        <v>0</v>
      </c>
      <c r="H111" s="15">
        <f t="shared" si="61"/>
        <v>0</v>
      </c>
      <c r="I111" s="81"/>
      <c r="J111" s="72"/>
    </row>
    <row r="112" spans="1:10" s="9" customFormat="1" ht="15" x14ac:dyDescent="0.25">
      <c r="A112" s="113" t="str">
        <f t="shared" si="59"/>
        <v>4.4.13</v>
      </c>
      <c r="B112" s="10" t="s">
        <v>162</v>
      </c>
      <c r="C112" s="11" t="s">
        <v>43</v>
      </c>
      <c r="D112" s="12">
        <v>10</v>
      </c>
      <c r="E112" s="13" t="s">
        <v>0</v>
      </c>
      <c r="F112" s="14">
        <f t="shared" si="58"/>
        <v>0</v>
      </c>
      <c r="G112" s="15">
        <f t="shared" si="60"/>
        <v>0</v>
      </c>
      <c r="H112" s="15">
        <f t="shared" si="61"/>
        <v>0</v>
      </c>
      <c r="I112" s="81"/>
      <c r="J112" s="72"/>
    </row>
    <row r="113" spans="1:10" s="9" customFormat="1" ht="15" x14ac:dyDescent="0.25">
      <c r="A113" s="113" t="str">
        <f t="shared" si="59"/>
        <v>4.4.14</v>
      </c>
      <c r="B113" s="10" t="s">
        <v>163</v>
      </c>
      <c r="C113" s="11" t="s">
        <v>43</v>
      </c>
      <c r="D113" s="12">
        <v>10</v>
      </c>
      <c r="E113" s="13" t="s">
        <v>0</v>
      </c>
      <c r="F113" s="14">
        <f t="shared" si="58"/>
        <v>0</v>
      </c>
      <c r="G113" s="15">
        <f t="shared" ref="G113:G124" si="62">D113*F113</f>
        <v>0</v>
      </c>
      <c r="H113" s="15">
        <f t="shared" ref="H113:H114" si="63">G113*1.23</f>
        <v>0</v>
      </c>
      <c r="I113" s="81"/>
      <c r="J113" s="72"/>
    </row>
    <row r="114" spans="1:10" s="9" customFormat="1" ht="15" x14ac:dyDescent="0.25">
      <c r="A114" s="113" t="str">
        <f t="shared" si="59"/>
        <v>4.4.15</v>
      </c>
      <c r="B114" s="10" t="s">
        <v>164</v>
      </c>
      <c r="C114" s="11" t="s">
        <v>43</v>
      </c>
      <c r="D114" s="12">
        <v>10</v>
      </c>
      <c r="E114" s="13" t="s">
        <v>0</v>
      </c>
      <c r="F114" s="14">
        <f t="shared" si="58"/>
        <v>0</v>
      </c>
      <c r="G114" s="15">
        <f t="shared" si="62"/>
        <v>0</v>
      </c>
      <c r="H114" s="15">
        <f t="shared" si="63"/>
        <v>0</v>
      </c>
      <c r="I114" s="81"/>
      <c r="J114" s="72"/>
    </row>
    <row r="115" spans="1:10" s="9" customFormat="1" ht="15" x14ac:dyDescent="0.25">
      <c r="A115" s="113" t="str">
        <f t="shared" si="59"/>
        <v>4.4.16</v>
      </c>
      <c r="B115" s="10" t="s">
        <v>159</v>
      </c>
      <c r="C115" s="11" t="s">
        <v>43</v>
      </c>
      <c r="D115" s="12">
        <v>10</v>
      </c>
      <c r="E115" s="13" t="s">
        <v>0</v>
      </c>
      <c r="F115" s="14">
        <f t="shared" si="58"/>
        <v>0</v>
      </c>
      <c r="G115" s="15">
        <f t="shared" si="62"/>
        <v>0</v>
      </c>
      <c r="H115" s="15">
        <f t="shared" si="61"/>
        <v>0</v>
      </c>
      <c r="I115" s="81"/>
      <c r="J115" s="72"/>
    </row>
    <row r="116" spans="1:10" s="9" customFormat="1" ht="15" x14ac:dyDescent="0.25">
      <c r="A116" s="113" t="str">
        <f t="shared" si="59"/>
        <v>4.4.17</v>
      </c>
      <c r="B116" s="10" t="s">
        <v>165</v>
      </c>
      <c r="C116" s="11" t="s">
        <v>43</v>
      </c>
      <c r="D116" s="12">
        <v>10</v>
      </c>
      <c r="E116" s="13" t="s">
        <v>0</v>
      </c>
      <c r="F116" s="14">
        <f t="shared" si="58"/>
        <v>0</v>
      </c>
      <c r="G116" s="15">
        <f t="shared" si="62"/>
        <v>0</v>
      </c>
      <c r="H116" s="15">
        <f t="shared" ref="H116" si="64">G116*1.23</f>
        <v>0</v>
      </c>
      <c r="I116" s="81"/>
      <c r="J116" s="72"/>
    </row>
    <row r="117" spans="1:10" s="9" customFormat="1" ht="15" x14ac:dyDescent="0.25">
      <c r="A117" s="113" t="str">
        <f t="shared" si="59"/>
        <v>4.4.18</v>
      </c>
      <c r="B117" s="10" t="s">
        <v>166</v>
      </c>
      <c r="C117" s="11" t="s">
        <v>43</v>
      </c>
      <c r="D117" s="12">
        <v>10</v>
      </c>
      <c r="E117" s="13" t="s">
        <v>0</v>
      </c>
      <c r="F117" s="14">
        <f t="shared" si="58"/>
        <v>0</v>
      </c>
      <c r="G117" s="15">
        <f t="shared" si="62"/>
        <v>0</v>
      </c>
      <c r="H117" s="15">
        <f t="shared" ref="H117:H122" si="65">G117*1.23</f>
        <v>0</v>
      </c>
      <c r="I117" s="81"/>
      <c r="J117" s="72"/>
    </row>
    <row r="118" spans="1:10" s="9" customFormat="1" ht="15" x14ac:dyDescent="0.25">
      <c r="A118" s="113" t="str">
        <f t="shared" si="59"/>
        <v>4.4.19</v>
      </c>
      <c r="B118" s="10" t="s">
        <v>167</v>
      </c>
      <c r="C118" s="11" t="s">
        <v>43</v>
      </c>
      <c r="D118" s="12">
        <v>10</v>
      </c>
      <c r="E118" s="13" t="s">
        <v>0</v>
      </c>
      <c r="F118" s="14">
        <f t="shared" si="58"/>
        <v>0</v>
      </c>
      <c r="G118" s="15">
        <f t="shared" si="62"/>
        <v>0</v>
      </c>
      <c r="H118" s="15">
        <f t="shared" si="65"/>
        <v>0</v>
      </c>
      <c r="I118" s="81"/>
      <c r="J118" s="72"/>
    </row>
    <row r="119" spans="1:10" s="9" customFormat="1" ht="15" x14ac:dyDescent="0.25">
      <c r="A119" s="113" t="str">
        <f t="shared" si="59"/>
        <v>4.4.20</v>
      </c>
      <c r="B119" s="10" t="s">
        <v>168</v>
      </c>
      <c r="C119" s="11" t="s">
        <v>43</v>
      </c>
      <c r="D119" s="12">
        <v>10</v>
      </c>
      <c r="E119" s="13" t="s">
        <v>0</v>
      </c>
      <c r="F119" s="14">
        <f t="shared" si="58"/>
        <v>0</v>
      </c>
      <c r="G119" s="15">
        <f t="shared" si="62"/>
        <v>0</v>
      </c>
      <c r="H119" s="15">
        <f t="shared" si="65"/>
        <v>0</v>
      </c>
      <c r="I119" s="81"/>
      <c r="J119" s="72"/>
    </row>
    <row r="120" spans="1:10" s="9" customFormat="1" ht="15" x14ac:dyDescent="0.25">
      <c r="A120" s="113" t="str">
        <f t="shared" si="59"/>
        <v>4.4.21</v>
      </c>
      <c r="B120" s="10" t="s">
        <v>169</v>
      </c>
      <c r="C120" s="11" t="s">
        <v>43</v>
      </c>
      <c r="D120" s="12">
        <v>10</v>
      </c>
      <c r="E120" s="13" t="s">
        <v>0</v>
      </c>
      <c r="F120" s="14">
        <f t="shared" si="58"/>
        <v>0</v>
      </c>
      <c r="G120" s="15">
        <f t="shared" si="62"/>
        <v>0</v>
      </c>
      <c r="H120" s="15">
        <f t="shared" si="65"/>
        <v>0</v>
      </c>
      <c r="I120" s="81"/>
      <c r="J120" s="72"/>
    </row>
    <row r="121" spans="1:10" s="9" customFormat="1" ht="15" x14ac:dyDescent="0.25">
      <c r="A121" s="113" t="str">
        <f t="shared" si="59"/>
        <v>4.4.22</v>
      </c>
      <c r="B121" s="10" t="s">
        <v>229</v>
      </c>
      <c r="C121" s="11" t="s">
        <v>43</v>
      </c>
      <c r="D121" s="12">
        <v>1</v>
      </c>
      <c r="E121" s="13" t="s">
        <v>0</v>
      </c>
      <c r="F121" s="14">
        <f t="shared" si="58"/>
        <v>0</v>
      </c>
      <c r="G121" s="15">
        <f t="shared" si="62"/>
        <v>0</v>
      </c>
      <c r="H121" s="15">
        <f t="shared" ref="H121" si="66">G121*1.23</f>
        <v>0</v>
      </c>
      <c r="I121" s="81"/>
      <c r="J121" s="72"/>
    </row>
    <row r="122" spans="1:10" s="9" customFormat="1" ht="15" x14ac:dyDescent="0.25">
      <c r="A122" s="113" t="str">
        <f t="shared" si="59"/>
        <v>4.4.23</v>
      </c>
      <c r="B122" s="10" t="s">
        <v>231</v>
      </c>
      <c r="C122" s="11" t="s">
        <v>43</v>
      </c>
      <c r="D122" s="12">
        <v>1</v>
      </c>
      <c r="E122" s="13" t="s">
        <v>0</v>
      </c>
      <c r="F122" s="14">
        <f t="shared" si="58"/>
        <v>0</v>
      </c>
      <c r="G122" s="15">
        <f t="shared" si="62"/>
        <v>0</v>
      </c>
      <c r="H122" s="15">
        <f t="shared" si="65"/>
        <v>0</v>
      </c>
      <c r="I122" s="81"/>
      <c r="J122" s="72"/>
    </row>
    <row r="123" spans="1:10" s="9" customFormat="1" ht="15" x14ac:dyDescent="0.25">
      <c r="A123" s="113" t="str">
        <f>_xlfn.CONCAT($A$99,".",ROW()-ROW($A$99))</f>
        <v>4.4.24</v>
      </c>
      <c r="B123" s="10" t="s">
        <v>230</v>
      </c>
      <c r="C123" s="11" t="s">
        <v>43</v>
      </c>
      <c r="D123" s="12">
        <v>1</v>
      </c>
      <c r="E123" s="13" t="s">
        <v>0</v>
      </c>
      <c r="F123" s="14">
        <f t="shared" si="58"/>
        <v>0</v>
      </c>
      <c r="G123" s="15">
        <f t="shared" si="62"/>
        <v>0</v>
      </c>
      <c r="H123" s="15">
        <f t="shared" ref="H123" si="67">G123*1.23</f>
        <v>0</v>
      </c>
      <c r="I123" s="81"/>
      <c r="J123" s="72"/>
    </row>
    <row r="124" spans="1:10" s="9" customFormat="1" ht="15.75" thickBot="1" x14ac:dyDescent="0.25">
      <c r="A124" s="115"/>
      <c r="B124" s="85"/>
      <c r="C124" s="28"/>
      <c r="D124" s="29"/>
      <c r="E124" s="30"/>
      <c r="F124" s="14">
        <f>0/1.23</f>
        <v>0</v>
      </c>
      <c r="G124" s="32">
        <f t="shared" si="62"/>
        <v>0</v>
      </c>
      <c r="H124" s="32">
        <f t="shared" ref="H124" si="68">G124*1.23</f>
        <v>0</v>
      </c>
      <c r="I124" s="33"/>
    </row>
    <row r="125" spans="1:10" s="9" customFormat="1" ht="15.75" thickBot="1" x14ac:dyDescent="0.25">
      <c r="A125" s="63" t="s">
        <v>330</v>
      </c>
      <c r="B125" s="17" t="s">
        <v>39</v>
      </c>
      <c r="C125" s="18" t="s">
        <v>60</v>
      </c>
      <c r="D125" s="19"/>
      <c r="E125" s="19"/>
      <c r="F125" s="19"/>
      <c r="G125" s="19"/>
      <c r="H125" s="19"/>
      <c r="I125" s="20"/>
    </row>
    <row r="126" spans="1:10" s="9" customFormat="1" ht="15.75" thickTop="1" x14ac:dyDescent="0.25">
      <c r="A126" s="112" t="str">
        <f>_xlfn.CONCAT($A$125,".",ROW()-ROW($A$125))</f>
        <v>4.5.1</v>
      </c>
      <c r="B126" s="3" t="s">
        <v>172</v>
      </c>
      <c r="C126" s="4" t="s">
        <v>40</v>
      </c>
      <c r="D126" s="5">
        <v>50</v>
      </c>
      <c r="E126" s="6" t="s">
        <v>171</v>
      </c>
      <c r="F126" s="25">
        <f>0/1.23</f>
        <v>0</v>
      </c>
      <c r="G126" s="8">
        <f>F126*D126</f>
        <v>0</v>
      </c>
      <c r="H126" s="8">
        <f>G126*1.23</f>
        <v>0</v>
      </c>
      <c r="I126" s="82"/>
      <c r="J126" s="72"/>
    </row>
    <row r="127" spans="1:10" s="9" customFormat="1" ht="15" x14ac:dyDescent="0.25">
      <c r="A127" s="113" t="str">
        <f>_xlfn.CONCAT($A$125,".",ROW()-ROW($A$125))</f>
        <v>4.5.2</v>
      </c>
      <c r="B127" s="10" t="s">
        <v>170</v>
      </c>
      <c r="C127" s="11" t="s">
        <v>41</v>
      </c>
      <c r="D127" s="12">
        <v>4</v>
      </c>
      <c r="E127" s="13" t="s">
        <v>0</v>
      </c>
      <c r="F127" s="14">
        <f t="shared" ref="F127:F129" si="69">0/1.23</f>
        <v>0</v>
      </c>
      <c r="G127" s="15">
        <f t="shared" ref="G127" si="70">D127*F127</f>
        <v>0</v>
      </c>
      <c r="H127" s="15">
        <f t="shared" ref="H127:H130" si="71">G127*1.23</f>
        <v>0</v>
      </c>
      <c r="I127" s="81"/>
      <c r="J127" s="72"/>
    </row>
    <row r="128" spans="1:10" s="9" customFormat="1" ht="28.5" x14ac:dyDescent="0.25">
      <c r="A128" s="113" t="str">
        <f t="shared" ref="A128" si="72">_xlfn.CONCAT($A$125,".",ROW()-ROW($A$125))</f>
        <v>4.5.3</v>
      </c>
      <c r="B128" s="61" t="s">
        <v>191</v>
      </c>
      <c r="C128" s="11" t="s">
        <v>41</v>
      </c>
      <c r="D128" s="12">
        <v>4</v>
      </c>
      <c r="E128" s="13" t="s">
        <v>0</v>
      </c>
      <c r="F128" s="14">
        <f t="shared" si="69"/>
        <v>0</v>
      </c>
      <c r="G128" s="15">
        <f>D128*F128</f>
        <v>0</v>
      </c>
      <c r="H128" s="15">
        <f t="shared" ref="H128" si="73">G128*1.23</f>
        <v>0</v>
      </c>
      <c r="I128" s="81"/>
      <c r="J128" s="72"/>
    </row>
    <row r="129" spans="1:10" s="9" customFormat="1" ht="15" x14ac:dyDescent="0.25">
      <c r="A129" s="113" t="str">
        <f>_xlfn.CONCAT($A$125,".",ROW()-ROW($A$125))</f>
        <v>4.5.4</v>
      </c>
      <c r="B129" s="61" t="s">
        <v>192</v>
      </c>
      <c r="C129" s="11" t="s">
        <v>41</v>
      </c>
      <c r="D129" s="12">
        <v>5</v>
      </c>
      <c r="E129" s="13" t="s">
        <v>78</v>
      </c>
      <c r="F129" s="14">
        <f t="shared" si="69"/>
        <v>0</v>
      </c>
      <c r="G129" s="15">
        <f>D129*F129</f>
        <v>0</v>
      </c>
      <c r="H129" s="15">
        <f t="shared" si="71"/>
        <v>0</v>
      </c>
      <c r="I129" s="81"/>
      <c r="J129" s="72"/>
    </row>
    <row r="130" spans="1:10" s="9" customFormat="1" ht="15" thickBot="1" x14ac:dyDescent="0.25">
      <c r="A130" s="113"/>
      <c r="B130" s="66"/>
      <c r="C130" s="11"/>
      <c r="D130" s="12"/>
      <c r="E130" s="13"/>
      <c r="F130" s="14">
        <f>0/1.23</f>
        <v>0</v>
      </c>
      <c r="G130" s="15">
        <f>D130*F130</f>
        <v>0</v>
      </c>
      <c r="H130" s="15">
        <f t="shared" si="71"/>
        <v>0</v>
      </c>
      <c r="I130" s="16"/>
    </row>
    <row r="131" spans="1:10" s="9" customFormat="1" ht="15.75" thickBot="1" x14ac:dyDescent="0.25">
      <c r="A131" s="63" t="s">
        <v>331</v>
      </c>
      <c r="B131" s="17" t="s">
        <v>44</v>
      </c>
      <c r="C131" s="18" t="s">
        <v>45</v>
      </c>
      <c r="D131" s="19"/>
      <c r="E131" s="19"/>
      <c r="F131" s="19"/>
      <c r="G131" s="19"/>
      <c r="H131" s="19"/>
      <c r="I131" s="20"/>
    </row>
    <row r="132" spans="1:10" s="9" customFormat="1" ht="15.75" thickTop="1" x14ac:dyDescent="0.25">
      <c r="A132" s="116" t="str">
        <f>_xlfn.CONCAT($A$131,".",ROW()-ROW($A$131))</f>
        <v>4.6.1</v>
      </c>
      <c r="B132" s="21" t="s">
        <v>176</v>
      </c>
      <c r="C132" s="22" t="s">
        <v>46</v>
      </c>
      <c r="D132" s="23">
        <v>20</v>
      </c>
      <c r="E132" s="24" t="s">
        <v>0</v>
      </c>
      <c r="F132" s="25">
        <f>0/1.23</f>
        <v>0</v>
      </c>
      <c r="G132" s="26">
        <f>F132*D132</f>
        <v>0</v>
      </c>
      <c r="H132" s="26">
        <f>G132*1.23</f>
        <v>0</v>
      </c>
      <c r="I132" s="83"/>
      <c r="J132" s="72"/>
    </row>
    <row r="133" spans="1:10" s="9" customFormat="1" ht="15" x14ac:dyDescent="0.25">
      <c r="A133" s="113" t="str">
        <f>_xlfn.CONCAT($A$131,".",ROW()-ROW($A$131))</f>
        <v>4.6.2</v>
      </c>
      <c r="B133" s="10" t="s">
        <v>177</v>
      </c>
      <c r="C133" s="11" t="s">
        <v>46</v>
      </c>
      <c r="D133" s="12">
        <v>20</v>
      </c>
      <c r="E133" s="13" t="s">
        <v>0</v>
      </c>
      <c r="F133" s="14">
        <f t="shared" ref="F133:F140" si="74">0/1.23</f>
        <v>0</v>
      </c>
      <c r="G133" s="15">
        <f>D133*F133</f>
        <v>0</v>
      </c>
      <c r="H133" s="15">
        <f>G133*1.23</f>
        <v>0</v>
      </c>
      <c r="I133" s="81"/>
      <c r="J133" s="72"/>
    </row>
    <row r="134" spans="1:10" s="9" customFormat="1" ht="15" x14ac:dyDescent="0.25">
      <c r="A134" s="113" t="str">
        <f t="shared" ref="A134:A140" si="75">_xlfn.CONCAT($A$131,".",ROW()-ROW($A$131))</f>
        <v>4.6.3</v>
      </c>
      <c r="B134" s="10" t="s">
        <v>180</v>
      </c>
      <c r="C134" s="11" t="s">
        <v>46</v>
      </c>
      <c r="D134" s="12">
        <v>1</v>
      </c>
      <c r="E134" s="13" t="s">
        <v>0</v>
      </c>
      <c r="F134" s="14">
        <f t="shared" si="74"/>
        <v>0</v>
      </c>
      <c r="G134" s="15">
        <f>D134*F134</f>
        <v>0</v>
      </c>
      <c r="H134" s="15">
        <f>G134*1.23</f>
        <v>0</v>
      </c>
      <c r="I134" s="81"/>
      <c r="J134" s="72"/>
    </row>
    <row r="135" spans="1:10" s="9" customFormat="1" ht="15" x14ac:dyDescent="0.25">
      <c r="A135" s="113" t="str">
        <f t="shared" si="75"/>
        <v>4.6.4</v>
      </c>
      <c r="B135" s="10" t="s">
        <v>179</v>
      </c>
      <c r="C135" s="11" t="s">
        <v>46</v>
      </c>
      <c r="D135" s="12">
        <v>1</v>
      </c>
      <c r="E135" s="13" t="s">
        <v>0</v>
      </c>
      <c r="F135" s="14">
        <f t="shared" si="74"/>
        <v>0</v>
      </c>
      <c r="G135" s="15">
        <f>D135*F135</f>
        <v>0</v>
      </c>
      <c r="H135" s="15">
        <f>G135*1.23</f>
        <v>0</v>
      </c>
      <c r="I135" s="81"/>
      <c r="J135" s="72"/>
    </row>
    <row r="136" spans="1:10" s="9" customFormat="1" ht="15" x14ac:dyDescent="0.25">
      <c r="A136" s="113" t="str">
        <f t="shared" si="75"/>
        <v>4.6.5</v>
      </c>
      <c r="B136" s="10" t="s">
        <v>228</v>
      </c>
      <c r="C136" s="11" t="s">
        <v>46</v>
      </c>
      <c r="D136" s="12">
        <v>1</v>
      </c>
      <c r="E136" s="13" t="s">
        <v>0</v>
      </c>
      <c r="F136" s="14">
        <f t="shared" si="74"/>
        <v>0</v>
      </c>
      <c r="G136" s="15">
        <f t="shared" ref="G136" si="76">D136*F136</f>
        <v>0</v>
      </c>
      <c r="H136" s="15">
        <f t="shared" ref="H136" si="77">G136*1.23</f>
        <v>0</v>
      </c>
      <c r="I136" s="81"/>
      <c r="J136" s="72"/>
    </row>
    <row r="137" spans="1:10" s="9" customFormat="1" ht="15" x14ac:dyDescent="0.25">
      <c r="A137" s="113" t="str">
        <f t="shared" si="75"/>
        <v>4.6.6</v>
      </c>
      <c r="B137" s="10" t="s">
        <v>178</v>
      </c>
      <c r="C137" s="11" t="s">
        <v>46</v>
      </c>
      <c r="D137" s="12">
        <v>1</v>
      </c>
      <c r="E137" s="13" t="s">
        <v>0</v>
      </c>
      <c r="F137" s="14">
        <f t="shared" si="74"/>
        <v>0</v>
      </c>
      <c r="G137" s="15">
        <f t="shared" ref="G137:G140" si="78">D137*F137</f>
        <v>0</v>
      </c>
      <c r="H137" s="15">
        <f t="shared" ref="H137:H141" si="79">G137*1.23</f>
        <v>0</v>
      </c>
      <c r="I137" s="81"/>
      <c r="J137" s="72"/>
    </row>
    <row r="138" spans="1:10" s="9" customFormat="1" ht="15" x14ac:dyDescent="0.25">
      <c r="A138" s="113" t="str">
        <f t="shared" si="75"/>
        <v>4.6.7</v>
      </c>
      <c r="B138" s="10" t="s">
        <v>175</v>
      </c>
      <c r="C138" s="11" t="s">
        <v>46</v>
      </c>
      <c r="D138" s="12">
        <v>1</v>
      </c>
      <c r="E138" s="13" t="s">
        <v>0</v>
      </c>
      <c r="F138" s="14">
        <f t="shared" si="74"/>
        <v>0</v>
      </c>
      <c r="G138" s="15">
        <f t="shared" si="78"/>
        <v>0</v>
      </c>
      <c r="H138" s="15">
        <f t="shared" si="79"/>
        <v>0</v>
      </c>
      <c r="I138" s="81"/>
      <c r="J138" s="72"/>
    </row>
    <row r="139" spans="1:10" s="9" customFormat="1" ht="15" x14ac:dyDescent="0.25">
      <c r="A139" s="113" t="str">
        <f t="shared" si="75"/>
        <v>4.6.8</v>
      </c>
      <c r="B139" s="10" t="s">
        <v>174</v>
      </c>
      <c r="C139" s="11" t="s">
        <v>46</v>
      </c>
      <c r="D139" s="12">
        <v>1</v>
      </c>
      <c r="E139" s="13" t="s">
        <v>0</v>
      </c>
      <c r="F139" s="14">
        <f t="shared" si="74"/>
        <v>0</v>
      </c>
      <c r="G139" s="15">
        <f t="shared" si="78"/>
        <v>0</v>
      </c>
      <c r="H139" s="15">
        <f t="shared" si="79"/>
        <v>0</v>
      </c>
      <c r="I139" s="81"/>
      <c r="J139" s="72"/>
    </row>
    <row r="140" spans="1:10" s="9" customFormat="1" ht="15" x14ac:dyDescent="0.25">
      <c r="A140" s="113" t="str">
        <f t="shared" si="75"/>
        <v>4.6.9</v>
      </c>
      <c r="B140" s="10" t="s">
        <v>173</v>
      </c>
      <c r="C140" s="11" t="s">
        <v>46</v>
      </c>
      <c r="D140" s="12">
        <v>1</v>
      </c>
      <c r="E140" s="13" t="s">
        <v>0</v>
      </c>
      <c r="F140" s="14">
        <f t="shared" si="74"/>
        <v>0</v>
      </c>
      <c r="G140" s="15">
        <f t="shared" si="78"/>
        <v>0</v>
      </c>
      <c r="H140" s="15">
        <f t="shared" si="79"/>
        <v>0</v>
      </c>
      <c r="I140" s="81"/>
      <c r="J140" s="72"/>
    </row>
    <row r="141" spans="1:10" s="9" customFormat="1" ht="15" thickBot="1" x14ac:dyDescent="0.25">
      <c r="A141" s="117"/>
      <c r="B141" s="85"/>
      <c r="C141" s="28"/>
      <c r="D141" s="29"/>
      <c r="E141" s="30"/>
      <c r="F141" s="31">
        <f>0/1.23</f>
        <v>0</v>
      </c>
      <c r="G141" s="32">
        <f>D141*F141</f>
        <v>0</v>
      </c>
      <c r="H141" s="32">
        <f t="shared" si="79"/>
        <v>0</v>
      </c>
      <c r="I141" s="33"/>
    </row>
  </sheetData>
  <sheetProtection algorithmName="SHA-512" hashValue="6wBaOwIqyZ9gIsL8oVVx5TcQdmsdnzOWMaKnwDvkZOoGigoIranMmRmvAEnDEqtFGECShnloNAu4SegxDzSNVg==" saltValue="DgK9X7E9ZmZFU60EhdlnxA==" spinCount="100000" sheet="1" objects="1" scenarios="1" insertColumns="0" insertRows="0" insertHyperlinks="0"/>
  <mergeCells count="9">
    <mergeCell ref="A2:I2"/>
    <mergeCell ref="A3:A4"/>
    <mergeCell ref="B3:B4"/>
    <mergeCell ref="C3:C4"/>
    <mergeCell ref="D3:D4"/>
    <mergeCell ref="E3:E4"/>
    <mergeCell ref="I3:I4"/>
    <mergeCell ref="G3:H3"/>
    <mergeCell ref="F3:F4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Cz_1_Farby</vt:lpstr>
      <vt:lpstr>Cz_2_Wykładziny</vt:lpstr>
      <vt:lpstr>Cz_3_Mat_Budowlane</vt:lpstr>
      <vt:lpstr>Cz_4_Narzędzia</vt:lpstr>
      <vt:lpstr>Cz_1_Farby!Obszar_wydruku</vt:lpstr>
      <vt:lpstr>Cz_2_Wykładziny!Obszar_wydruku</vt:lpstr>
      <vt:lpstr>Cz_3_Mat_Budowlane!Obszar_wydruku</vt:lpstr>
      <vt:lpstr>Cz_4_Narzędzia!Obszar_wydruku</vt:lpstr>
      <vt:lpstr>Cz_1_Farby!Tytuły_wydruku</vt:lpstr>
      <vt:lpstr>Cz_2_Wykładziny!Tytuły_wydruku</vt:lpstr>
      <vt:lpstr>Cz_3_Mat_Budowlane!Tytuły_wydruku</vt:lpstr>
      <vt:lpstr>Cz_4_Narzędzia!Tytuły_wydruku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einar.rostek@uj.edu.pl</dc:creator>
  <cp:lastModifiedBy>Einar Rostek</cp:lastModifiedBy>
  <dcterms:created xsi:type="dcterms:W3CDTF">2024-05-10T05:07:56Z</dcterms:created>
  <dcterms:modified xsi:type="dcterms:W3CDTF">2024-06-19T09:39:09Z</dcterms:modified>
</cp:coreProperties>
</file>