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10" activeTab="0"/>
  </bookViews>
  <sheets>
    <sheet name="PAKIETY" sheetId="1" r:id="rId1"/>
    <sheet name="Arkusz2" sheetId="2" state="hidden" r:id="rId2"/>
    <sheet name="Arkusz3" sheetId="3" state="hidden" r:id="rId3"/>
  </sheets>
  <definedNames>
    <definedName name="_xlnm.Print_Area" localSheetId="0">'PAKIETY'!$A:$P</definedName>
  </definedNames>
  <calcPr fullCalcOnLoad="1"/>
</workbook>
</file>

<file path=xl/sharedStrings.xml><?xml version="1.0" encoding="utf-8"?>
<sst xmlns="http://schemas.openxmlformats.org/spreadsheetml/2006/main" count="343" uniqueCount="154">
  <si>
    <t>Lp.</t>
  </si>
  <si>
    <t>Zakres działania</t>
  </si>
  <si>
    <t>Związki aktywne</t>
  </si>
  <si>
    <t>Uwagi</t>
  </si>
  <si>
    <t>Nazwa handlowa środka oferowanego</t>
  </si>
  <si>
    <t>Wielkość opakowania</t>
  </si>
  <si>
    <t>Ilość litrów koncentratu</t>
  </si>
  <si>
    <t>Ilość litrów roztworu roboczego</t>
  </si>
  <si>
    <t>Vat %</t>
  </si>
  <si>
    <t>1.</t>
  </si>
  <si>
    <t>2.</t>
  </si>
  <si>
    <t>3.</t>
  </si>
  <si>
    <t xml:space="preserve">Wartość brutto </t>
  </si>
  <si>
    <t xml:space="preserve">      * Potwierdzenie zgodności w zakresie spektrum działania dla preparatów do dezynfekcji narzędzi i powierzchni:</t>
  </si>
  <si>
    <t>Celem potwierdzenia skuteczności działania bójczego preparatu dezynfekcyjnego do narzędzi (wymaga się, aby był to wyrób medyczny)</t>
  </si>
  <si>
    <t xml:space="preserve">- grzybobójcze (F)                                    </t>
  </si>
  <si>
    <t>- sporobójcze (S) – Bacillus subtilis, cereus, Clostridium sporogenes</t>
  </si>
  <si>
    <t xml:space="preserve"> - wirusobójcze (V) Polio, Adenovirus</t>
  </si>
  <si>
    <t xml:space="preserve">Zamawiający wymaga, aby skuteczność (stężenie, spektrum, czas) działania proponowanych preparatów oprócz ulotek informacyjnych i instrukcji użycia </t>
  </si>
  <si>
    <t>B,V,F,Tbc - 15 min</t>
  </si>
  <si>
    <t>Tabletki do 2000ppm</t>
  </si>
  <si>
    <t>Preparat do mycia i dezynfekcji powierzchni</t>
  </si>
  <si>
    <t>4.</t>
  </si>
  <si>
    <t>B,F - 15 min.                     V - HIV, HBV, Rota, Adeno, Papova, Vakzinia</t>
  </si>
  <si>
    <t>bez chloru, fenolu, QAV i aldehydów</t>
  </si>
  <si>
    <t>5.</t>
  </si>
  <si>
    <t>Drobnoustroje bytujące na skórze</t>
  </si>
  <si>
    <t>bezjodowy, bez fenoli</t>
  </si>
  <si>
    <t>Drobnoustroje bytujace na skórze</t>
  </si>
  <si>
    <t>bezjodowy, barwiony, bez fenoli</t>
  </si>
  <si>
    <r>
      <t xml:space="preserve"> </t>
    </r>
    <r>
      <rPr>
        <sz val="10"/>
        <rFont val="Arial"/>
        <family val="2"/>
      </rPr>
      <t>B,V, F, pierwotniaki.</t>
    </r>
  </si>
  <si>
    <t>Jeśli zaoferowany środek znajduje się na liście NARODOWEGO INSTYTUTU ZDROWIA PUBLICZNEGO – PAŃSTWOWY ZAKŁAD HIGIENY nie jest wymagane dołączenie potwierdzeń z wykonanych badań.</t>
  </si>
  <si>
    <t xml:space="preserve">Zaproponowane opakowanie </t>
  </si>
  <si>
    <t xml:space="preserve">  PAKIET NR 6 Środki do higieny obłożnie chorego i pielęgnacji ran           </t>
  </si>
  <si>
    <t xml:space="preserve">Środek do higieny obłożnie chorego </t>
  </si>
  <si>
    <t>Preparat do dezynfekcji ran, oparzeń, ropni owrzodzeń żylnych</t>
  </si>
  <si>
    <t>B, G, V, P</t>
  </si>
  <si>
    <t>cena 1 litra roztworu roboczego</t>
  </si>
  <si>
    <t>_</t>
  </si>
  <si>
    <t xml:space="preserve">Cena jednostkowa  brutto zł  1l koncentratu </t>
  </si>
  <si>
    <t>Cena jednostkowa  brutto zł 1 l     koncentratu</t>
  </si>
  <si>
    <t>Opakowania kompatybilne z dozownikami typu Dermados</t>
  </si>
  <si>
    <t>Cena jednostkowa  brutto zł  l koncentratu</t>
  </si>
  <si>
    <t>Cena jednostkowa  brutto zł  1l koncentratu</t>
  </si>
  <si>
    <t xml:space="preserve"> bez aldehydów, QAV i pochodnych biguanidyny</t>
  </si>
  <si>
    <t>bez aldehydów</t>
  </si>
  <si>
    <t>został przebadany przez Narodowy Instytut Zdrowia Publicznego – Państwowy Zakład Higieny.</t>
  </si>
  <si>
    <t>B,V,F,Tbc</t>
  </si>
  <si>
    <t>6.</t>
  </si>
  <si>
    <t>B,F,V (HIV,HBV,HSV)</t>
  </si>
  <si>
    <t>min. trzy substancje aktywne</t>
  </si>
  <si>
    <t xml:space="preserve">oznaczające, iż przedmiot zamówienia został przebadany na organizmach testowych podanych poniżej i odpowiada </t>
  </si>
  <si>
    <t>Normom Europejskim dot. obszaru medycznego ( normy co najmniej fazy II) lub Normom Polskim dot. obszaru medycznego ( normy co najmniej fazy II) lub</t>
  </si>
  <si>
    <t>7.</t>
  </si>
  <si>
    <t>8.</t>
  </si>
  <si>
    <t>9.</t>
  </si>
  <si>
    <t>RAZEM</t>
  </si>
  <si>
    <t>Dozownik do systemu zanurzania chusteczek w roztworze środka z pozycji 1,2,9</t>
  </si>
  <si>
    <t>preparat w pianie do mycia rąk, pH od 4-6 wkład pasujący do sytemu dermados</t>
  </si>
  <si>
    <t>spray, dezynfekcja małych powierzchni, stabilność roztworu min 25 dni poparta badaniami (B,Tbc,F)</t>
  </si>
  <si>
    <t>Środek myjąco- dezynfekcyjny, stabilność roztworu min 25 dni poparta badaniami (B,F)</t>
  </si>
  <si>
    <t>V (Rota, Noro, BVDV, Vaccinia)</t>
  </si>
  <si>
    <t xml:space="preserve">Cena netto opakowania </t>
  </si>
  <si>
    <t>B, F - do 1 min                            B ( MRSA ), Tbc, V  ( HBV,HIV, Rota, Adeno) – 1 min.</t>
  </si>
  <si>
    <t>preparat do mycia rąk, pH od 4-6 kompatybilny z produktem z poz. 1</t>
  </si>
  <si>
    <t>B, Tbc, V,F, Cl. perfringens, Cl. difficile - do 15 min        S - do 3h</t>
  </si>
  <si>
    <t>Preparat do mycia i dezynfekcji powierzchni sprzętu medycznego i inkubatorów</t>
  </si>
  <si>
    <t>poliheksanidyna, betaina</t>
  </si>
  <si>
    <t>gotowy  do użycia roztwór służący do irygacji, czyszczenia, nawilżania ran ostrych</t>
  </si>
  <si>
    <t xml:space="preserve"> PAKIET NR 1 Środki do ran</t>
  </si>
  <si>
    <t xml:space="preserve">Ilość opakowań </t>
  </si>
  <si>
    <t>1 litr</t>
  </si>
  <si>
    <t>0,65 litra</t>
  </si>
  <si>
    <t>5 litrów</t>
  </si>
  <si>
    <t>300 tabl</t>
  </si>
  <si>
    <t>200 szt.</t>
  </si>
  <si>
    <t>6 litrów</t>
  </si>
  <si>
    <t>Butelka              0,5 dm3</t>
  </si>
  <si>
    <t xml:space="preserve">Butelka          0,4 dm3 </t>
  </si>
  <si>
    <t>Butelka          0,5 dm3</t>
  </si>
  <si>
    <t>Butelka          0,35 litra z atomizerem</t>
  </si>
  <si>
    <t>6 kg</t>
  </si>
  <si>
    <t>Preparat do dezynfekcji narzędzi i endoskopów (pozytywna opinia Olympus)</t>
  </si>
  <si>
    <t>bez aldehydów, bez nadboranu sodu</t>
  </si>
  <si>
    <t>0,3 litra</t>
  </si>
  <si>
    <t>0,5 litra z atomizerem</t>
  </si>
  <si>
    <t>0,25 litra z atomizerem</t>
  </si>
  <si>
    <t>1 litr z atomizerem</t>
  </si>
  <si>
    <t>160 g</t>
  </si>
  <si>
    <t>B,V,F,Tbc, S (Cl. difficile) - 15 min</t>
  </si>
  <si>
    <t>B, Tbc, G, V (HBV, HCV, HIV, Rota)</t>
  </si>
  <si>
    <t>B, G, V (HBV, HCV, HIV)</t>
  </si>
  <si>
    <t>Butelka          1 dm3</t>
  </si>
  <si>
    <t>Butelka                 1 litra</t>
  </si>
  <si>
    <t>350 ml</t>
  </si>
  <si>
    <t>Zamawiający dopuszcza zaproponowanie preparatów równoważnych tzn. takich, w których przedmiot zamówienia spełnia wszystkie wymagania dotyczące składu chemicznego, spektrum działania, danych technicznych i jakościowych postawionych przez Zamawiającego.</t>
  </si>
  <si>
    <t>2,5 l +/- 0,5 l</t>
  </si>
  <si>
    <t>potwierdzone były dokumentami (w języku polskim) z wykonanych badań.</t>
  </si>
  <si>
    <t xml:space="preserve"> i powierzchni (wymaga się, aby był to wyrób medyczny lub produkt biobójczy), należy załączyć dokumenty potwierdzające wykonane badania,</t>
  </si>
  <si>
    <t xml:space="preserve">- bakteriobójcze (B ) </t>
  </si>
  <si>
    <t>- prątkobójcze (Tbc) - (Mycobacterium tuberculosis lub Mycobacterium avium z Mycobacterium terrae)</t>
  </si>
  <si>
    <t>Termin dostawy   … dni  (min. 4 dni max. 7 dni)</t>
  </si>
  <si>
    <t xml:space="preserve">Cena jednostkowa  brutto zł 1l koncentratu </t>
  </si>
  <si>
    <t>Ilość  litrów roztworu roboczego</t>
  </si>
  <si>
    <t>Chusteczki dezynfekcyjno-myjące do USG</t>
  </si>
  <si>
    <t xml:space="preserve">preparat do dezynfekcji wkłuć centralnych </t>
  </si>
  <si>
    <t>antybakteryjna emulsja myjąca, dekontaminacja rąk i skóry</t>
  </si>
  <si>
    <t>antyseptyka błon śluzowych jamy ustnej i gardła</t>
  </si>
  <si>
    <t>antyseptyka wrażliwych obszarów</t>
  </si>
  <si>
    <t>Preparat do dezynfekcji ran, oparzeń, ropni, owrzodzeń żylnych</t>
  </si>
  <si>
    <t xml:space="preserve">bezjodowy </t>
  </si>
  <si>
    <t>bez alkoholu</t>
  </si>
  <si>
    <t>B, Tbc, F, V ( HBV, HIV, HSV, Rota, Noro )</t>
  </si>
  <si>
    <t>Etanol min 89%</t>
  </si>
  <si>
    <t>Dezynfekcja rąk, bezbarwny, posiadający substancje nawilżające regenerujące, zapachowe</t>
  </si>
  <si>
    <t>kwas podchlorynowy, podchloryn sodu</t>
  </si>
  <si>
    <t>środek do oczyszczania i nawilżania powierzchni rany, zapobiega tworzeniu biofilmu</t>
  </si>
  <si>
    <t>1L</t>
  </si>
  <si>
    <t>1 litrów</t>
  </si>
  <si>
    <t xml:space="preserve">Cena brutto opakowania </t>
  </si>
  <si>
    <r>
      <t xml:space="preserve"> </t>
    </r>
    <r>
      <rPr>
        <b/>
        <sz val="10"/>
        <rFont val="Arial"/>
        <family val="2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(Dokument należy złożyć w postaci elektronicznej opatrzony kwalifikowalnym podpisem elektronicznym, podpisem zaufanym lub podpisem osobistym)</t>
    </r>
  </si>
  <si>
    <t xml:space="preserve">PAKIET NR 2 Środki do dezynfekcji powierzchni   </t>
  </si>
  <si>
    <r>
      <t xml:space="preserve"> </t>
    </r>
    <r>
      <rPr>
        <sz val="10"/>
        <rFont val="Arial"/>
        <family val="2"/>
      </rPr>
      <t>bez aldehydów, QAV i pochodnych biguanidyny</t>
    </r>
  </si>
  <si>
    <t xml:space="preserve">  PAKIET NR 5 ŚRODKI DO PIELĘGNACJI OBŁOŻNIE CHORYCH                   </t>
  </si>
  <si>
    <t xml:space="preserve">  PAKIET NR 4 Środki do dezynfekcji rąk, skóry i śluzówek                  </t>
  </si>
  <si>
    <t xml:space="preserve">  PAKIET NR 3 Środki do higienicznej i chirurgicznej dezynfekcji rąk, dezynfekcji skóry oraz mycia  rąk, do dezynfekcji narzędzi i endoskopów             </t>
  </si>
  <si>
    <t>Załącznik nr 1</t>
  </si>
  <si>
    <t>Suche chusteczki po min. 90 szt. opakowanie zawierające naklejki umożliwiające opisanie dozownika dozującego chusteczki do pozycji 3</t>
  </si>
  <si>
    <t>7 000 szt. chusteczek</t>
  </si>
  <si>
    <t xml:space="preserve">  PAKIET NR 6 ŚRODKI DO DEKONTAMINACJI NARZĘDZI W CENTRALNEJ STERYLIZATORNI             </t>
  </si>
  <si>
    <t>Enzymy, alkalia</t>
  </si>
  <si>
    <t>20l</t>
  </si>
  <si>
    <t> B, Tbc, F, V – 1%/55°C/5 min</t>
  </si>
  <si>
    <t>Aldehyd glutarowy</t>
  </si>
  <si>
    <t>5l</t>
  </si>
  <si>
    <t>olej mineralny/płynna parafina</t>
  </si>
  <si>
    <t>Gotowy do użycia preparat do smarowania, ręcznej pielęgnacji ruchomych elementów narzędzi chirurgicznych. Nie powoduje żadnych osadów, toksykologicznie bezpieczny. Nie wpływający na proces sterylizacji parowej (emulgujący w wodzie). Nie zawiera chlorofluorowęglowodorów (CFC)</t>
  </si>
  <si>
    <t>0,4l</t>
  </si>
  <si>
    <t>-</t>
  </si>
  <si>
    <t>Bakteriostatyczny</t>
  </si>
  <si>
    <t>Enzymy, anionowe i amfoteryczne środki powierzchniowo czynne</t>
  </si>
  <si>
    <t>Gotowy do użycia płynny w postaci piany w sprayu środek do wstępnego zabezpieczenia narzędzi chirurgicznych bezpośrednio po użyciu. Środek działający jako inhibitor korozji. Odpowiedni do wszystkich narzędzi chirurgicznych. Umożliwiający przechowywanie narzędzi w postaci zwilżonej do 72 godzin. Nie zawierający w swoim składzie IV-rzędowych związków amioniowych, biguainidyny i jej pochodnych. PH  około 9,6</t>
  </si>
  <si>
    <t>0,75l</t>
  </si>
  <si>
    <t>niejonowe i anionowe związki powierzchniowo czynne, enzymy</t>
  </si>
  <si>
    <t>Płynny środek do mycia termostabilnych i termolabilnych instrumentów włącznie z instrumentami mikrochirurgicznymi, endoskopami elastycznymi instrumentarium stomatologicznym. Stosowany do mycia w kąpieli zanurzeniowej jak również w myjniach ultradźwiękowych.  Środek posiadający możliwość usuwania biofilmu (zgodnie z 15883-4). Środek zachowujący właściwości myjące w każdej twardości wody. pH 8,4-8,6. Stężenie użytkowe 0,5%</t>
  </si>
  <si>
    <t>B, F (drożdżaki), V (HIV, HBV, HCV) – 1,5%/15 mi</t>
  </si>
  <si>
    <t>Laurylpropylendiamina, kwas mlekowy, alkoksylowany alkohol tłuszczowy</t>
  </si>
  <si>
    <t>44/23 DOSTAWA ŚRODKÓW DEZYNFEKCYJNYCH DLA SPZZOZ W GRYFICACH</t>
  </si>
  <si>
    <t>spray, dezynfekcja małych powierzchni, stabilność roztworu min. 25 dni poparta badaniami (B,Tbc,F)</t>
  </si>
  <si>
    <r>
      <rPr>
        <b/>
        <u val="single"/>
        <sz val="10"/>
        <color indexed="8"/>
        <rFont val="Arial"/>
        <family val="2"/>
      </rPr>
      <t>Dodatkowe wymagania</t>
    </r>
    <r>
      <rPr>
        <b/>
        <sz val="10"/>
        <color indexed="8"/>
        <rFont val="Arial"/>
        <family val="2"/>
      </rPr>
      <t xml:space="preserve">
- Analiza podstawowych parametrów fizykochemicznych wody na każde wezwanie Zamawiającego. 
- Wykonanie raz w roku analizy poprawności procesu mycia i dezynfekcji zgodnie z zapisami wskazanymi przez normę PN-EN ISO 15883-1:2010 oraz PN-EN ISO 15883-2:2010. W zakres badań wchodzą: badanie dozowania środków chemicznych, badanie skuteczności czyszczenia, badanie pozostałości białka, badanie termometryczne procesu przy pomocy czujnika umieszczonego wewnątrz komory urządzenia w trakcie procesu, badanie pozostałości chemii procesowej, ocena mechaniki mycia;
- Montaż i serwisowanie systemu dozowania umożliwiającego dozowanie środków chemii procesowej z kanistrów o pojemnościach 5l – 20l, gwarantującego nieprzerwaną pracę urządzeń w przypadku deficytu środków chemii procesowej w kanistrach przez minimum 10 pełnych procesów mycia i dezynfekcji. System nie może  ingerować w konstrukcję techniczną myjni-dezynfektorów. Musi posiadać sygnalizację świetlną i dźwiękową zakłóceń pracy.</t>
    </r>
    <r>
      <rPr>
        <b/>
        <strike/>
        <sz val="10"/>
        <color indexed="10"/>
        <rFont val="Arial"/>
        <family val="2"/>
      </rPr>
      <t xml:space="preserve">
</t>
    </r>
  </si>
  <si>
    <t>Zamawiający dopuszcza zaproponowanie preparatów równoważnych tzn. takich, w których przedmiot zamówienie spełnia wszystkie wymagania dotyczące składu chemicznego, spektrum działania, danych technicznych i jakościowych postawionych przez Zamawiającego.</t>
  </si>
  <si>
    <t>Płynny środek do mycia w myjniach-dezynfektorach, skutecznie usuwający pozostałości organiczne typu zaschnięta i denaturowana krew. Umożliwiający mycie maszynowe narzędzi i sprzętu medycznego także wykonanego z aluminium i tworzyw sztucznych. Usuwający chorobotwórcze białka prionowe, w tym również VCJD &gt;2log. Musi usuwać matowe naloty. Inhibitor korozji. Niewymagający neutralizacji oraz zastosowania środka płuczącego w procesie. Umożliwiający zastosowanie w myjniach ultradźwiękowych. pH 10-11. Stężenie użytkowe 0,2%. Możliwość dozowania w wodzie o temp. 25C.</t>
  </si>
  <si>
    <t>Płynny, słabo pieniący, neutralny środek dezynfekcyjny. Szczególnie dobrze dezynfekujący przedmioty z wrażliwych materiałów. Nie zawiera aldehydu mrówkowego oraz czwarto-rzędowych związków amoniowych. Steżenie użytkowe 1%</t>
  </si>
  <si>
    <t xml:space="preserve">Płynny w postaci koncentratu środek do mycia i dezynfekcji termostabilnych i termolabilnych wyrobów medycznych i wyposażenia a także mokrego transportu narzędzi chirurgicznych. Odpowiedni do mycia i dezynfekcji z użyciem pianownicy. Nie może zawierać aldehydów oraz czwartorzędowych związków amoniowych. Środek nie może  powodować utwardzania białek. Narzędzia mogą pozostać w roztworze do 72h.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</si>
</sst>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[$-415]d\ mmmm\ yyyy"/>
    <numFmt numFmtId="180" formatCode="0.00000"/>
    <numFmt numFmtId="181" formatCode="0.0000"/>
    <numFmt numFmtId="182" formatCode="0.000"/>
    <numFmt numFmtId="183" formatCode="0.0"/>
    <numFmt numFmtId="184" formatCode="#,##0.00\ &quot;zł&quot;"/>
    <numFmt numFmtId="185" formatCode="[$-415]dddd\,\ d\ mmmm\ yyyy"/>
    <numFmt numFmtId="186" formatCode="#,##0.0000\ &quot;zł&quot;"/>
    <numFmt numFmtId="187" formatCode="#,##0.00\ [$€-1]"/>
  </numFmts>
  <fonts count="78"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 CE"/>
      <family val="0"/>
    </font>
    <font>
      <strike/>
      <sz val="8"/>
      <color indexed="10"/>
      <name val="Arial CE"/>
      <family val="0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10"/>
      <name val="Arial CE"/>
      <family val="0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6"/>
      <name val="Arial CE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b/>
      <strike/>
      <sz val="10"/>
      <color indexed="10"/>
      <name val="Arial"/>
      <family val="2"/>
    </font>
    <font>
      <b/>
      <i/>
      <sz val="11"/>
      <name val="Arial CE"/>
      <family val="0"/>
    </font>
    <font>
      <b/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2" fontId="14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2" fontId="10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top" wrapText="1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 wrapText="1"/>
    </xf>
    <xf numFmtId="0" fontId="72" fillId="32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2" fontId="72" fillId="0" borderId="11" xfId="0" applyNumberFormat="1" applyFont="1" applyBorder="1" applyAlignment="1">
      <alignment horizontal="center" vertical="center" wrapText="1"/>
    </xf>
    <xf numFmtId="0" fontId="72" fillId="32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4" fontId="72" fillId="0" borderId="10" xfId="6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3" fillId="35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4" fontId="71" fillId="0" borderId="10" xfId="0" applyNumberFormat="1" applyFont="1" applyBorder="1" applyAlignment="1">
      <alignment horizontal="center" vertical="center" wrapText="1"/>
    </xf>
    <xf numFmtId="184" fontId="72" fillId="0" borderId="11" xfId="0" applyNumberFormat="1" applyFont="1" applyBorder="1" applyAlignment="1">
      <alignment horizontal="center" vertical="center" wrapText="1"/>
    </xf>
    <xf numFmtId="184" fontId="72" fillId="32" borderId="11" xfId="0" applyNumberFormat="1" applyFont="1" applyFill="1" applyBorder="1" applyAlignment="1">
      <alignment horizontal="center" vertical="center" wrapText="1"/>
    </xf>
    <xf numFmtId="184" fontId="72" fillId="0" borderId="10" xfId="0" applyNumberFormat="1" applyFont="1" applyBorder="1" applyAlignment="1">
      <alignment horizontal="center" vertical="center" wrapText="1"/>
    </xf>
    <xf numFmtId="184" fontId="72" fillId="32" borderId="10" xfId="0" applyNumberFormat="1" applyFont="1" applyFill="1" applyBorder="1" applyAlignment="1">
      <alignment horizontal="center" vertical="center" wrapText="1"/>
    </xf>
    <xf numFmtId="184" fontId="7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4" fontId="6" fillId="0" borderId="0" xfId="0" applyNumberFormat="1" applyFont="1" applyFill="1" applyBorder="1" applyAlignment="1">
      <alignment vertical="center" wrapText="1"/>
    </xf>
    <xf numFmtId="184" fontId="5" fillId="0" borderId="0" xfId="0" applyNumberFormat="1" applyFont="1" applyAlignment="1">
      <alignment vertical="top" wrapText="1"/>
    </xf>
    <xf numFmtId="184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/>
    </xf>
    <xf numFmtId="184" fontId="2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 vertical="center" wrapText="1"/>
    </xf>
    <xf numFmtId="184" fontId="0" fillId="0" borderId="0" xfId="0" applyNumberFormat="1" applyBorder="1" applyAlignment="1">
      <alignment horizontal="center" vertical="center" wrapText="1"/>
    </xf>
    <xf numFmtId="184" fontId="22" fillId="0" borderId="0" xfId="0" applyNumberFormat="1" applyFont="1" applyAlignment="1">
      <alignment vertical="top" wrapText="1"/>
    </xf>
    <xf numFmtId="184" fontId="22" fillId="0" borderId="0" xfId="0" applyNumberFormat="1" applyFont="1" applyFill="1" applyBorder="1" applyAlignment="1">
      <alignment vertical="center" wrapText="1"/>
    </xf>
    <xf numFmtId="184" fontId="5" fillId="0" borderId="0" xfId="0" applyNumberFormat="1" applyFont="1" applyAlignment="1">
      <alignment/>
    </xf>
    <xf numFmtId="184" fontId="7" fillId="0" borderId="0" xfId="0" applyNumberFormat="1" applyFont="1" applyFill="1" applyBorder="1" applyAlignment="1">
      <alignment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4" fontId="73" fillId="0" borderId="10" xfId="0" applyNumberFormat="1" applyFont="1" applyBorder="1" applyAlignment="1">
      <alignment horizontal="center" vertical="center" wrapText="1"/>
    </xf>
    <xf numFmtId="184" fontId="73" fillId="34" borderId="10" xfId="0" applyNumberFormat="1" applyFont="1" applyFill="1" applyBorder="1" applyAlignment="1">
      <alignment horizontal="center" vertical="center" wrapText="1"/>
    </xf>
    <xf numFmtId="184" fontId="9" fillId="0" borderId="0" xfId="0" applyNumberFormat="1" applyFont="1" applyAlignment="1">
      <alignment vertical="top" wrapText="1"/>
    </xf>
    <xf numFmtId="184" fontId="72" fillId="0" borderId="11" xfId="60" applyNumberFormat="1" applyFont="1" applyBorder="1" applyAlignment="1">
      <alignment horizontal="center" vertical="center"/>
    </xf>
    <xf numFmtId="184" fontId="76" fillId="0" borderId="12" xfId="60" applyNumberFormat="1" applyFont="1" applyBorder="1" applyAlignment="1">
      <alignment/>
    </xf>
    <xf numFmtId="184" fontId="2" fillId="0" borderId="0" xfId="0" applyNumberFormat="1" applyFont="1" applyFill="1" applyBorder="1" applyAlignment="1">
      <alignment horizontal="left" vertical="center" wrapText="1"/>
    </xf>
    <xf numFmtId="184" fontId="5" fillId="0" borderId="0" xfId="0" applyNumberFormat="1" applyFont="1" applyFill="1" applyBorder="1" applyAlignment="1">
      <alignment horizontal="center"/>
    </xf>
    <xf numFmtId="184" fontId="2" fillId="0" borderId="10" xfId="0" applyNumberFormat="1" applyFont="1" applyBorder="1" applyAlignment="1">
      <alignment horizontal="center" vertical="center" wrapText="1"/>
    </xf>
    <xf numFmtId="184" fontId="4" fillId="0" borderId="10" xfId="6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vertical="center" wrapText="1"/>
    </xf>
    <xf numFmtId="184" fontId="4" fillId="0" borderId="0" xfId="0" applyNumberFormat="1" applyFont="1" applyAlignment="1">
      <alignment vertical="top" wrapText="1"/>
    </xf>
    <xf numFmtId="184" fontId="1" fillId="0" borderId="0" xfId="0" applyNumberFormat="1" applyFont="1" applyFill="1" applyBorder="1" applyAlignment="1">
      <alignment horizontal="left" vertical="center" wrapText="1"/>
    </xf>
    <xf numFmtId="184" fontId="0" fillId="0" borderId="0" xfId="0" applyNumberFormat="1" applyBorder="1" applyAlignment="1">
      <alignment vertical="center" wrapText="1"/>
    </xf>
    <xf numFmtId="184" fontId="4" fillId="0" borderId="10" xfId="60" applyNumberFormat="1" applyFont="1" applyBorder="1" applyAlignment="1">
      <alignment horizontal="center" vertical="center"/>
    </xf>
    <xf numFmtId="184" fontId="76" fillId="0" borderId="10" xfId="6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76" fillId="0" borderId="12" xfId="0" applyNumberFormat="1" applyFont="1" applyBorder="1" applyAlignment="1">
      <alignment/>
    </xf>
    <xf numFmtId="184" fontId="7" fillId="0" borderId="0" xfId="0" applyNumberFormat="1" applyFont="1" applyFill="1" applyBorder="1" applyAlignment="1">
      <alignment vertical="center" wrapText="1"/>
    </xf>
    <xf numFmtId="184" fontId="25" fillId="0" borderId="10" xfId="0" applyNumberFormat="1" applyFont="1" applyBorder="1" applyAlignment="1">
      <alignment vertical="center"/>
    </xf>
    <xf numFmtId="0" fontId="73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vertical="center" wrapText="1"/>
    </xf>
    <xf numFmtId="0" fontId="73" fillId="34" borderId="11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/>
    </xf>
    <xf numFmtId="184" fontId="73" fillId="0" borderId="11" xfId="0" applyNumberFormat="1" applyFont="1" applyBorder="1" applyAlignment="1">
      <alignment horizontal="center" vertical="center" wrapText="1"/>
    </xf>
    <xf numFmtId="184" fontId="73" fillId="34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8" fillId="36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76" fillId="0" borderId="13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18" fillId="36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77" fillId="36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8"/>
  <sheetViews>
    <sheetView tabSelected="1" zoomScale="90" zoomScaleNormal="90" zoomScaleSheetLayoutView="80" workbookViewId="0" topLeftCell="A91">
      <selection activeCell="E181" sqref="E181"/>
    </sheetView>
  </sheetViews>
  <sheetFormatPr defaultColWidth="9.00390625" defaultRowHeight="12.75"/>
  <cols>
    <col min="1" max="1" width="5.00390625" style="0" customWidth="1"/>
    <col min="2" max="2" width="16.375" style="0" customWidth="1"/>
    <col min="3" max="3" width="15.625" style="0" customWidth="1"/>
    <col min="4" max="4" width="20.125" style="0" customWidth="1"/>
    <col min="5" max="5" width="12.625" style="0" customWidth="1"/>
    <col min="6" max="6" width="12.25390625" style="0" customWidth="1"/>
    <col min="7" max="7" width="12.375" style="0" customWidth="1"/>
    <col min="8" max="8" width="12.75390625" style="0" customWidth="1"/>
    <col min="9" max="9" width="10.75390625" style="0" customWidth="1"/>
    <col min="10" max="10" width="11.125" style="0" customWidth="1"/>
    <col min="11" max="11" width="15.75390625" style="0" customWidth="1"/>
    <col min="12" max="12" width="12.125" style="113" customWidth="1"/>
    <col min="13" max="13" width="13.00390625" style="113" customWidth="1"/>
    <col min="14" max="14" width="7.125" style="0" customWidth="1"/>
    <col min="15" max="16" width="13.25390625" style="113" customWidth="1"/>
    <col min="17" max="17" width="9.125" style="10" customWidth="1"/>
    <col min="19" max="19" width="9.625" style="0" bestFit="1" customWidth="1"/>
  </cols>
  <sheetData>
    <row r="2" spans="14:16" ht="14.25">
      <c r="N2" s="183" t="s">
        <v>126</v>
      </c>
      <c r="O2" s="183"/>
      <c r="P2" s="183"/>
    </row>
    <row r="3" spans="1:16" ht="20.25">
      <c r="A3" s="186" t="s">
        <v>147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2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2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8" spans="1:17" s="6" customFormat="1" ht="18" customHeight="1">
      <c r="A8" s="184" t="s">
        <v>69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9"/>
    </row>
    <row r="9" spans="1:16" ht="48">
      <c r="A9" s="82" t="s">
        <v>0</v>
      </c>
      <c r="B9" s="83" t="s">
        <v>1</v>
      </c>
      <c r="C9" s="84" t="s">
        <v>2</v>
      </c>
      <c r="D9" s="84" t="s">
        <v>3</v>
      </c>
      <c r="E9" s="83" t="s">
        <v>4</v>
      </c>
      <c r="F9" s="83" t="s">
        <v>5</v>
      </c>
      <c r="G9" s="83" t="s">
        <v>70</v>
      </c>
      <c r="H9" s="83" t="s">
        <v>6</v>
      </c>
      <c r="I9" s="83" t="s">
        <v>7</v>
      </c>
      <c r="J9" s="83" t="s">
        <v>37</v>
      </c>
      <c r="K9" s="83" t="s">
        <v>32</v>
      </c>
      <c r="L9" s="114" t="s">
        <v>62</v>
      </c>
      <c r="M9" s="114" t="s">
        <v>102</v>
      </c>
      <c r="N9" s="84" t="s">
        <v>8</v>
      </c>
      <c r="O9" s="114" t="s">
        <v>119</v>
      </c>
      <c r="P9" s="114" t="s">
        <v>12</v>
      </c>
    </row>
    <row r="10" spans="1:16" ht="60.75" customHeight="1">
      <c r="A10" s="94">
        <v>1</v>
      </c>
      <c r="B10" s="95"/>
      <c r="C10" s="95" t="s">
        <v>67</v>
      </c>
      <c r="D10" s="95" t="s">
        <v>68</v>
      </c>
      <c r="E10" s="96"/>
      <c r="F10" s="95" t="s">
        <v>94</v>
      </c>
      <c r="G10" s="95">
        <v>260</v>
      </c>
      <c r="H10" s="97">
        <f>G10*0.35</f>
        <v>91</v>
      </c>
      <c r="I10" s="98" t="s">
        <v>38</v>
      </c>
      <c r="J10" s="98" t="s">
        <v>38</v>
      </c>
      <c r="K10" s="95"/>
      <c r="L10" s="115"/>
      <c r="M10" s="116"/>
      <c r="N10" s="95"/>
      <c r="O10" s="115"/>
      <c r="P10" s="141"/>
    </row>
    <row r="11" spans="1:16" ht="79.5" customHeight="1">
      <c r="A11" s="85">
        <v>2</v>
      </c>
      <c r="B11" s="86"/>
      <c r="C11" s="86" t="s">
        <v>115</v>
      </c>
      <c r="D11" s="86" t="s">
        <v>116</v>
      </c>
      <c r="E11" s="87"/>
      <c r="F11" s="86" t="s">
        <v>117</v>
      </c>
      <c r="G11" s="86">
        <v>310</v>
      </c>
      <c r="H11" s="88">
        <f>G11</f>
        <v>310</v>
      </c>
      <c r="I11" s="89" t="s">
        <v>38</v>
      </c>
      <c r="J11" s="89" t="s">
        <v>38</v>
      </c>
      <c r="K11" s="86"/>
      <c r="L11" s="117"/>
      <c r="M11" s="118"/>
      <c r="N11" s="86"/>
      <c r="O11" s="117"/>
      <c r="P11" s="100"/>
    </row>
    <row r="12" spans="1:16" ht="18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119"/>
      <c r="M12" s="119"/>
      <c r="N12" s="174" t="s">
        <v>56</v>
      </c>
      <c r="O12" s="175"/>
      <c r="P12" s="142">
        <f>SUM(P10:P11)</f>
        <v>0</v>
      </c>
    </row>
    <row r="13" spans="1:16" ht="12.75">
      <c r="A13" s="53"/>
      <c r="B13" s="53"/>
      <c r="C13" s="53"/>
      <c r="D13" s="53"/>
      <c r="E13" s="53"/>
      <c r="F13" s="53"/>
      <c r="G13" s="53"/>
      <c r="H13" s="53"/>
      <c r="I13" s="53"/>
      <c r="J13" s="55"/>
      <c r="K13" s="56"/>
      <c r="L13" s="120"/>
      <c r="M13" s="120"/>
      <c r="N13" s="53"/>
      <c r="O13" s="120"/>
      <c r="P13" s="120"/>
    </row>
    <row r="14" spans="1:16" ht="12.75">
      <c r="A14" s="53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21"/>
      <c r="M14" s="121"/>
      <c r="N14" s="57"/>
      <c r="O14" s="121"/>
      <c r="P14" s="121"/>
    </row>
    <row r="15" spans="1:17" ht="12.75">
      <c r="A15" s="58"/>
      <c r="B15" s="170" t="s">
        <v>95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43"/>
      <c r="P15" s="122"/>
      <c r="Q15" s="23"/>
    </row>
    <row r="16" spans="1:17" ht="12.75">
      <c r="A16" s="58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43"/>
      <c r="P16" s="122"/>
      <c r="Q16" s="23"/>
    </row>
    <row r="17" spans="1:17" ht="12.75">
      <c r="A17" s="58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43"/>
      <c r="P17" s="122"/>
      <c r="Q17" s="23"/>
    </row>
    <row r="18" spans="1:17" ht="12.7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22"/>
      <c r="M18" s="122"/>
      <c r="N18" s="59"/>
      <c r="O18" s="122"/>
      <c r="P18" s="122"/>
      <c r="Q18" s="23"/>
    </row>
    <row r="19" spans="1:17" ht="12.75">
      <c r="A19" s="58"/>
      <c r="B19" s="44" t="s">
        <v>101</v>
      </c>
      <c r="C19" s="45"/>
      <c r="D19" s="46"/>
      <c r="E19" s="59"/>
      <c r="F19" s="59"/>
      <c r="G19" s="59"/>
      <c r="H19" s="59"/>
      <c r="I19" s="59"/>
      <c r="J19" s="59"/>
      <c r="K19" s="59"/>
      <c r="L19" s="122"/>
      <c r="M19" s="122"/>
      <c r="N19" s="59"/>
      <c r="O19" s="122"/>
      <c r="P19" s="122"/>
      <c r="Q19" s="23"/>
    </row>
    <row r="20" spans="1:17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23"/>
      <c r="M20" s="123"/>
      <c r="N20" s="19"/>
      <c r="O20" s="131"/>
      <c r="P20" s="131"/>
      <c r="Q20" s="23"/>
    </row>
    <row r="21" spans="1:17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23"/>
      <c r="M21" s="123"/>
      <c r="N21" s="19"/>
      <c r="O21" s="131"/>
      <c r="P21" s="131"/>
      <c r="Q21" s="23"/>
    </row>
    <row r="22" spans="1:17" ht="12.75" customHeight="1">
      <c r="A22" s="17"/>
      <c r="B22" s="60"/>
      <c r="C22" s="171" t="s">
        <v>120</v>
      </c>
      <c r="D22" s="171"/>
      <c r="E22" s="171"/>
      <c r="F22" s="171"/>
      <c r="G22" s="171"/>
      <c r="H22" s="171"/>
      <c r="I22" s="20"/>
      <c r="J22" s="20"/>
      <c r="K22" s="20"/>
      <c r="L22" s="124"/>
      <c r="M22" s="124"/>
      <c r="N22" s="20"/>
      <c r="O22" s="124"/>
      <c r="P22" s="131"/>
      <c r="Q22" s="23"/>
    </row>
    <row r="23" spans="1:17" ht="12.75">
      <c r="A23" s="25"/>
      <c r="B23" s="48"/>
      <c r="C23" s="171"/>
      <c r="D23" s="171"/>
      <c r="E23" s="171"/>
      <c r="F23" s="171"/>
      <c r="G23" s="171"/>
      <c r="H23" s="171"/>
      <c r="I23" s="22"/>
      <c r="J23" s="22"/>
      <c r="K23" s="22"/>
      <c r="L23" s="125"/>
      <c r="M23" s="125"/>
      <c r="N23" s="21"/>
      <c r="O23" s="144"/>
      <c r="P23" s="131"/>
      <c r="Q23" s="23"/>
    </row>
    <row r="24" spans="1:17" ht="18" customHeight="1">
      <c r="A24" s="25"/>
      <c r="B24" s="48"/>
      <c r="C24" s="171"/>
      <c r="D24" s="171"/>
      <c r="E24" s="171"/>
      <c r="F24" s="171"/>
      <c r="G24" s="171"/>
      <c r="H24" s="171"/>
      <c r="I24" s="22"/>
      <c r="J24" s="22"/>
      <c r="K24" s="22"/>
      <c r="L24" s="125"/>
      <c r="M24" s="125"/>
      <c r="N24" s="21"/>
      <c r="O24" s="144"/>
      <c r="P24" s="131"/>
      <c r="Q24" s="23"/>
    </row>
    <row r="25" spans="1:17" ht="18" customHeight="1">
      <c r="A25" s="25"/>
      <c r="B25" s="48"/>
      <c r="C25" s="99"/>
      <c r="D25" s="99"/>
      <c r="E25" s="99"/>
      <c r="F25" s="99"/>
      <c r="G25" s="99"/>
      <c r="H25" s="99"/>
      <c r="I25" s="22"/>
      <c r="J25" s="22"/>
      <c r="K25" s="22"/>
      <c r="L25" s="125"/>
      <c r="M25" s="125"/>
      <c r="N25" s="21"/>
      <c r="O25" s="144"/>
      <c r="P25" s="131"/>
      <c r="Q25" s="23"/>
    </row>
    <row r="26" spans="1:17" ht="18" customHeight="1">
      <c r="A26" s="25"/>
      <c r="B26" s="48"/>
      <c r="C26" s="99"/>
      <c r="D26" s="99"/>
      <c r="E26" s="99"/>
      <c r="F26" s="99"/>
      <c r="G26" s="99"/>
      <c r="H26" s="99"/>
      <c r="I26" s="22"/>
      <c r="J26" s="22"/>
      <c r="K26" s="22"/>
      <c r="L26" s="125"/>
      <c r="M26" s="125"/>
      <c r="N26" s="21"/>
      <c r="O26" s="144"/>
      <c r="P26" s="131"/>
      <c r="Q26" s="23"/>
    </row>
    <row r="27" spans="1:17" ht="12.75">
      <c r="A27" s="25"/>
      <c r="B27" s="21"/>
      <c r="C27" s="20"/>
      <c r="D27" s="20"/>
      <c r="E27" s="20"/>
      <c r="F27" s="20"/>
      <c r="G27" s="20"/>
      <c r="H27" s="20"/>
      <c r="I27" s="22"/>
      <c r="J27" s="22"/>
      <c r="K27" s="22"/>
      <c r="L27" s="125"/>
      <c r="M27" s="125"/>
      <c r="N27" s="21"/>
      <c r="O27" s="144"/>
      <c r="P27" s="131"/>
      <c r="Q27" s="23"/>
    </row>
    <row r="29" spans="1:17" s="7" customFormat="1" ht="19.5" customHeight="1">
      <c r="A29" s="178" t="s">
        <v>121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1"/>
    </row>
    <row r="30" spans="1:16" ht="48">
      <c r="A30" s="1" t="s">
        <v>0</v>
      </c>
      <c r="B30" s="2" t="s">
        <v>1</v>
      </c>
      <c r="C30" s="3" t="s">
        <v>2</v>
      </c>
      <c r="D30" s="3" t="s">
        <v>3</v>
      </c>
      <c r="E30" s="4" t="s">
        <v>4</v>
      </c>
      <c r="F30" s="4" t="s">
        <v>5</v>
      </c>
      <c r="G30" s="2" t="s">
        <v>70</v>
      </c>
      <c r="H30" s="4" t="s">
        <v>6</v>
      </c>
      <c r="I30" s="2" t="s">
        <v>103</v>
      </c>
      <c r="J30" s="2" t="s">
        <v>37</v>
      </c>
      <c r="K30" s="2" t="s">
        <v>32</v>
      </c>
      <c r="L30" s="126" t="s">
        <v>62</v>
      </c>
      <c r="M30" s="126" t="s">
        <v>39</v>
      </c>
      <c r="N30" s="3" t="s">
        <v>8</v>
      </c>
      <c r="O30" s="126" t="s">
        <v>119</v>
      </c>
      <c r="P30" s="145" t="s">
        <v>12</v>
      </c>
    </row>
    <row r="31" spans="1:19" s="32" customFormat="1" ht="72" customHeight="1">
      <c r="A31" s="49" t="s">
        <v>9</v>
      </c>
      <c r="B31" s="8" t="s">
        <v>63</v>
      </c>
      <c r="C31" s="81" t="s">
        <v>122</v>
      </c>
      <c r="D31" s="8" t="s">
        <v>148</v>
      </c>
      <c r="E31" s="50"/>
      <c r="F31" s="8" t="s">
        <v>72</v>
      </c>
      <c r="G31" s="8">
        <v>100</v>
      </c>
      <c r="H31" s="8">
        <f>G31*0.65</f>
        <v>65</v>
      </c>
      <c r="I31" s="63" t="s">
        <v>38</v>
      </c>
      <c r="J31" s="52" t="s">
        <v>38</v>
      </c>
      <c r="K31" s="70"/>
      <c r="L31" s="62"/>
      <c r="M31" s="127"/>
      <c r="N31" s="1"/>
      <c r="O31" s="62"/>
      <c r="P31" s="146"/>
      <c r="Q31" s="31"/>
      <c r="S31" s="47"/>
    </row>
    <row r="32" spans="1:19" ht="69.75" customHeight="1">
      <c r="A32" s="49" t="s">
        <v>10</v>
      </c>
      <c r="B32" s="8" t="s">
        <v>63</v>
      </c>
      <c r="C32" s="8" t="s">
        <v>44</v>
      </c>
      <c r="D32" s="8" t="s">
        <v>59</v>
      </c>
      <c r="E32" s="50"/>
      <c r="F32" s="8" t="s">
        <v>73</v>
      </c>
      <c r="G32" s="8">
        <v>900</v>
      </c>
      <c r="H32" s="8">
        <f>G32*5</f>
        <v>4500</v>
      </c>
      <c r="I32" s="63" t="s">
        <v>38</v>
      </c>
      <c r="J32" s="52" t="s">
        <v>38</v>
      </c>
      <c r="K32" s="49"/>
      <c r="L32" s="61"/>
      <c r="M32" s="62"/>
      <c r="N32" s="8"/>
      <c r="O32" s="62"/>
      <c r="P32" s="146"/>
      <c r="S32" s="47"/>
    </row>
    <row r="33" spans="1:19" ht="69.75" customHeight="1">
      <c r="A33" s="49" t="s">
        <v>11</v>
      </c>
      <c r="B33" s="8"/>
      <c r="C33" s="8"/>
      <c r="D33" s="8" t="s">
        <v>57</v>
      </c>
      <c r="E33" s="50"/>
      <c r="F33" s="8" t="s">
        <v>96</v>
      </c>
      <c r="G33" s="8">
        <v>15</v>
      </c>
      <c r="H33" s="8"/>
      <c r="I33" s="63" t="s">
        <v>38</v>
      </c>
      <c r="J33" s="52" t="s">
        <v>38</v>
      </c>
      <c r="K33" s="49"/>
      <c r="L33" s="61"/>
      <c r="M33" s="62"/>
      <c r="N33" s="8"/>
      <c r="O33" s="62"/>
      <c r="P33" s="146"/>
      <c r="S33" s="47"/>
    </row>
    <row r="34" spans="1:19" ht="116.25" customHeight="1">
      <c r="A34" s="49" t="s">
        <v>22</v>
      </c>
      <c r="B34" s="8"/>
      <c r="C34" s="8"/>
      <c r="D34" s="8" t="s">
        <v>127</v>
      </c>
      <c r="E34" s="50"/>
      <c r="F34" s="8"/>
      <c r="G34" s="8">
        <v>2200</v>
      </c>
      <c r="H34" s="8"/>
      <c r="I34" s="63" t="s">
        <v>38</v>
      </c>
      <c r="J34" s="52" t="s">
        <v>38</v>
      </c>
      <c r="K34" s="49"/>
      <c r="L34" s="61"/>
      <c r="M34" s="62"/>
      <c r="N34" s="8"/>
      <c r="O34" s="62"/>
      <c r="P34" s="146"/>
      <c r="S34" s="47"/>
    </row>
    <row r="35" spans="1:19" ht="25.5">
      <c r="A35" s="49" t="s">
        <v>25</v>
      </c>
      <c r="B35" s="8" t="s">
        <v>19</v>
      </c>
      <c r="C35" s="64"/>
      <c r="D35" s="8" t="s">
        <v>20</v>
      </c>
      <c r="E35" s="50"/>
      <c r="F35" s="8" t="s">
        <v>74</v>
      </c>
      <c r="G35" s="8">
        <v>50</v>
      </c>
      <c r="H35" s="8">
        <f>G35*225</f>
        <v>11250</v>
      </c>
      <c r="I35" s="8">
        <v>3375</v>
      </c>
      <c r="J35" s="8"/>
      <c r="K35" s="8"/>
      <c r="L35" s="62"/>
      <c r="M35" s="128" t="s">
        <v>38</v>
      </c>
      <c r="N35" s="8"/>
      <c r="O35" s="62"/>
      <c r="P35" s="146"/>
      <c r="S35" s="47"/>
    </row>
    <row r="36" spans="1:19" ht="40.5" customHeight="1">
      <c r="A36" s="49" t="s">
        <v>48</v>
      </c>
      <c r="B36" s="8" t="s">
        <v>89</v>
      </c>
      <c r="C36" s="64" t="s">
        <v>45</v>
      </c>
      <c r="D36" s="8" t="s">
        <v>21</v>
      </c>
      <c r="E36" s="50"/>
      <c r="F36" s="8" t="s">
        <v>88</v>
      </c>
      <c r="G36" s="8">
        <v>10</v>
      </c>
      <c r="H36" s="8">
        <f>G36*8</f>
        <v>80</v>
      </c>
      <c r="I36" s="8">
        <v>80</v>
      </c>
      <c r="J36" s="8"/>
      <c r="K36" s="8"/>
      <c r="L36" s="62"/>
      <c r="M36" s="128" t="s">
        <v>38</v>
      </c>
      <c r="N36" s="8"/>
      <c r="O36" s="62"/>
      <c r="P36" s="146"/>
      <c r="S36" s="47"/>
    </row>
    <row r="37" spans="1:19" ht="38.25">
      <c r="A37" s="49" t="s">
        <v>53</v>
      </c>
      <c r="B37" s="8" t="s">
        <v>47</v>
      </c>
      <c r="C37" s="64" t="s">
        <v>111</v>
      </c>
      <c r="D37" s="8" t="s">
        <v>104</v>
      </c>
      <c r="E37" s="50"/>
      <c r="F37" s="8" t="s">
        <v>75</v>
      </c>
      <c r="G37" s="8">
        <v>35</v>
      </c>
      <c r="H37" s="8" t="s">
        <v>128</v>
      </c>
      <c r="I37" s="63" t="s">
        <v>38</v>
      </c>
      <c r="J37" s="63" t="s">
        <v>38</v>
      </c>
      <c r="K37" s="64"/>
      <c r="L37" s="65"/>
      <c r="M37" s="61"/>
      <c r="N37" s="8"/>
      <c r="O37" s="62"/>
      <c r="P37" s="146"/>
      <c r="S37" s="47"/>
    </row>
    <row r="38" spans="1:19" ht="65.25" customHeight="1">
      <c r="A38" s="49" t="s">
        <v>54</v>
      </c>
      <c r="B38" s="8" t="s">
        <v>61</v>
      </c>
      <c r="C38" s="64" t="s">
        <v>111</v>
      </c>
      <c r="D38" s="8" t="s">
        <v>66</v>
      </c>
      <c r="E38" s="50"/>
      <c r="F38" s="8" t="s">
        <v>71</v>
      </c>
      <c r="G38" s="8">
        <v>10</v>
      </c>
      <c r="H38" s="8">
        <f>G38*1</f>
        <v>10</v>
      </c>
      <c r="I38" s="63" t="s">
        <v>38</v>
      </c>
      <c r="J38" s="63" t="s">
        <v>38</v>
      </c>
      <c r="K38" s="64"/>
      <c r="L38" s="66"/>
      <c r="M38" s="61"/>
      <c r="N38" s="8"/>
      <c r="O38" s="62"/>
      <c r="P38" s="146"/>
      <c r="S38" s="47"/>
    </row>
    <row r="39" spans="1:19" ht="70.5" customHeight="1">
      <c r="A39" s="49" t="s">
        <v>55</v>
      </c>
      <c r="B39" s="8" t="s">
        <v>23</v>
      </c>
      <c r="C39" s="8" t="s">
        <v>24</v>
      </c>
      <c r="D39" s="8" t="s">
        <v>60</v>
      </c>
      <c r="E39" s="50"/>
      <c r="F39" s="8" t="s">
        <v>76</v>
      </c>
      <c r="G39" s="8">
        <v>10</v>
      </c>
      <c r="H39" s="8">
        <f>G39*300</f>
        <v>3000</v>
      </c>
      <c r="I39" s="8">
        <v>6000</v>
      </c>
      <c r="J39" s="8"/>
      <c r="K39" s="8"/>
      <c r="L39" s="62"/>
      <c r="M39" s="128" t="s">
        <v>38</v>
      </c>
      <c r="N39" s="8"/>
      <c r="O39" s="62"/>
      <c r="P39" s="146"/>
      <c r="S39" s="47"/>
    </row>
    <row r="40" spans="1:16" ht="16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120"/>
      <c r="M40" s="120"/>
      <c r="N40" s="181" t="s">
        <v>56</v>
      </c>
      <c r="O40" s="182"/>
      <c r="P40" s="142">
        <f>SUM(P31:P39)</f>
        <v>0</v>
      </c>
    </row>
    <row r="41" spans="1:16" ht="12.75">
      <c r="A41" s="53"/>
      <c r="B41" s="67"/>
      <c r="C41" s="68"/>
      <c r="D41" s="68"/>
      <c r="E41" s="68"/>
      <c r="F41" s="68"/>
      <c r="G41" s="68"/>
      <c r="H41" s="69"/>
      <c r="I41" s="69"/>
      <c r="J41" s="69"/>
      <c r="K41" s="69"/>
      <c r="L41" s="129"/>
      <c r="M41" s="129"/>
      <c r="N41" s="68"/>
      <c r="O41" s="147"/>
      <c r="P41" s="147"/>
    </row>
    <row r="42" spans="1:16" ht="12.75">
      <c r="A42" s="53"/>
      <c r="B42" s="67"/>
      <c r="C42" s="68"/>
      <c r="D42" s="68"/>
      <c r="E42" s="68"/>
      <c r="F42" s="68"/>
      <c r="G42" s="68"/>
      <c r="H42" s="69"/>
      <c r="I42" s="69"/>
      <c r="J42" s="69"/>
      <c r="K42" s="69"/>
      <c r="L42" s="129"/>
      <c r="M42" s="129"/>
      <c r="N42" s="68"/>
      <c r="O42" s="147"/>
      <c r="P42" s="147"/>
    </row>
    <row r="43" spans="1:16" ht="12.75">
      <c r="A43" s="72"/>
      <c r="B43" s="54" t="s">
        <v>13</v>
      </c>
      <c r="C43" s="72"/>
      <c r="D43" s="72"/>
      <c r="E43" s="72"/>
      <c r="F43" s="72"/>
      <c r="G43" s="72"/>
      <c r="H43" s="72"/>
      <c r="I43" s="72"/>
      <c r="J43" s="72"/>
      <c r="K43" s="72"/>
      <c r="L43" s="130"/>
      <c r="M43" s="130"/>
      <c r="N43" s="72"/>
      <c r="O43" s="130"/>
      <c r="P43" s="130"/>
    </row>
    <row r="44" spans="1:16" ht="12.75">
      <c r="A44" s="72"/>
      <c r="B44" s="53" t="s">
        <v>14</v>
      </c>
      <c r="C44" s="72"/>
      <c r="D44" s="72"/>
      <c r="E44" s="72"/>
      <c r="F44" s="72"/>
      <c r="G44" s="72"/>
      <c r="H44" s="72"/>
      <c r="I44" s="72"/>
      <c r="J44" s="72"/>
      <c r="K44" s="72"/>
      <c r="L44" s="130"/>
      <c r="M44" s="130"/>
      <c r="N44" s="72"/>
      <c r="O44" s="130"/>
      <c r="P44" s="130"/>
    </row>
    <row r="45" spans="1:16" ht="12.75">
      <c r="A45" s="72"/>
      <c r="B45" s="53" t="s">
        <v>98</v>
      </c>
      <c r="C45" s="72"/>
      <c r="D45" s="72"/>
      <c r="E45" s="72"/>
      <c r="F45" s="72"/>
      <c r="G45" s="72"/>
      <c r="H45" s="72"/>
      <c r="I45" s="72"/>
      <c r="J45" s="72"/>
      <c r="K45" s="72"/>
      <c r="L45" s="130"/>
      <c r="M45" s="130"/>
      <c r="N45" s="72"/>
      <c r="O45" s="130"/>
      <c r="P45" s="130"/>
    </row>
    <row r="46" spans="1:17" s="30" customFormat="1" ht="12.75">
      <c r="A46" s="72"/>
      <c r="B46" s="53" t="s">
        <v>51</v>
      </c>
      <c r="C46" s="72"/>
      <c r="D46" s="72"/>
      <c r="E46" s="72"/>
      <c r="F46" s="72"/>
      <c r="G46" s="72"/>
      <c r="H46" s="72"/>
      <c r="I46" s="72"/>
      <c r="J46" s="72"/>
      <c r="K46" s="72"/>
      <c r="L46" s="130"/>
      <c r="M46" s="130"/>
      <c r="N46" s="72"/>
      <c r="O46" s="130"/>
      <c r="P46" s="130"/>
      <c r="Q46" s="29"/>
    </row>
    <row r="47" spans="1:17" s="30" customFormat="1" ht="12.75">
      <c r="A47" s="72"/>
      <c r="B47" s="53" t="s">
        <v>52</v>
      </c>
      <c r="C47" s="72"/>
      <c r="D47" s="72"/>
      <c r="E47" s="72"/>
      <c r="F47" s="72"/>
      <c r="G47" s="72"/>
      <c r="H47" s="72"/>
      <c r="I47" s="72"/>
      <c r="J47" s="72"/>
      <c r="K47" s="72"/>
      <c r="L47" s="130"/>
      <c r="M47" s="130"/>
      <c r="N47" s="72"/>
      <c r="O47" s="130"/>
      <c r="P47" s="130"/>
      <c r="Q47" s="29"/>
    </row>
    <row r="48" spans="1:16" ht="12.75">
      <c r="A48" s="72"/>
      <c r="B48" s="53" t="s">
        <v>46</v>
      </c>
      <c r="C48" s="72"/>
      <c r="D48" s="72"/>
      <c r="E48" s="72"/>
      <c r="F48" s="72"/>
      <c r="G48" s="72"/>
      <c r="H48" s="72"/>
      <c r="I48" s="72"/>
      <c r="J48" s="72"/>
      <c r="K48" s="72"/>
      <c r="L48" s="130"/>
      <c r="M48" s="130"/>
      <c r="N48" s="72"/>
      <c r="O48" s="130"/>
      <c r="P48" s="130"/>
    </row>
    <row r="49" spans="1:16" ht="12.75">
      <c r="A49" s="72"/>
      <c r="B49" s="54"/>
      <c r="C49" s="72"/>
      <c r="D49" s="72"/>
      <c r="E49" s="72"/>
      <c r="F49" s="72"/>
      <c r="G49" s="72"/>
      <c r="H49" s="72"/>
      <c r="I49" s="72"/>
      <c r="J49" s="72"/>
      <c r="K49" s="72"/>
      <c r="L49" s="130"/>
      <c r="M49" s="130"/>
      <c r="N49" s="72"/>
      <c r="O49" s="130"/>
      <c r="P49" s="130"/>
    </row>
    <row r="50" spans="1:16" ht="12.75">
      <c r="A50" s="72"/>
      <c r="B50" s="73" t="s">
        <v>99</v>
      </c>
      <c r="C50" s="72"/>
      <c r="D50" s="72"/>
      <c r="E50" s="72"/>
      <c r="F50" s="72"/>
      <c r="G50" s="72"/>
      <c r="H50" s="72"/>
      <c r="I50" s="72"/>
      <c r="J50" s="72"/>
      <c r="K50" s="72"/>
      <c r="L50" s="130"/>
      <c r="M50" s="130"/>
      <c r="N50" s="72"/>
      <c r="O50" s="130"/>
      <c r="P50" s="130"/>
    </row>
    <row r="51" spans="1:16" ht="12.75">
      <c r="A51" s="72"/>
      <c r="B51" s="73" t="s">
        <v>100</v>
      </c>
      <c r="C51" s="72"/>
      <c r="D51" s="72"/>
      <c r="E51" s="72"/>
      <c r="F51" s="72"/>
      <c r="G51" s="72"/>
      <c r="H51" s="72"/>
      <c r="I51" s="72"/>
      <c r="J51" s="72"/>
      <c r="K51" s="72"/>
      <c r="L51" s="130"/>
      <c r="M51" s="130"/>
      <c r="N51" s="72"/>
      <c r="O51" s="130"/>
      <c r="P51" s="130"/>
    </row>
    <row r="52" spans="1:16" ht="12.75">
      <c r="A52" s="72"/>
      <c r="B52" s="54" t="s">
        <v>15</v>
      </c>
      <c r="C52" s="72"/>
      <c r="D52" s="72"/>
      <c r="E52" s="72"/>
      <c r="F52" s="72"/>
      <c r="G52" s="72"/>
      <c r="H52" s="72"/>
      <c r="I52" s="72"/>
      <c r="J52" s="72"/>
      <c r="K52" s="72"/>
      <c r="L52" s="130"/>
      <c r="M52" s="130"/>
      <c r="N52" s="72"/>
      <c r="O52" s="130"/>
      <c r="P52" s="130"/>
    </row>
    <row r="53" spans="1:16" ht="12.75">
      <c r="A53" s="72"/>
      <c r="B53" s="54" t="s">
        <v>16</v>
      </c>
      <c r="C53" s="72"/>
      <c r="D53" s="72"/>
      <c r="E53" s="72"/>
      <c r="F53" s="72"/>
      <c r="G53" s="72"/>
      <c r="H53" s="72"/>
      <c r="I53" s="72"/>
      <c r="J53" s="72"/>
      <c r="K53" s="72"/>
      <c r="L53" s="130"/>
      <c r="M53" s="130"/>
      <c r="N53" s="72"/>
      <c r="O53" s="130"/>
      <c r="P53" s="130"/>
    </row>
    <row r="54" spans="1:16" ht="12.75">
      <c r="A54" s="72"/>
      <c r="B54" s="54" t="s">
        <v>17</v>
      </c>
      <c r="C54" s="72"/>
      <c r="D54" s="72"/>
      <c r="E54" s="72"/>
      <c r="F54" s="72"/>
      <c r="G54" s="72"/>
      <c r="H54" s="72"/>
      <c r="I54" s="72"/>
      <c r="J54" s="72"/>
      <c r="K54" s="72"/>
      <c r="L54" s="130"/>
      <c r="M54" s="130"/>
      <c r="N54" s="72"/>
      <c r="O54" s="130"/>
      <c r="P54" s="130"/>
    </row>
    <row r="55" spans="1:16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130"/>
      <c r="M55" s="130"/>
      <c r="N55" s="72"/>
      <c r="O55" s="130"/>
      <c r="P55" s="130"/>
    </row>
    <row r="56" spans="1:16" ht="12.75">
      <c r="A56" s="72"/>
      <c r="B56" s="74" t="s">
        <v>18</v>
      </c>
      <c r="C56" s="72"/>
      <c r="D56" s="72"/>
      <c r="E56" s="72"/>
      <c r="F56" s="72"/>
      <c r="G56" s="72"/>
      <c r="H56" s="72"/>
      <c r="I56" s="72"/>
      <c r="J56" s="72"/>
      <c r="K56" s="72"/>
      <c r="L56" s="130"/>
      <c r="M56" s="130"/>
      <c r="N56" s="72"/>
      <c r="O56" s="130"/>
      <c r="P56" s="130"/>
    </row>
    <row r="57" spans="1:16" ht="12.75" customHeight="1">
      <c r="A57" s="72"/>
      <c r="B57" s="179" t="s">
        <v>97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48"/>
      <c r="P57" s="130"/>
    </row>
    <row r="58" spans="1:16" ht="12.75">
      <c r="A58" s="72"/>
      <c r="B58" s="172" t="s">
        <v>31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</row>
    <row r="59" spans="1:16" ht="17.25" customHeight="1">
      <c r="A59" s="72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</row>
    <row r="60" spans="1:16" ht="12.75">
      <c r="A60" s="75"/>
      <c r="B60" s="170" t="s">
        <v>95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49"/>
      <c r="P60" s="130"/>
    </row>
    <row r="61" spans="1:16" ht="12.75">
      <c r="A61" s="75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49"/>
      <c r="P61" s="130"/>
    </row>
    <row r="62" spans="1:16" ht="12.75">
      <c r="A62" s="75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49"/>
      <c r="P62" s="130"/>
    </row>
    <row r="63" spans="1:16" ht="12.75">
      <c r="A63" s="75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130"/>
      <c r="M63" s="130"/>
      <c r="N63" s="72"/>
      <c r="O63" s="130"/>
      <c r="P63" s="130"/>
    </row>
    <row r="64" spans="1:16" ht="12.75">
      <c r="A64" s="75"/>
      <c r="B64" s="44" t="s">
        <v>101</v>
      </c>
      <c r="C64" s="45"/>
      <c r="D64" s="46"/>
      <c r="E64" s="72"/>
      <c r="F64" s="72"/>
      <c r="G64" s="72"/>
      <c r="H64" s="72"/>
      <c r="I64" s="72"/>
      <c r="J64" s="72"/>
      <c r="K64" s="72"/>
      <c r="L64" s="130"/>
      <c r="M64" s="130"/>
      <c r="N64" s="72"/>
      <c r="O64" s="130"/>
      <c r="P64" s="130"/>
    </row>
    <row r="65" spans="1:16" ht="12.75">
      <c r="A65" s="3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31"/>
      <c r="M65" s="131"/>
      <c r="N65" s="16"/>
      <c r="O65" s="131"/>
      <c r="P65" s="131"/>
    </row>
    <row r="66" spans="1:16" ht="12.75">
      <c r="A66" s="17"/>
      <c r="B66" s="40"/>
      <c r="C66" s="41"/>
      <c r="D66" s="42"/>
      <c r="E66" s="20"/>
      <c r="F66" s="20"/>
      <c r="G66" s="20"/>
      <c r="H66" s="20"/>
      <c r="I66" s="20"/>
      <c r="J66" s="20"/>
      <c r="K66" s="20"/>
      <c r="L66" s="124"/>
      <c r="M66" s="124"/>
      <c r="N66" s="20"/>
      <c r="O66" s="124"/>
      <c r="P66" s="131"/>
    </row>
    <row r="67" spans="1:16" ht="12.75" customHeight="1">
      <c r="A67" s="17"/>
      <c r="B67" s="60"/>
      <c r="C67" s="171" t="s">
        <v>120</v>
      </c>
      <c r="D67" s="171"/>
      <c r="E67" s="171"/>
      <c r="F67" s="171"/>
      <c r="G67" s="171"/>
      <c r="H67" s="171"/>
      <c r="I67" s="20"/>
      <c r="J67" s="20"/>
      <c r="K67" s="20"/>
      <c r="L67" s="124"/>
      <c r="M67" s="124"/>
      <c r="N67" s="20"/>
      <c r="O67" s="124"/>
      <c r="P67" s="131"/>
    </row>
    <row r="68" spans="1:16" ht="12.75">
      <c r="A68" s="25"/>
      <c r="B68" s="48"/>
      <c r="C68" s="171"/>
      <c r="D68" s="171"/>
      <c r="E68" s="171"/>
      <c r="F68" s="171"/>
      <c r="G68" s="171"/>
      <c r="H68" s="171"/>
      <c r="I68" s="22"/>
      <c r="J68" s="22"/>
      <c r="K68" s="22"/>
      <c r="L68" s="125"/>
      <c r="M68" s="125"/>
      <c r="N68" s="21"/>
      <c r="O68" s="144"/>
      <c r="P68" s="131"/>
    </row>
    <row r="69" spans="1:16" ht="12.75">
      <c r="A69" s="24"/>
      <c r="B69" s="48"/>
      <c r="C69" s="171"/>
      <c r="D69" s="171"/>
      <c r="E69" s="171"/>
      <c r="F69" s="171"/>
      <c r="G69" s="171"/>
      <c r="H69" s="171"/>
      <c r="I69" s="22"/>
      <c r="J69" s="22"/>
      <c r="K69" s="22"/>
      <c r="L69" s="125"/>
      <c r="M69" s="125"/>
      <c r="N69" s="22"/>
      <c r="O69" s="125"/>
      <c r="P69" s="131"/>
    </row>
    <row r="70" spans="1:16" ht="12.75">
      <c r="A70" s="24"/>
      <c r="B70" s="48"/>
      <c r="C70" s="99"/>
      <c r="D70" s="99"/>
      <c r="E70" s="99"/>
      <c r="F70" s="99"/>
      <c r="G70" s="99"/>
      <c r="H70" s="99"/>
      <c r="I70" s="22"/>
      <c r="J70" s="22"/>
      <c r="K70" s="22"/>
      <c r="L70" s="125"/>
      <c r="M70" s="125"/>
      <c r="N70" s="22"/>
      <c r="O70" s="125"/>
      <c r="P70" s="131"/>
    </row>
    <row r="71" spans="1:16" ht="12.75">
      <c r="A71" s="24"/>
      <c r="B71" s="48"/>
      <c r="C71" s="99"/>
      <c r="D71" s="99"/>
      <c r="E71" s="99"/>
      <c r="F71" s="99"/>
      <c r="G71" s="99"/>
      <c r="H71" s="99"/>
      <c r="I71" s="22"/>
      <c r="J71" s="22"/>
      <c r="K71" s="22"/>
      <c r="L71" s="125"/>
      <c r="M71" s="125"/>
      <c r="N71" s="22"/>
      <c r="O71" s="125"/>
      <c r="P71" s="131"/>
    </row>
    <row r="72" spans="1:16" ht="12.75">
      <c r="A72" s="24"/>
      <c r="B72" s="20"/>
      <c r="C72" s="20"/>
      <c r="D72" s="20"/>
      <c r="E72" s="20"/>
      <c r="F72" s="20"/>
      <c r="G72" s="20"/>
      <c r="H72" s="20"/>
      <c r="I72" s="22"/>
      <c r="J72" s="22"/>
      <c r="K72" s="22"/>
      <c r="L72" s="125"/>
      <c r="M72" s="125"/>
      <c r="N72" s="21"/>
      <c r="O72" s="144"/>
      <c r="P72" s="131"/>
    </row>
    <row r="73" spans="2:16" ht="12.75">
      <c r="B73" s="12"/>
      <c r="C73" s="13"/>
      <c r="D73" s="13"/>
      <c r="E73" s="13"/>
      <c r="F73" s="13"/>
      <c r="G73" s="13"/>
      <c r="H73" s="14"/>
      <c r="I73" s="14"/>
      <c r="J73" s="14"/>
      <c r="K73" s="14"/>
      <c r="L73" s="132"/>
      <c r="M73" s="132"/>
      <c r="N73" s="13"/>
      <c r="O73" s="150"/>
      <c r="P73" s="150"/>
    </row>
    <row r="74" spans="1:17" s="7" customFormat="1" ht="19.5" customHeight="1">
      <c r="A74" s="178" t="s">
        <v>125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1"/>
    </row>
    <row r="75" spans="1:16" ht="48">
      <c r="A75" s="1" t="s">
        <v>0</v>
      </c>
      <c r="B75" s="2" t="s">
        <v>1</v>
      </c>
      <c r="C75" s="3" t="s">
        <v>2</v>
      </c>
      <c r="D75" s="3" t="s">
        <v>3</v>
      </c>
      <c r="E75" s="4" t="s">
        <v>4</v>
      </c>
      <c r="F75" s="4" t="s">
        <v>5</v>
      </c>
      <c r="G75" s="2" t="s">
        <v>70</v>
      </c>
      <c r="H75" s="4" t="s">
        <v>6</v>
      </c>
      <c r="I75" s="4" t="s">
        <v>7</v>
      </c>
      <c r="J75" s="2" t="s">
        <v>37</v>
      </c>
      <c r="K75" s="2" t="s">
        <v>32</v>
      </c>
      <c r="L75" s="126" t="s">
        <v>62</v>
      </c>
      <c r="M75" s="126" t="s">
        <v>40</v>
      </c>
      <c r="N75" s="3" t="s">
        <v>8</v>
      </c>
      <c r="O75" s="126" t="s">
        <v>119</v>
      </c>
      <c r="P75" s="145" t="s">
        <v>12</v>
      </c>
    </row>
    <row r="76" spans="1:19" ht="97.5" customHeight="1">
      <c r="A76" s="8" t="s">
        <v>9</v>
      </c>
      <c r="B76" s="8" t="s">
        <v>112</v>
      </c>
      <c r="C76" s="8" t="s">
        <v>113</v>
      </c>
      <c r="D76" s="8" t="s">
        <v>114</v>
      </c>
      <c r="E76" s="50"/>
      <c r="F76" s="8" t="s">
        <v>77</v>
      </c>
      <c r="G76" s="8">
        <v>3300</v>
      </c>
      <c r="H76" s="8">
        <f>G76/2</f>
        <v>1650</v>
      </c>
      <c r="I76" s="63" t="s">
        <v>38</v>
      </c>
      <c r="J76" s="63" t="s">
        <v>38</v>
      </c>
      <c r="K76" s="8"/>
      <c r="L76" s="62"/>
      <c r="M76" s="62"/>
      <c r="N76" s="8"/>
      <c r="O76" s="62"/>
      <c r="P76" s="151"/>
      <c r="S76" s="38"/>
    </row>
    <row r="77" spans="1:19" s="30" customFormat="1" ht="56.25" customHeight="1">
      <c r="A77" s="8" t="s">
        <v>10</v>
      </c>
      <c r="B77" s="71"/>
      <c r="C77" s="8"/>
      <c r="D77" s="8" t="s">
        <v>64</v>
      </c>
      <c r="E77" s="50"/>
      <c r="F77" s="8" t="s">
        <v>79</v>
      </c>
      <c r="G77" s="8">
        <v>3500</v>
      </c>
      <c r="H77" s="8">
        <f>G77/2</f>
        <v>1750</v>
      </c>
      <c r="I77" s="63" t="s">
        <v>38</v>
      </c>
      <c r="J77" s="63" t="s">
        <v>38</v>
      </c>
      <c r="K77" s="8"/>
      <c r="L77" s="62"/>
      <c r="M77" s="62"/>
      <c r="N77" s="8"/>
      <c r="O77" s="62"/>
      <c r="P77" s="151"/>
      <c r="Q77" s="29"/>
      <c r="S77" s="38"/>
    </row>
    <row r="78" spans="1:19" ht="55.5" customHeight="1">
      <c r="A78" s="8" t="s">
        <v>11</v>
      </c>
      <c r="B78" s="8"/>
      <c r="C78" s="81"/>
      <c r="D78" s="8" t="s">
        <v>58</v>
      </c>
      <c r="E78" s="50"/>
      <c r="F78" s="8" t="s">
        <v>78</v>
      </c>
      <c r="G78" s="8">
        <v>665</v>
      </c>
      <c r="H78" s="8">
        <f>G78*0.4</f>
        <v>266</v>
      </c>
      <c r="I78" s="63" t="s">
        <v>38</v>
      </c>
      <c r="J78" s="63" t="s">
        <v>38</v>
      </c>
      <c r="K78" s="8"/>
      <c r="L78" s="62"/>
      <c r="M78" s="62"/>
      <c r="N78" s="8"/>
      <c r="O78" s="62"/>
      <c r="P78" s="151"/>
      <c r="S78" s="38"/>
    </row>
    <row r="79" spans="1:19" ht="42" customHeight="1">
      <c r="A79" s="8" t="s">
        <v>22</v>
      </c>
      <c r="B79" s="8" t="s">
        <v>26</v>
      </c>
      <c r="C79" s="8" t="s">
        <v>50</v>
      </c>
      <c r="D79" s="8" t="s">
        <v>27</v>
      </c>
      <c r="E79" s="50"/>
      <c r="F79" s="8" t="s">
        <v>80</v>
      </c>
      <c r="G79" s="8">
        <v>410</v>
      </c>
      <c r="H79" s="8">
        <f>G79*0.35</f>
        <v>143.5</v>
      </c>
      <c r="I79" s="63" t="s">
        <v>38</v>
      </c>
      <c r="J79" s="63" t="s">
        <v>38</v>
      </c>
      <c r="K79" s="8"/>
      <c r="L79" s="62"/>
      <c r="M79" s="62"/>
      <c r="N79" s="8"/>
      <c r="O79" s="62"/>
      <c r="P79" s="151"/>
      <c r="S79" s="38"/>
    </row>
    <row r="80" spans="1:19" ht="38.25">
      <c r="A80" s="8" t="s">
        <v>25</v>
      </c>
      <c r="B80" s="8" t="s">
        <v>26</v>
      </c>
      <c r="C80" s="8" t="s">
        <v>50</v>
      </c>
      <c r="D80" s="8" t="s">
        <v>27</v>
      </c>
      <c r="E80" s="50"/>
      <c r="F80" s="8" t="s">
        <v>93</v>
      </c>
      <c r="G80" s="8">
        <v>255</v>
      </c>
      <c r="H80" s="8">
        <f>G80</f>
        <v>255</v>
      </c>
      <c r="I80" s="63" t="s">
        <v>38</v>
      </c>
      <c r="J80" s="63" t="s">
        <v>38</v>
      </c>
      <c r="K80" s="8"/>
      <c r="L80" s="62"/>
      <c r="M80" s="62"/>
      <c r="N80" s="8"/>
      <c r="O80" s="62"/>
      <c r="P80" s="151"/>
      <c r="S80" s="38"/>
    </row>
    <row r="81" spans="1:19" ht="38.25">
      <c r="A81" s="8" t="s">
        <v>48</v>
      </c>
      <c r="B81" s="8" t="s">
        <v>28</v>
      </c>
      <c r="C81" s="8" t="s">
        <v>50</v>
      </c>
      <c r="D81" s="8" t="s">
        <v>29</v>
      </c>
      <c r="E81" s="50"/>
      <c r="F81" s="8" t="s">
        <v>118</v>
      </c>
      <c r="G81" s="8">
        <v>330</v>
      </c>
      <c r="H81" s="8">
        <f>G81*1</f>
        <v>330</v>
      </c>
      <c r="I81" s="63" t="s">
        <v>38</v>
      </c>
      <c r="J81" s="63" t="s">
        <v>38</v>
      </c>
      <c r="K81" s="8"/>
      <c r="L81" s="62"/>
      <c r="M81" s="62"/>
      <c r="N81" s="8"/>
      <c r="O81" s="62"/>
      <c r="P81" s="151"/>
      <c r="S81" s="38"/>
    </row>
    <row r="82" spans="1:19" ht="38.25">
      <c r="A82" s="8" t="s">
        <v>53</v>
      </c>
      <c r="B82" s="8" t="s">
        <v>28</v>
      </c>
      <c r="C82" s="8" t="s">
        <v>50</v>
      </c>
      <c r="D82" s="8" t="s">
        <v>29</v>
      </c>
      <c r="E82" s="50"/>
      <c r="F82" s="8" t="s">
        <v>73</v>
      </c>
      <c r="G82" s="8">
        <v>15</v>
      </c>
      <c r="H82" s="8">
        <f>G82*5</f>
        <v>75</v>
      </c>
      <c r="I82" s="63" t="s">
        <v>38</v>
      </c>
      <c r="J82" s="63" t="s">
        <v>38</v>
      </c>
      <c r="K82" s="8"/>
      <c r="L82" s="62"/>
      <c r="M82" s="62"/>
      <c r="N82" s="8"/>
      <c r="O82" s="62"/>
      <c r="P82" s="151"/>
      <c r="S82" s="38"/>
    </row>
    <row r="83" spans="1:19" ht="63.75">
      <c r="A83" s="8" t="s">
        <v>54</v>
      </c>
      <c r="B83" s="8" t="s">
        <v>65</v>
      </c>
      <c r="C83" s="8" t="s">
        <v>83</v>
      </c>
      <c r="D83" s="8" t="s">
        <v>82</v>
      </c>
      <c r="E83" s="50"/>
      <c r="F83" s="8" t="s">
        <v>81</v>
      </c>
      <c r="G83" s="8">
        <v>45</v>
      </c>
      <c r="H83" s="8" t="s">
        <v>38</v>
      </c>
      <c r="I83" s="51">
        <f>G83*300</f>
        <v>13500</v>
      </c>
      <c r="J83" s="51"/>
      <c r="K83" s="8"/>
      <c r="L83" s="62"/>
      <c r="M83" s="128" t="s">
        <v>38</v>
      </c>
      <c r="N83" s="8"/>
      <c r="O83" s="62"/>
      <c r="P83" s="151"/>
      <c r="S83" s="38"/>
    </row>
    <row r="84" spans="1:16" ht="18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120"/>
      <c r="M84" s="120"/>
      <c r="N84" s="181" t="s">
        <v>56</v>
      </c>
      <c r="O84" s="182"/>
      <c r="P84" s="152">
        <f>SUM(P76:P83)</f>
        <v>0</v>
      </c>
    </row>
    <row r="85" spans="1:17" s="27" customFormat="1" ht="12.75">
      <c r="A85" s="78"/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133"/>
      <c r="M85" s="133"/>
      <c r="N85" s="80"/>
      <c r="O85" s="133"/>
      <c r="P85" s="134"/>
      <c r="Q85" s="28"/>
    </row>
    <row r="86" spans="1:17" s="27" customFormat="1" ht="12.75">
      <c r="A86" s="78"/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133"/>
      <c r="M86" s="133"/>
      <c r="N86" s="80"/>
      <c r="O86" s="133"/>
      <c r="P86" s="134"/>
      <c r="Q86" s="28"/>
    </row>
    <row r="87" spans="1:16" ht="12.75">
      <c r="A87" s="72"/>
      <c r="B87" s="54" t="s">
        <v>13</v>
      </c>
      <c r="C87" s="72"/>
      <c r="D87" s="72"/>
      <c r="E87" s="72"/>
      <c r="F87" s="72"/>
      <c r="G87" s="72"/>
      <c r="H87" s="72"/>
      <c r="I87" s="72"/>
      <c r="J87" s="72"/>
      <c r="K87" s="72"/>
      <c r="L87" s="130"/>
      <c r="M87" s="130"/>
      <c r="N87" s="72"/>
      <c r="O87" s="130"/>
      <c r="P87" s="130"/>
    </row>
    <row r="88" spans="1:16" ht="12.75">
      <c r="A88" s="72"/>
      <c r="B88" s="53" t="s">
        <v>14</v>
      </c>
      <c r="C88" s="72"/>
      <c r="D88" s="72"/>
      <c r="E88" s="72"/>
      <c r="F88" s="72"/>
      <c r="G88" s="72"/>
      <c r="H88" s="72"/>
      <c r="I88" s="72"/>
      <c r="J88" s="72"/>
      <c r="K88" s="72"/>
      <c r="L88" s="130"/>
      <c r="M88" s="130"/>
      <c r="N88" s="72"/>
      <c r="O88" s="130"/>
      <c r="P88" s="130"/>
    </row>
    <row r="89" spans="1:16" ht="12.75">
      <c r="A89" s="72"/>
      <c r="B89" s="53" t="s">
        <v>98</v>
      </c>
      <c r="C89" s="72"/>
      <c r="D89" s="72"/>
      <c r="E89" s="72"/>
      <c r="F89" s="72"/>
      <c r="G89" s="72"/>
      <c r="H89" s="72"/>
      <c r="I89" s="72"/>
      <c r="J89" s="72"/>
      <c r="K89" s="72"/>
      <c r="L89" s="130"/>
      <c r="M89" s="130"/>
      <c r="N89" s="72"/>
      <c r="O89" s="130"/>
      <c r="P89" s="130"/>
    </row>
    <row r="90" spans="1:17" s="30" customFormat="1" ht="12.75">
      <c r="A90" s="72"/>
      <c r="B90" s="53" t="s">
        <v>51</v>
      </c>
      <c r="C90" s="72"/>
      <c r="D90" s="72"/>
      <c r="E90" s="72"/>
      <c r="F90" s="72"/>
      <c r="G90" s="72"/>
      <c r="H90" s="72"/>
      <c r="I90" s="72"/>
      <c r="J90" s="72"/>
      <c r="K90" s="72"/>
      <c r="L90" s="130"/>
      <c r="M90" s="130"/>
      <c r="N90" s="72"/>
      <c r="O90" s="130"/>
      <c r="P90" s="130"/>
      <c r="Q90" s="29"/>
    </row>
    <row r="91" spans="1:17" s="30" customFormat="1" ht="12.75">
      <c r="A91" s="72"/>
      <c r="B91" s="53" t="s">
        <v>52</v>
      </c>
      <c r="C91" s="72"/>
      <c r="D91" s="72"/>
      <c r="E91" s="72"/>
      <c r="F91" s="72"/>
      <c r="G91" s="72"/>
      <c r="H91" s="72"/>
      <c r="I91" s="72"/>
      <c r="J91" s="72"/>
      <c r="K91" s="72"/>
      <c r="L91" s="130"/>
      <c r="M91" s="130"/>
      <c r="N91" s="72"/>
      <c r="O91" s="130"/>
      <c r="P91" s="130"/>
      <c r="Q91" s="29"/>
    </row>
    <row r="92" spans="1:16" ht="12.75">
      <c r="A92" s="72"/>
      <c r="B92" s="53" t="s">
        <v>46</v>
      </c>
      <c r="C92" s="72"/>
      <c r="D92" s="72"/>
      <c r="E92" s="72"/>
      <c r="F92" s="72"/>
      <c r="G92" s="72"/>
      <c r="H92" s="72"/>
      <c r="I92" s="72"/>
      <c r="J92" s="72"/>
      <c r="K92" s="72"/>
      <c r="L92" s="130"/>
      <c r="M92" s="130"/>
      <c r="N92" s="72"/>
      <c r="O92" s="130"/>
      <c r="P92" s="130"/>
    </row>
    <row r="93" spans="1:16" ht="12.75">
      <c r="A93" s="72"/>
      <c r="B93" s="54"/>
      <c r="C93" s="72"/>
      <c r="D93" s="72"/>
      <c r="E93" s="72"/>
      <c r="F93" s="72"/>
      <c r="G93" s="72"/>
      <c r="H93" s="72"/>
      <c r="I93" s="72"/>
      <c r="J93" s="72"/>
      <c r="K93" s="72"/>
      <c r="L93" s="130"/>
      <c r="M93" s="130"/>
      <c r="N93" s="72"/>
      <c r="O93" s="130"/>
      <c r="P93" s="130"/>
    </row>
    <row r="94" spans="1:16" ht="12.75">
      <c r="A94" s="72"/>
      <c r="B94" s="73" t="s">
        <v>99</v>
      </c>
      <c r="C94" s="72"/>
      <c r="D94" s="72"/>
      <c r="E94" s="72"/>
      <c r="F94" s="72"/>
      <c r="G94" s="72"/>
      <c r="H94" s="72"/>
      <c r="I94" s="72"/>
      <c r="J94" s="72"/>
      <c r="K94" s="72"/>
      <c r="L94" s="130"/>
      <c r="M94" s="130"/>
      <c r="N94" s="72"/>
      <c r="O94" s="130"/>
      <c r="P94" s="130"/>
    </row>
    <row r="95" spans="1:16" ht="12.75">
      <c r="A95" s="72"/>
      <c r="B95" s="73" t="s">
        <v>100</v>
      </c>
      <c r="C95" s="72"/>
      <c r="D95" s="72"/>
      <c r="E95" s="72"/>
      <c r="F95" s="72"/>
      <c r="G95" s="72"/>
      <c r="H95" s="72"/>
      <c r="I95" s="72"/>
      <c r="J95" s="72"/>
      <c r="K95" s="72"/>
      <c r="L95" s="130"/>
      <c r="M95" s="130"/>
      <c r="N95" s="72"/>
      <c r="O95" s="130"/>
      <c r="P95" s="130"/>
    </row>
    <row r="96" spans="1:16" ht="12.75">
      <c r="A96" s="72"/>
      <c r="B96" s="54" t="s">
        <v>15</v>
      </c>
      <c r="C96" s="72"/>
      <c r="D96" s="72"/>
      <c r="E96" s="72"/>
      <c r="F96" s="72"/>
      <c r="G96" s="72"/>
      <c r="H96" s="72"/>
      <c r="I96" s="72"/>
      <c r="J96" s="72"/>
      <c r="K96" s="72"/>
      <c r="L96" s="130"/>
      <c r="M96" s="130"/>
      <c r="N96" s="72"/>
      <c r="O96" s="130"/>
      <c r="P96" s="130"/>
    </row>
    <row r="97" spans="1:16" ht="12.75">
      <c r="A97" s="72"/>
      <c r="B97" s="54" t="s">
        <v>16</v>
      </c>
      <c r="C97" s="72"/>
      <c r="D97" s="72"/>
      <c r="E97" s="72"/>
      <c r="F97" s="72"/>
      <c r="G97" s="72"/>
      <c r="H97" s="72"/>
      <c r="I97" s="72"/>
      <c r="J97" s="72"/>
      <c r="K97" s="72"/>
      <c r="L97" s="130"/>
      <c r="M97" s="130"/>
      <c r="N97" s="72"/>
      <c r="O97" s="130"/>
      <c r="P97" s="130"/>
    </row>
    <row r="98" spans="1:16" ht="12.75">
      <c r="A98" s="72"/>
      <c r="B98" s="54" t="s">
        <v>17</v>
      </c>
      <c r="C98" s="72"/>
      <c r="D98" s="72"/>
      <c r="E98" s="72"/>
      <c r="F98" s="72"/>
      <c r="G98" s="72"/>
      <c r="H98" s="72"/>
      <c r="I98" s="72"/>
      <c r="J98" s="72"/>
      <c r="K98" s="72"/>
      <c r="L98" s="130"/>
      <c r="M98" s="130"/>
      <c r="N98" s="72"/>
      <c r="O98" s="130"/>
      <c r="P98" s="130"/>
    </row>
    <row r="99" spans="1:16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130"/>
      <c r="M99" s="130"/>
      <c r="N99" s="72"/>
      <c r="O99" s="130"/>
      <c r="P99" s="130"/>
    </row>
    <row r="100" spans="1:16" ht="12.75">
      <c r="A100" s="72"/>
      <c r="B100" s="74" t="s">
        <v>18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130"/>
      <c r="M100" s="130"/>
      <c r="N100" s="72"/>
      <c r="O100" s="130"/>
      <c r="P100" s="130"/>
    </row>
    <row r="101" spans="1:16" ht="12.75" customHeight="1">
      <c r="A101" s="72"/>
      <c r="B101" s="179" t="s">
        <v>97</v>
      </c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48"/>
      <c r="P101" s="130"/>
    </row>
    <row r="102" spans="1:16" ht="12.75" customHeight="1">
      <c r="A102" s="72"/>
      <c r="B102" s="172" t="s">
        <v>31</v>
      </c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</row>
    <row r="103" spans="1:16" ht="17.25" customHeight="1">
      <c r="A103" s="72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</row>
    <row r="104" spans="1:16" ht="12.75" customHeight="1">
      <c r="A104" s="75"/>
      <c r="B104" s="170" t="s">
        <v>95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49"/>
      <c r="P104" s="130"/>
    </row>
    <row r="105" spans="1:16" ht="12.75">
      <c r="A105" s="75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49"/>
      <c r="P105" s="130"/>
    </row>
    <row r="106" spans="1:16" ht="12.75">
      <c r="A106" s="75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49"/>
      <c r="P106" s="130"/>
    </row>
    <row r="107" spans="1:17" ht="12.75">
      <c r="A107" s="75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49"/>
      <c r="P107" s="130"/>
      <c r="Q107" s="23"/>
    </row>
    <row r="108" spans="1:17" ht="21.75" customHeight="1">
      <c r="A108" s="75"/>
      <c r="B108" s="188" t="s">
        <v>41</v>
      </c>
      <c r="C108" s="170"/>
      <c r="D108" s="170"/>
      <c r="E108" s="170"/>
      <c r="F108" s="72"/>
      <c r="G108" s="72"/>
      <c r="H108" s="72"/>
      <c r="I108" s="72"/>
      <c r="J108" s="72"/>
      <c r="K108" s="72"/>
      <c r="L108" s="130"/>
      <c r="M108" s="130"/>
      <c r="N108" s="72"/>
      <c r="O108" s="130"/>
      <c r="P108" s="130"/>
      <c r="Q108" s="23"/>
    </row>
    <row r="109" spans="1:17" ht="12" customHeight="1">
      <c r="A109" s="75"/>
      <c r="B109" s="76"/>
      <c r="C109" s="76"/>
      <c r="D109" s="76"/>
      <c r="E109" s="76"/>
      <c r="F109" s="72"/>
      <c r="G109" s="72"/>
      <c r="H109" s="72"/>
      <c r="I109" s="72"/>
      <c r="J109" s="72"/>
      <c r="K109" s="72"/>
      <c r="L109" s="130"/>
      <c r="M109" s="130"/>
      <c r="N109" s="72"/>
      <c r="O109" s="130"/>
      <c r="P109" s="130"/>
      <c r="Q109" s="23"/>
    </row>
    <row r="110" spans="1:17" ht="11.25" customHeight="1">
      <c r="A110" s="75"/>
      <c r="B110" s="44" t="s">
        <v>101</v>
      </c>
      <c r="C110" s="45"/>
      <c r="D110" s="46"/>
      <c r="E110" s="76"/>
      <c r="F110" s="72"/>
      <c r="G110" s="72"/>
      <c r="H110" s="72"/>
      <c r="I110" s="72"/>
      <c r="J110" s="72"/>
      <c r="K110" s="72"/>
      <c r="L110" s="130"/>
      <c r="M110" s="130"/>
      <c r="N110" s="72"/>
      <c r="O110" s="130"/>
      <c r="P110" s="130"/>
      <c r="Q110" s="23"/>
    </row>
    <row r="111" spans="1:17" ht="12.75">
      <c r="A111" s="17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31"/>
      <c r="M111" s="131"/>
      <c r="N111" s="16"/>
      <c r="O111" s="131"/>
      <c r="P111" s="131"/>
      <c r="Q111" s="23"/>
    </row>
    <row r="112" spans="1:17" ht="12.75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23"/>
      <c r="M112" s="123"/>
      <c r="N112" s="19"/>
      <c r="O112" s="131"/>
      <c r="P112" s="131"/>
      <c r="Q112" s="23"/>
    </row>
    <row r="113" spans="1:17" ht="12.75">
      <c r="A113" s="17"/>
      <c r="B113" s="18"/>
      <c r="C113" s="171" t="s">
        <v>120</v>
      </c>
      <c r="D113" s="171"/>
      <c r="E113" s="171"/>
      <c r="F113" s="171"/>
      <c r="G113" s="171"/>
      <c r="H113" s="171"/>
      <c r="I113" s="18"/>
      <c r="J113" s="18"/>
      <c r="K113" s="18"/>
      <c r="L113" s="123"/>
      <c r="M113" s="123"/>
      <c r="N113" s="19"/>
      <c r="O113" s="131"/>
      <c r="P113" s="131"/>
      <c r="Q113" s="23"/>
    </row>
    <row r="114" spans="1:17" ht="12.75" customHeight="1">
      <c r="A114" s="17"/>
      <c r="B114" s="60"/>
      <c r="C114" s="171"/>
      <c r="D114" s="171"/>
      <c r="E114" s="171"/>
      <c r="F114" s="171"/>
      <c r="G114" s="171"/>
      <c r="H114" s="171"/>
      <c r="I114" s="20"/>
      <c r="J114" s="20"/>
      <c r="K114" s="20"/>
      <c r="L114" s="124"/>
      <c r="M114" s="124"/>
      <c r="N114" s="20"/>
      <c r="O114" s="124"/>
      <c r="P114" s="131"/>
      <c r="Q114" s="23"/>
    </row>
    <row r="115" spans="1:17" ht="12.75">
      <c r="A115" s="25"/>
      <c r="B115" s="48"/>
      <c r="C115" s="171"/>
      <c r="D115" s="171"/>
      <c r="E115" s="171"/>
      <c r="F115" s="171"/>
      <c r="G115" s="171"/>
      <c r="H115" s="171"/>
      <c r="I115" s="22"/>
      <c r="J115" s="22"/>
      <c r="K115" s="22"/>
      <c r="L115" s="125"/>
      <c r="M115" s="125"/>
      <c r="N115" s="21"/>
      <c r="O115" s="144"/>
      <c r="P115" s="131"/>
      <c r="Q115" s="23"/>
    </row>
    <row r="116" spans="1:17" ht="12.75">
      <c r="A116" s="25"/>
      <c r="B116" s="48"/>
      <c r="C116" s="99"/>
      <c r="D116" s="99"/>
      <c r="E116" s="99"/>
      <c r="F116" s="99"/>
      <c r="G116" s="99"/>
      <c r="H116" s="99"/>
      <c r="I116" s="22"/>
      <c r="J116" s="22"/>
      <c r="K116" s="22"/>
      <c r="L116" s="125"/>
      <c r="M116" s="125"/>
      <c r="N116" s="21"/>
      <c r="O116" s="144"/>
      <c r="P116" s="131"/>
      <c r="Q116" s="23"/>
    </row>
    <row r="117" spans="1:17" ht="12.75">
      <c r="A117" s="25"/>
      <c r="B117" s="48"/>
      <c r="C117" s="99"/>
      <c r="D117" s="99"/>
      <c r="E117" s="99"/>
      <c r="F117" s="99"/>
      <c r="G117" s="99"/>
      <c r="H117" s="99"/>
      <c r="I117" s="22"/>
      <c r="J117" s="22"/>
      <c r="K117" s="22"/>
      <c r="L117" s="125"/>
      <c r="M117" s="125"/>
      <c r="N117" s="21"/>
      <c r="O117" s="144"/>
      <c r="P117" s="131"/>
      <c r="Q117" s="23"/>
    </row>
    <row r="120" spans="1:17" s="7" customFormat="1" ht="25.5" customHeight="1">
      <c r="A120" s="178" t="s">
        <v>124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1"/>
    </row>
    <row r="121" spans="1:16" ht="48">
      <c r="A121" s="1" t="s">
        <v>0</v>
      </c>
      <c r="B121" s="2" t="s">
        <v>1</v>
      </c>
      <c r="C121" s="3" t="s">
        <v>2</v>
      </c>
      <c r="D121" s="3" t="s">
        <v>3</v>
      </c>
      <c r="E121" s="4" t="s">
        <v>4</v>
      </c>
      <c r="F121" s="4" t="s">
        <v>5</v>
      </c>
      <c r="G121" s="2" t="s">
        <v>70</v>
      </c>
      <c r="H121" s="4" t="s">
        <v>6</v>
      </c>
      <c r="I121" s="4" t="s">
        <v>7</v>
      </c>
      <c r="J121" s="2" t="s">
        <v>37</v>
      </c>
      <c r="K121" s="2" t="s">
        <v>32</v>
      </c>
      <c r="L121" s="126" t="s">
        <v>62</v>
      </c>
      <c r="M121" s="126" t="s">
        <v>42</v>
      </c>
      <c r="N121" s="3" t="s">
        <v>8</v>
      </c>
      <c r="O121" s="126" t="s">
        <v>119</v>
      </c>
      <c r="P121" s="145" t="s">
        <v>12</v>
      </c>
    </row>
    <row r="122" spans="1:16" ht="25.5">
      <c r="A122" s="49" t="s">
        <v>9</v>
      </c>
      <c r="B122" s="71" t="s">
        <v>30</v>
      </c>
      <c r="C122" s="8" t="s">
        <v>110</v>
      </c>
      <c r="D122" s="8" t="s">
        <v>108</v>
      </c>
      <c r="E122" s="50"/>
      <c r="F122" s="8" t="s">
        <v>71</v>
      </c>
      <c r="G122" s="8">
        <v>180</v>
      </c>
      <c r="H122" s="8">
        <f>G122</f>
        <v>180</v>
      </c>
      <c r="I122" s="63" t="s">
        <v>38</v>
      </c>
      <c r="J122" s="63" t="s">
        <v>38</v>
      </c>
      <c r="K122" s="8"/>
      <c r="L122" s="62"/>
      <c r="M122" s="62"/>
      <c r="N122" s="8"/>
      <c r="O122" s="62"/>
      <c r="P122" s="151"/>
    </row>
    <row r="123" spans="1:16" ht="38.25">
      <c r="A123" s="49" t="s">
        <v>10</v>
      </c>
      <c r="B123" s="8" t="s">
        <v>90</v>
      </c>
      <c r="C123" s="49"/>
      <c r="D123" s="64" t="s">
        <v>105</v>
      </c>
      <c r="E123" s="93"/>
      <c r="F123" s="64" t="s">
        <v>86</v>
      </c>
      <c r="G123" s="8">
        <v>10</v>
      </c>
      <c r="H123" s="8">
        <f>G123*0.25</f>
        <v>2.5</v>
      </c>
      <c r="I123" s="63" t="s">
        <v>38</v>
      </c>
      <c r="J123" s="63" t="s">
        <v>38</v>
      </c>
      <c r="K123" s="49"/>
      <c r="L123" s="61"/>
      <c r="M123" s="61"/>
      <c r="N123" s="49"/>
      <c r="O123" s="62"/>
      <c r="P123" s="151"/>
    </row>
    <row r="124" spans="1:16" ht="51">
      <c r="A124" s="49" t="s">
        <v>11</v>
      </c>
      <c r="B124" s="8" t="s">
        <v>91</v>
      </c>
      <c r="C124" s="8"/>
      <c r="D124" s="64" t="s">
        <v>106</v>
      </c>
      <c r="E124" s="50"/>
      <c r="F124" s="8" t="s">
        <v>92</v>
      </c>
      <c r="G124" s="8">
        <v>50</v>
      </c>
      <c r="H124" s="8">
        <f>G124</f>
        <v>50</v>
      </c>
      <c r="I124" s="63" t="s">
        <v>38</v>
      </c>
      <c r="J124" s="63" t="s">
        <v>38</v>
      </c>
      <c r="K124" s="8"/>
      <c r="L124" s="62"/>
      <c r="M124" s="62"/>
      <c r="N124" s="8"/>
      <c r="O124" s="62"/>
      <c r="P124" s="151"/>
    </row>
    <row r="125" spans="1:16" ht="38.25">
      <c r="A125" s="49" t="s">
        <v>22</v>
      </c>
      <c r="B125" s="8" t="s">
        <v>49</v>
      </c>
      <c r="C125" s="81"/>
      <c r="D125" s="8" t="s">
        <v>107</v>
      </c>
      <c r="E125" s="50"/>
      <c r="F125" s="8" t="s">
        <v>84</v>
      </c>
      <c r="G125" s="8">
        <v>1250</v>
      </c>
      <c r="H125" s="8">
        <f>G125*0.3</f>
        <v>375</v>
      </c>
      <c r="I125" s="63" t="s">
        <v>38</v>
      </c>
      <c r="J125" s="63" t="s">
        <v>38</v>
      </c>
      <c r="K125" s="8"/>
      <c r="L125" s="62"/>
      <c r="M125" s="62"/>
      <c r="N125" s="8"/>
      <c r="O125" s="62"/>
      <c r="P125" s="151"/>
    </row>
    <row r="126" spans="1:16" ht="17.2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120"/>
      <c r="M126" s="120"/>
      <c r="N126" s="174" t="s">
        <v>56</v>
      </c>
      <c r="O126" s="175"/>
      <c r="P126" s="152">
        <f>SUM(P122:P125)</f>
        <v>0</v>
      </c>
    </row>
    <row r="127" spans="1:16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120"/>
      <c r="M127" s="120"/>
      <c r="N127" s="53"/>
      <c r="O127" s="120"/>
      <c r="P127" s="153"/>
    </row>
    <row r="128" spans="1:17" s="27" customFormat="1" ht="12.75">
      <c r="A128" s="78"/>
      <c r="B128" s="92"/>
      <c r="C128" s="78"/>
      <c r="D128" s="78"/>
      <c r="E128" s="78"/>
      <c r="F128" s="78"/>
      <c r="G128" s="78"/>
      <c r="H128" s="78"/>
      <c r="I128" s="78"/>
      <c r="J128" s="78"/>
      <c r="K128" s="78"/>
      <c r="L128" s="134"/>
      <c r="M128" s="134"/>
      <c r="N128" s="78"/>
      <c r="O128" s="134"/>
      <c r="P128" s="134"/>
      <c r="Q128" s="28"/>
    </row>
    <row r="129" spans="1:17" s="27" customFormat="1" ht="12.75">
      <c r="A129" s="78"/>
      <c r="B129" s="176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33"/>
      <c r="P129" s="134"/>
      <c r="Q129" s="28"/>
    </row>
    <row r="130" spans="1:17" ht="12.75">
      <c r="A130" s="75"/>
      <c r="B130" s="170" t="s">
        <v>150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49"/>
      <c r="P130" s="130"/>
      <c r="Q130" s="23"/>
    </row>
    <row r="131" spans="1:17" ht="12.75">
      <c r="A131" s="75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49"/>
      <c r="P131" s="130"/>
      <c r="Q131" s="23"/>
    </row>
    <row r="132" spans="1:17" ht="12.75">
      <c r="A132" s="75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49"/>
      <c r="P132" s="130"/>
      <c r="Q132" s="23"/>
    </row>
    <row r="133" spans="1:17" ht="12.75">
      <c r="A133" s="75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130"/>
      <c r="M133" s="130"/>
      <c r="N133" s="72"/>
      <c r="O133" s="130"/>
      <c r="P133" s="130"/>
      <c r="Q133" s="23"/>
    </row>
    <row r="134" spans="1:17" ht="12.75">
      <c r="A134" s="75"/>
      <c r="B134" s="44" t="s">
        <v>101</v>
      </c>
      <c r="C134" s="45"/>
      <c r="D134" s="46"/>
      <c r="E134" s="72"/>
      <c r="F134" s="72"/>
      <c r="G134" s="72"/>
      <c r="H134" s="72"/>
      <c r="I134" s="72"/>
      <c r="J134" s="72"/>
      <c r="K134" s="72"/>
      <c r="L134" s="130"/>
      <c r="M134" s="130"/>
      <c r="N134" s="72"/>
      <c r="O134" s="130"/>
      <c r="P134" s="130"/>
      <c r="Q134" s="23"/>
    </row>
    <row r="135" spans="1:17" ht="12.75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23"/>
      <c r="M135" s="123"/>
      <c r="N135" s="19"/>
      <c r="O135" s="131"/>
      <c r="P135" s="131"/>
      <c r="Q135" s="23"/>
    </row>
    <row r="136" spans="1:17" ht="12.75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23"/>
      <c r="M136" s="123"/>
      <c r="N136" s="19"/>
      <c r="O136" s="131"/>
      <c r="P136" s="131"/>
      <c r="Q136" s="23"/>
    </row>
    <row r="137" spans="1:17" ht="12.75" customHeight="1">
      <c r="A137" s="17"/>
      <c r="B137" s="60"/>
      <c r="C137" s="171" t="s">
        <v>120</v>
      </c>
      <c r="D137" s="171"/>
      <c r="E137" s="171"/>
      <c r="F137" s="171"/>
      <c r="G137" s="171"/>
      <c r="H137" s="171"/>
      <c r="I137" s="20"/>
      <c r="J137" s="20"/>
      <c r="K137" s="20"/>
      <c r="L137" s="124"/>
      <c r="M137" s="124"/>
      <c r="N137" s="20"/>
      <c r="O137" s="124"/>
      <c r="P137" s="131"/>
      <c r="Q137" s="23"/>
    </row>
    <row r="138" spans="1:17" ht="12.75">
      <c r="A138" s="25"/>
      <c r="B138" s="48"/>
      <c r="C138" s="171"/>
      <c r="D138" s="171"/>
      <c r="E138" s="171"/>
      <c r="F138" s="171"/>
      <c r="G138" s="171"/>
      <c r="H138" s="171"/>
      <c r="I138" s="22"/>
      <c r="J138" s="22"/>
      <c r="K138" s="22"/>
      <c r="L138" s="125"/>
      <c r="M138" s="125"/>
      <c r="N138" s="21"/>
      <c r="O138" s="144"/>
      <c r="P138" s="131"/>
      <c r="Q138" s="23"/>
    </row>
    <row r="139" spans="1:17" ht="12.75">
      <c r="A139" s="24"/>
      <c r="B139" s="48"/>
      <c r="C139" s="171"/>
      <c r="D139" s="171"/>
      <c r="E139" s="171"/>
      <c r="F139" s="171"/>
      <c r="G139" s="171"/>
      <c r="H139" s="171"/>
      <c r="I139" s="22"/>
      <c r="J139" s="22"/>
      <c r="K139" s="22"/>
      <c r="L139" s="125"/>
      <c r="M139" s="125"/>
      <c r="N139" s="22"/>
      <c r="O139" s="125"/>
      <c r="P139" s="131"/>
      <c r="Q139" s="23"/>
    </row>
    <row r="140" spans="1:17" ht="12.75">
      <c r="A140" s="24"/>
      <c r="B140" s="48"/>
      <c r="C140" s="99"/>
      <c r="D140" s="99"/>
      <c r="E140" s="99"/>
      <c r="F140" s="99"/>
      <c r="G140" s="99"/>
      <c r="H140" s="99"/>
      <c r="I140" s="22"/>
      <c r="J140" s="22"/>
      <c r="K140" s="22"/>
      <c r="L140" s="125"/>
      <c r="M140" s="125"/>
      <c r="N140" s="22"/>
      <c r="O140" s="125"/>
      <c r="P140" s="131"/>
      <c r="Q140" s="23"/>
    </row>
    <row r="141" spans="1:17" ht="12.75">
      <c r="A141" s="24"/>
      <c r="B141" s="48"/>
      <c r="C141" s="99"/>
      <c r="D141" s="99"/>
      <c r="E141" s="99"/>
      <c r="F141" s="99"/>
      <c r="G141" s="99"/>
      <c r="H141" s="99"/>
      <c r="I141" s="22"/>
      <c r="J141" s="22"/>
      <c r="K141" s="22"/>
      <c r="L141" s="125"/>
      <c r="M141" s="125"/>
      <c r="N141" s="22"/>
      <c r="O141" s="125"/>
      <c r="P141" s="131"/>
      <c r="Q141" s="23"/>
    </row>
    <row r="142" spans="1:17" ht="12.75">
      <c r="A142" s="24"/>
      <c r="B142" s="20"/>
      <c r="C142" s="20"/>
      <c r="D142" s="20"/>
      <c r="E142" s="20"/>
      <c r="F142" s="20"/>
      <c r="G142" s="20"/>
      <c r="H142" s="20"/>
      <c r="I142" s="22"/>
      <c r="J142" s="22"/>
      <c r="K142" s="22"/>
      <c r="L142" s="125"/>
      <c r="M142" s="125"/>
      <c r="N142" s="22"/>
      <c r="O142" s="125"/>
      <c r="P142" s="131"/>
      <c r="Q142" s="23"/>
    </row>
    <row r="143" spans="1:17" ht="12.75">
      <c r="A143" s="24"/>
      <c r="B143" s="20"/>
      <c r="C143" s="20"/>
      <c r="D143" s="20"/>
      <c r="E143" s="20"/>
      <c r="F143" s="20"/>
      <c r="G143" s="20"/>
      <c r="H143" s="20"/>
      <c r="I143" s="22"/>
      <c r="J143" s="22"/>
      <c r="K143" s="22"/>
      <c r="L143" s="125"/>
      <c r="M143" s="125"/>
      <c r="N143" s="22"/>
      <c r="O143" s="125"/>
      <c r="P143" s="131"/>
      <c r="Q143" s="23"/>
    </row>
    <row r="144" spans="1:16" ht="21.75" customHeight="1">
      <c r="A144" s="169" t="s">
        <v>123</v>
      </c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</row>
    <row r="145" spans="1:17" ht="0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31"/>
      <c r="M145" s="131"/>
      <c r="N145" s="19"/>
      <c r="O145" s="131"/>
      <c r="P145" s="131"/>
      <c r="Q145" s="23"/>
    </row>
    <row r="146" spans="1:17" ht="12" customHeight="1" hidden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35"/>
      <c r="M146" s="135"/>
      <c r="N146" s="15"/>
      <c r="O146" s="135"/>
      <c r="P146" s="135"/>
      <c r="Q146" s="23"/>
    </row>
    <row r="147" ht="295.5" customHeight="1" hidden="1"/>
    <row r="148" ht="2.25" customHeight="1" hidden="1"/>
    <row r="149" ht="12.75" hidden="1"/>
    <row r="150" spans="1:17" s="7" customFormat="1" ht="29.25" customHeight="1" hidden="1">
      <c r="A150" s="187" t="s">
        <v>33</v>
      </c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1"/>
    </row>
    <row r="151" spans="1:16" ht="48">
      <c r="A151" s="1" t="s">
        <v>0</v>
      </c>
      <c r="B151" s="2" t="s">
        <v>1</v>
      </c>
      <c r="C151" s="3" t="s">
        <v>2</v>
      </c>
      <c r="D151" s="3" t="s">
        <v>3</v>
      </c>
      <c r="E151" s="4" t="s">
        <v>4</v>
      </c>
      <c r="F151" s="4" t="s">
        <v>5</v>
      </c>
      <c r="G151" s="2" t="s">
        <v>70</v>
      </c>
      <c r="H151" s="4" t="s">
        <v>6</v>
      </c>
      <c r="I151" s="4" t="s">
        <v>7</v>
      </c>
      <c r="J151" s="2" t="s">
        <v>37</v>
      </c>
      <c r="K151" s="2" t="s">
        <v>32</v>
      </c>
      <c r="L151" s="126" t="s">
        <v>62</v>
      </c>
      <c r="M151" s="126" t="s">
        <v>43</v>
      </c>
      <c r="N151" s="3" t="s">
        <v>8</v>
      </c>
      <c r="O151" s="126" t="s">
        <v>119</v>
      </c>
      <c r="P151" s="126" t="s">
        <v>12</v>
      </c>
    </row>
    <row r="152" spans="1:16" ht="36" customHeight="1">
      <c r="A152" s="5" t="s">
        <v>9</v>
      </c>
      <c r="B152" s="71"/>
      <c r="C152" s="8"/>
      <c r="D152" s="64" t="s">
        <v>34</v>
      </c>
      <c r="E152" s="50"/>
      <c r="F152" s="8" t="s">
        <v>85</v>
      </c>
      <c r="G152" s="8">
        <v>720</v>
      </c>
      <c r="H152" s="8">
        <f>G152/2</f>
        <v>360</v>
      </c>
      <c r="I152" s="63" t="s">
        <v>38</v>
      </c>
      <c r="J152" s="63" t="s">
        <v>38</v>
      </c>
      <c r="K152" s="8"/>
      <c r="L152" s="62"/>
      <c r="M152" s="62"/>
      <c r="N152" s="8"/>
      <c r="O152" s="62"/>
      <c r="P152" s="151"/>
    </row>
    <row r="153" spans="1:16" ht="66.75" customHeight="1">
      <c r="A153" s="5" t="s">
        <v>10</v>
      </c>
      <c r="B153" s="64" t="s">
        <v>36</v>
      </c>
      <c r="C153" s="8"/>
      <c r="D153" s="64" t="s">
        <v>35</v>
      </c>
      <c r="E153" s="50"/>
      <c r="F153" s="8" t="s">
        <v>86</v>
      </c>
      <c r="G153" s="8">
        <v>256</v>
      </c>
      <c r="H153" s="8">
        <f>G153*0.25</f>
        <v>64</v>
      </c>
      <c r="I153" s="63" t="s">
        <v>38</v>
      </c>
      <c r="J153" s="63" t="s">
        <v>38</v>
      </c>
      <c r="K153" s="8"/>
      <c r="L153" s="62"/>
      <c r="M153" s="62"/>
      <c r="N153" s="8"/>
      <c r="O153" s="62"/>
      <c r="P153" s="151"/>
    </row>
    <row r="154" spans="1:17" s="34" customFormat="1" ht="70.5" customHeight="1">
      <c r="A154" s="5" t="s">
        <v>11</v>
      </c>
      <c r="B154" s="64" t="s">
        <v>36</v>
      </c>
      <c r="C154" s="8"/>
      <c r="D154" s="64" t="s">
        <v>109</v>
      </c>
      <c r="E154" s="50"/>
      <c r="F154" s="8" t="s">
        <v>87</v>
      </c>
      <c r="G154" s="8">
        <v>325</v>
      </c>
      <c r="H154" s="8">
        <f>G154</f>
        <v>325</v>
      </c>
      <c r="I154" s="63" t="s">
        <v>38</v>
      </c>
      <c r="J154" s="63" t="s">
        <v>38</v>
      </c>
      <c r="K154" s="8"/>
      <c r="L154" s="62"/>
      <c r="M154" s="62"/>
      <c r="N154" s="8"/>
      <c r="O154" s="62"/>
      <c r="P154" s="151"/>
      <c r="Q154" s="33"/>
    </row>
    <row r="155" spans="1:17" s="27" customFormat="1" ht="19.5" customHeight="1">
      <c r="A155" s="26"/>
      <c r="B155" s="91"/>
      <c r="C155" s="77"/>
      <c r="D155" s="77"/>
      <c r="E155" s="77"/>
      <c r="F155" s="77"/>
      <c r="G155" s="77"/>
      <c r="H155" s="77"/>
      <c r="I155" s="77"/>
      <c r="J155" s="77"/>
      <c r="K155" s="77"/>
      <c r="L155" s="136"/>
      <c r="M155" s="136"/>
      <c r="N155" s="174" t="s">
        <v>56</v>
      </c>
      <c r="O155" s="175"/>
      <c r="P155" s="154">
        <f>SUM(P152:P154)</f>
        <v>0</v>
      </c>
      <c r="Q155" s="28"/>
    </row>
    <row r="156" spans="1:17" s="27" customFormat="1" ht="12.75">
      <c r="A156" s="26"/>
      <c r="B156" s="167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40"/>
      <c r="P156" s="155"/>
      <c r="Q156" s="28"/>
    </row>
    <row r="157" spans="1:17" ht="12.75">
      <c r="A157" s="17"/>
      <c r="B157" s="166" t="s">
        <v>95</v>
      </c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43"/>
      <c r="P157" s="131"/>
      <c r="Q157" s="23"/>
    </row>
    <row r="158" spans="1:17" ht="12.75">
      <c r="A158" s="17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43"/>
      <c r="P158" s="131"/>
      <c r="Q158" s="23"/>
    </row>
    <row r="159" spans="1:17" ht="12.75">
      <c r="A159" s="17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43"/>
      <c r="P159" s="131"/>
      <c r="Q159" s="23"/>
    </row>
    <row r="160" spans="1:17" ht="12.75">
      <c r="A160" s="17"/>
      <c r="E160" s="18"/>
      <c r="F160" s="18"/>
      <c r="G160" s="18"/>
      <c r="H160" s="18"/>
      <c r="I160" s="18"/>
      <c r="J160" s="18"/>
      <c r="K160" s="18"/>
      <c r="L160" s="123"/>
      <c r="M160" s="123"/>
      <c r="N160" s="19"/>
      <c r="O160" s="131"/>
      <c r="P160" s="131"/>
      <c r="Q160" s="23"/>
    </row>
    <row r="161" spans="1:17" ht="12.75">
      <c r="A161" s="17"/>
      <c r="B161" s="43" t="s">
        <v>101</v>
      </c>
      <c r="C161" s="41"/>
      <c r="D161" s="42"/>
      <c r="E161" s="18"/>
      <c r="F161" s="18"/>
      <c r="G161" s="18"/>
      <c r="H161" s="18"/>
      <c r="I161" s="18"/>
      <c r="J161" s="18"/>
      <c r="K161" s="18"/>
      <c r="L161" s="123"/>
      <c r="M161" s="123"/>
      <c r="N161" s="19"/>
      <c r="O161" s="131"/>
      <c r="P161" s="131"/>
      <c r="Q161" s="23"/>
    </row>
    <row r="162" spans="1:17" ht="12.75">
      <c r="A162" s="17"/>
      <c r="B162" s="40"/>
      <c r="C162" s="41"/>
      <c r="D162" s="42"/>
      <c r="E162" s="18"/>
      <c r="F162" s="18"/>
      <c r="G162" s="18"/>
      <c r="H162" s="18"/>
      <c r="I162" s="18"/>
      <c r="J162" s="18"/>
      <c r="K162" s="18"/>
      <c r="L162" s="123"/>
      <c r="M162" s="123"/>
      <c r="N162" s="19"/>
      <c r="O162" s="131"/>
      <c r="P162" s="131"/>
      <c r="Q162" s="23"/>
    </row>
    <row r="163" spans="1:17" ht="12.75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23"/>
      <c r="M163" s="123"/>
      <c r="N163" s="19"/>
      <c r="O163" s="131"/>
      <c r="P163" s="131"/>
      <c r="Q163" s="23"/>
    </row>
    <row r="164" spans="1:17" ht="12.75" customHeight="1">
      <c r="A164" s="17"/>
      <c r="B164" s="60"/>
      <c r="C164" s="171" t="s">
        <v>120</v>
      </c>
      <c r="D164" s="171"/>
      <c r="E164" s="171"/>
      <c r="F164" s="171"/>
      <c r="G164" s="171"/>
      <c r="H164" s="171"/>
      <c r="I164" s="20"/>
      <c r="J164" s="20"/>
      <c r="K164" s="20"/>
      <c r="L164" s="124"/>
      <c r="M164" s="124"/>
      <c r="N164" s="20"/>
      <c r="O164" s="124"/>
      <c r="P164" s="131"/>
      <c r="Q164" s="23"/>
    </row>
    <row r="165" spans="1:17" ht="12.75">
      <c r="A165" s="25"/>
      <c r="B165" s="48"/>
      <c r="C165" s="171"/>
      <c r="D165" s="171"/>
      <c r="E165" s="171"/>
      <c r="F165" s="171"/>
      <c r="G165" s="171"/>
      <c r="H165" s="171"/>
      <c r="I165" s="22"/>
      <c r="J165" s="22"/>
      <c r="K165" s="22"/>
      <c r="L165" s="125"/>
      <c r="M165" s="125"/>
      <c r="N165" s="21"/>
      <c r="O165" s="144"/>
      <c r="P165" s="131"/>
      <c r="Q165" s="23"/>
    </row>
    <row r="166" spans="1:17" ht="12.75">
      <c r="A166" s="24"/>
      <c r="B166" s="48"/>
      <c r="C166" s="171"/>
      <c r="D166" s="171"/>
      <c r="E166" s="171"/>
      <c r="F166" s="171"/>
      <c r="G166" s="171"/>
      <c r="H166" s="171"/>
      <c r="I166" s="22"/>
      <c r="J166" s="22"/>
      <c r="K166" s="22"/>
      <c r="L166" s="125"/>
      <c r="M166" s="125"/>
      <c r="N166" s="22"/>
      <c r="O166" s="125"/>
      <c r="P166" s="131"/>
      <c r="Q166" s="23"/>
    </row>
    <row r="167" spans="1:17" ht="12.75">
      <c r="A167" s="24"/>
      <c r="B167" s="48"/>
      <c r="C167" s="99"/>
      <c r="D167" s="99"/>
      <c r="E167" s="99"/>
      <c r="F167" s="99"/>
      <c r="G167" s="99"/>
      <c r="H167" s="99"/>
      <c r="I167" s="22"/>
      <c r="J167" s="22"/>
      <c r="K167" s="22"/>
      <c r="L167" s="125"/>
      <c r="M167" s="125"/>
      <c r="N167" s="22"/>
      <c r="O167" s="125"/>
      <c r="P167" s="131"/>
      <c r="Q167" s="23"/>
    </row>
    <row r="168" spans="1:17" ht="12.75">
      <c r="A168" s="24"/>
      <c r="B168" s="48"/>
      <c r="C168" s="99"/>
      <c r="D168" s="99"/>
      <c r="E168" s="99"/>
      <c r="F168" s="99"/>
      <c r="G168" s="99"/>
      <c r="H168" s="99"/>
      <c r="I168" s="22"/>
      <c r="J168" s="22"/>
      <c r="K168" s="22"/>
      <c r="L168" s="125"/>
      <c r="M168" s="125"/>
      <c r="N168" s="22"/>
      <c r="O168" s="125"/>
      <c r="P168" s="131"/>
      <c r="Q168" s="23"/>
    </row>
    <row r="169" spans="1:17" ht="12.75">
      <c r="A169" s="24"/>
      <c r="B169" s="48"/>
      <c r="C169" s="99"/>
      <c r="D169" s="99"/>
      <c r="E169" s="99"/>
      <c r="F169" s="99"/>
      <c r="G169" s="99"/>
      <c r="H169" s="99"/>
      <c r="I169" s="22"/>
      <c r="J169" s="22"/>
      <c r="K169" s="22"/>
      <c r="L169" s="125"/>
      <c r="M169" s="125"/>
      <c r="N169" s="22"/>
      <c r="O169" s="125"/>
      <c r="P169" s="131"/>
      <c r="Q169" s="23"/>
    </row>
    <row r="170" spans="1:17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35"/>
      <c r="M170" s="135"/>
      <c r="N170" s="15"/>
      <c r="O170" s="135"/>
      <c r="P170" s="135"/>
      <c r="Q170" s="23"/>
    </row>
    <row r="171" spans="1:16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31"/>
      <c r="M171" s="131"/>
      <c r="N171" s="19"/>
      <c r="O171" s="131"/>
      <c r="P171" s="131"/>
    </row>
    <row r="172" spans="1:17" ht="12.75">
      <c r="A172" s="53"/>
      <c r="N172" s="10"/>
      <c r="Q172"/>
    </row>
    <row r="173" spans="1:17" ht="12.75">
      <c r="A173" s="53"/>
      <c r="N173" s="10"/>
      <c r="Q173"/>
    </row>
    <row r="174" spans="1:17" ht="18">
      <c r="A174" s="169" t="s">
        <v>129</v>
      </c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/>
    </row>
    <row r="175" spans="1:17" ht="48">
      <c r="A175" s="102" t="s">
        <v>0</v>
      </c>
      <c r="B175" s="103" t="s">
        <v>1</v>
      </c>
      <c r="C175" s="104" t="s">
        <v>2</v>
      </c>
      <c r="D175" s="104" t="s">
        <v>3</v>
      </c>
      <c r="E175" s="105" t="s">
        <v>4</v>
      </c>
      <c r="F175" s="105" t="s">
        <v>5</v>
      </c>
      <c r="G175" s="103" t="s">
        <v>70</v>
      </c>
      <c r="H175" s="105" t="s">
        <v>6</v>
      </c>
      <c r="I175" s="105" t="s">
        <v>7</v>
      </c>
      <c r="J175" s="103" t="s">
        <v>37</v>
      </c>
      <c r="K175" s="103" t="s">
        <v>32</v>
      </c>
      <c r="L175" s="137" t="s">
        <v>62</v>
      </c>
      <c r="M175" s="137" t="s">
        <v>43</v>
      </c>
      <c r="N175" s="104" t="s">
        <v>8</v>
      </c>
      <c r="O175" s="137" t="s">
        <v>119</v>
      </c>
      <c r="P175" s="137" t="s">
        <v>12</v>
      </c>
      <c r="Q175"/>
    </row>
    <row r="176" spans="1:17" ht="385.5" customHeight="1">
      <c r="A176" s="106">
        <v>1</v>
      </c>
      <c r="B176" s="107"/>
      <c r="C176" s="107" t="s">
        <v>130</v>
      </c>
      <c r="D176" s="110" t="s">
        <v>151</v>
      </c>
      <c r="E176" s="108"/>
      <c r="F176" s="107" t="s">
        <v>131</v>
      </c>
      <c r="G176" s="107">
        <v>5</v>
      </c>
      <c r="H176" s="109">
        <v>100</v>
      </c>
      <c r="I176" s="106"/>
      <c r="J176" s="106"/>
      <c r="K176" s="107"/>
      <c r="L176" s="138"/>
      <c r="M176" s="139"/>
      <c r="N176" s="107"/>
      <c r="O176" s="138"/>
      <c r="P176" s="156"/>
      <c r="Q176"/>
    </row>
    <row r="177" spans="1:16" ht="210.75" customHeight="1">
      <c r="A177" s="106">
        <v>2</v>
      </c>
      <c r="B177" s="107" t="s">
        <v>132</v>
      </c>
      <c r="C177" s="107" t="s">
        <v>133</v>
      </c>
      <c r="D177" s="107" t="s">
        <v>152</v>
      </c>
      <c r="E177" s="107"/>
      <c r="F177" s="107" t="s">
        <v>134</v>
      </c>
      <c r="G177" s="107">
        <v>2</v>
      </c>
      <c r="H177" s="109">
        <v>10</v>
      </c>
      <c r="I177" s="106"/>
      <c r="J177" s="106"/>
      <c r="K177" s="107"/>
      <c r="L177" s="138"/>
      <c r="M177" s="139"/>
      <c r="N177" s="107"/>
      <c r="O177" s="138"/>
      <c r="P177" s="156"/>
    </row>
    <row r="178" spans="1:16" ht="239.25" customHeight="1">
      <c r="A178" s="157">
        <v>3</v>
      </c>
      <c r="B178" s="158"/>
      <c r="C178" s="158" t="s">
        <v>135</v>
      </c>
      <c r="D178" s="158" t="s">
        <v>136</v>
      </c>
      <c r="E178" s="160"/>
      <c r="F178" s="159" t="s">
        <v>137</v>
      </c>
      <c r="G178" s="158">
        <v>36</v>
      </c>
      <c r="H178" s="161">
        <v>14.4</v>
      </c>
      <c r="I178" s="162" t="s">
        <v>138</v>
      </c>
      <c r="J178" s="162" t="s">
        <v>138</v>
      </c>
      <c r="K178" s="158"/>
      <c r="L178" s="163"/>
      <c r="M178" s="164"/>
      <c r="N178" s="158"/>
      <c r="O178" s="163"/>
      <c r="P178" s="156"/>
    </row>
    <row r="179" spans="1:16" ht="358.5" customHeight="1">
      <c r="A179" s="106">
        <v>4</v>
      </c>
      <c r="B179" s="107" t="s">
        <v>139</v>
      </c>
      <c r="C179" s="107" t="s">
        <v>140</v>
      </c>
      <c r="D179" s="107" t="s">
        <v>141</v>
      </c>
      <c r="E179" s="111"/>
      <c r="F179" s="107" t="s">
        <v>142</v>
      </c>
      <c r="G179" s="107">
        <v>74</v>
      </c>
      <c r="H179" s="109">
        <v>55.5</v>
      </c>
      <c r="I179" s="112" t="s">
        <v>138</v>
      </c>
      <c r="J179" s="112" t="s">
        <v>138</v>
      </c>
      <c r="K179" s="107"/>
      <c r="L179" s="138"/>
      <c r="M179" s="139"/>
      <c r="N179" s="107"/>
      <c r="O179" s="138"/>
      <c r="P179" s="156"/>
    </row>
    <row r="180" spans="1:16" ht="351.75" customHeight="1">
      <c r="A180" s="106">
        <v>5</v>
      </c>
      <c r="B180" s="107"/>
      <c r="C180" s="107" t="s">
        <v>143</v>
      </c>
      <c r="D180" s="107" t="s">
        <v>144</v>
      </c>
      <c r="E180" s="111"/>
      <c r="F180" s="107" t="s">
        <v>134</v>
      </c>
      <c r="G180" s="107">
        <v>3</v>
      </c>
      <c r="H180" s="109">
        <v>15</v>
      </c>
      <c r="I180" s="106"/>
      <c r="J180" s="106"/>
      <c r="K180" s="107"/>
      <c r="L180" s="138"/>
      <c r="M180" s="139"/>
      <c r="N180" s="107"/>
      <c r="O180" s="138"/>
      <c r="P180" s="156"/>
    </row>
    <row r="181" spans="1:16" ht="303" customHeight="1">
      <c r="A181" s="106">
        <v>6</v>
      </c>
      <c r="B181" s="107" t="s">
        <v>145</v>
      </c>
      <c r="C181" s="107" t="s">
        <v>146</v>
      </c>
      <c r="D181" s="107" t="s">
        <v>153</v>
      </c>
      <c r="E181" s="111"/>
      <c r="F181" s="107" t="s">
        <v>134</v>
      </c>
      <c r="G181" s="107">
        <v>16</v>
      </c>
      <c r="H181" s="109">
        <v>80</v>
      </c>
      <c r="I181" s="106"/>
      <c r="J181" s="106"/>
      <c r="K181" s="107"/>
      <c r="L181" s="138"/>
      <c r="M181" s="139"/>
      <c r="N181" s="107"/>
      <c r="O181" s="138"/>
      <c r="P181" s="156"/>
    </row>
    <row r="182" spans="1:17" s="27" customFormat="1" ht="19.5" customHeight="1">
      <c r="A182" s="26"/>
      <c r="B182" s="91"/>
      <c r="C182" s="77"/>
      <c r="D182" s="77"/>
      <c r="E182" s="77"/>
      <c r="F182" s="77"/>
      <c r="G182" s="77"/>
      <c r="H182" s="77"/>
      <c r="I182" s="77"/>
      <c r="J182" s="77"/>
      <c r="K182" s="77"/>
      <c r="L182" s="136"/>
      <c r="M182" s="136"/>
      <c r="N182" s="174" t="s">
        <v>56</v>
      </c>
      <c r="O182" s="175"/>
      <c r="P182" s="154">
        <f>SUM(P176:P181)</f>
        <v>0</v>
      </c>
      <c r="Q182" s="28"/>
    </row>
    <row r="183" spans="1:16" ht="114" customHeight="1">
      <c r="A183" s="26"/>
      <c r="B183" s="185" t="s">
        <v>149</v>
      </c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40"/>
      <c r="P183" s="155"/>
    </row>
    <row r="184" spans="1:16" ht="12.75">
      <c r="A184" s="26"/>
      <c r="B184" s="101"/>
      <c r="C184" s="36"/>
      <c r="D184" s="36"/>
      <c r="E184" s="36"/>
      <c r="F184" s="36"/>
      <c r="G184" s="36"/>
      <c r="H184" s="36"/>
      <c r="I184" s="36"/>
      <c r="J184" s="36"/>
      <c r="K184" s="36"/>
      <c r="L184" s="140"/>
      <c r="M184" s="140"/>
      <c r="N184" s="36"/>
      <c r="O184" s="140"/>
      <c r="P184" s="155"/>
    </row>
    <row r="185" spans="1:16" ht="12.75">
      <c r="A185" s="17"/>
      <c r="B185" s="166" t="s">
        <v>95</v>
      </c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43"/>
      <c r="P185" s="131"/>
    </row>
    <row r="186" spans="1:16" ht="12.75">
      <c r="A186" s="17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43"/>
      <c r="P186" s="131"/>
    </row>
    <row r="187" spans="1:16" ht="12.75">
      <c r="A187" s="17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43"/>
      <c r="P187" s="131"/>
    </row>
    <row r="188" spans="1:16" ht="12.75">
      <c r="A188" s="17"/>
      <c r="E188" s="18"/>
      <c r="F188" s="18"/>
      <c r="G188" s="18"/>
      <c r="H188" s="18"/>
      <c r="I188" s="18"/>
      <c r="J188" s="18"/>
      <c r="K188" s="18"/>
      <c r="L188" s="123"/>
      <c r="M188" s="123"/>
      <c r="N188" s="19"/>
      <c r="O188" s="131"/>
      <c r="P188" s="131"/>
    </row>
    <row r="189" spans="1:16" ht="12.75">
      <c r="A189" s="17"/>
      <c r="B189" s="43" t="s">
        <v>101</v>
      </c>
      <c r="C189" s="41"/>
      <c r="D189" s="42"/>
      <c r="E189" s="18"/>
      <c r="F189" s="18"/>
      <c r="G189" s="18"/>
      <c r="H189" s="18"/>
      <c r="I189" s="18"/>
      <c r="J189" s="18"/>
      <c r="K189" s="18"/>
      <c r="L189" s="123"/>
      <c r="M189" s="123"/>
      <c r="N189" s="19"/>
      <c r="O189" s="131"/>
      <c r="P189" s="131"/>
    </row>
    <row r="190" spans="1:16" ht="12.75">
      <c r="A190" s="17"/>
      <c r="B190" s="40"/>
      <c r="C190" s="41"/>
      <c r="D190" s="42"/>
      <c r="E190" s="18"/>
      <c r="F190" s="18"/>
      <c r="G190" s="18"/>
      <c r="H190" s="18"/>
      <c r="I190" s="18"/>
      <c r="J190" s="18"/>
      <c r="K190" s="18"/>
      <c r="L190" s="123"/>
      <c r="M190" s="123"/>
      <c r="N190" s="19"/>
      <c r="O190" s="131"/>
      <c r="P190" s="131"/>
    </row>
    <row r="191" spans="1:16" ht="12.75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23"/>
      <c r="M191" s="123"/>
      <c r="N191" s="19"/>
      <c r="O191" s="131"/>
      <c r="P191" s="131"/>
    </row>
    <row r="192" spans="1:16" ht="15.75">
      <c r="A192" s="17"/>
      <c r="B192" s="60"/>
      <c r="C192" s="171" t="s">
        <v>120</v>
      </c>
      <c r="D192" s="171"/>
      <c r="E192" s="171"/>
      <c r="F192" s="171"/>
      <c r="G192" s="171"/>
      <c r="H192" s="171"/>
      <c r="I192" s="20"/>
      <c r="J192" s="20"/>
      <c r="K192" s="20"/>
      <c r="L192" s="124"/>
      <c r="M192" s="124"/>
      <c r="N192" s="20"/>
      <c r="O192" s="124"/>
      <c r="P192" s="131"/>
    </row>
    <row r="193" spans="1:16" ht="12.75">
      <c r="A193" s="25"/>
      <c r="B193" s="48"/>
      <c r="C193" s="171"/>
      <c r="D193" s="171"/>
      <c r="E193" s="171"/>
      <c r="F193" s="171"/>
      <c r="G193" s="171"/>
      <c r="H193" s="171"/>
      <c r="I193" s="22"/>
      <c r="J193" s="22"/>
      <c r="K193" s="22"/>
      <c r="L193" s="125"/>
      <c r="M193" s="125"/>
      <c r="N193" s="21"/>
      <c r="O193" s="144"/>
      <c r="P193" s="131"/>
    </row>
    <row r="194" spans="1:16" ht="12.75">
      <c r="A194" s="24"/>
      <c r="B194" s="48"/>
      <c r="C194" s="171"/>
      <c r="D194" s="171"/>
      <c r="E194" s="171"/>
      <c r="F194" s="171"/>
      <c r="G194" s="171"/>
      <c r="H194" s="171"/>
      <c r="I194" s="22"/>
      <c r="J194" s="22"/>
      <c r="K194" s="22"/>
      <c r="L194" s="125"/>
      <c r="M194" s="125"/>
      <c r="N194" s="22"/>
      <c r="O194" s="125"/>
      <c r="P194" s="131"/>
    </row>
    <row r="195" ht="12.75">
      <c r="N195" s="10"/>
    </row>
    <row r="196" ht="12.75">
      <c r="N196" s="10"/>
    </row>
    <row r="197" ht="12.75">
      <c r="N197" s="10"/>
    </row>
    <row r="198" ht="12.75">
      <c r="N198" s="10"/>
    </row>
    <row r="200" spans="3:4" ht="12.75">
      <c r="C200" s="37"/>
      <c r="D200" s="37"/>
    </row>
    <row r="203" spans="3:4" ht="12.75">
      <c r="C203" s="38"/>
      <c r="D203" s="38"/>
    </row>
    <row r="204" spans="3:4" ht="12.75">
      <c r="C204" s="38"/>
      <c r="D204" s="38"/>
    </row>
    <row r="205" spans="3:4" ht="12.75">
      <c r="C205" s="38"/>
      <c r="D205" s="38"/>
    </row>
    <row r="206" spans="3:4" ht="12.75">
      <c r="C206" s="38"/>
      <c r="D206" s="38"/>
    </row>
    <row r="207" spans="3:4" ht="12.75">
      <c r="C207" s="38"/>
      <c r="D207" s="38"/>
    </row>
    <row r="208" spans="3:4" ht="12.75">
      <c r="C208" s="39"/>
      <c r="D208" s="38"/>
    </row>
  </sheetData>
  <sheetProtection/>
  <mergeCells count="36">
    <mergeCell ref="B183:N183"/>
    <mergeCell ref="N182:O182"/>
    <mergeCell ref="B185:N187"/>
    <mergeCell ref="C192:H194"/>
    <mergeCell ref="A174:P174"/>
    <mergeCell ref="A3:P3"/>
    <mergeCell ref="C164:H166"/>
    <mergeCell ref="B57:N57"/>
    <mergeCell ref="C22:H24"/>
    <mergeCell ref="A150:P150"/>
    <mergeCell ref="N2:P2"/>
    <mergeCell ref="A74:P74"/>
    <mergeCell ref="C113:H115"/>
    <mergeCell ref="A120:P120"/>
    <mergeCell ref="B108:E108"/>
    <mergeCell ref="N12:O12"/>
    <mergeCell ref="A8:P8"/>
    <mergeCell ref="B15:N17"/>
    <mergeCell ref="B58:P59"/>
    <mergeCell ref="B60:N62"/>
    <mergeCell ref="B102:P103"/>
    <mergeCell ref="N126:O126"/>
    <mergeCell ref="B104:N106"/>
    <mergeCell ref="B129:N129"/>
    <mergeCell ref="N155:O155"/>
    <mergeCell ref="A29:P29"/>
    <mergeCell ref="C67:H69"/>
    <mergeCell ref="B101:N101"/>
    <mergeCell ref="N40:O40"/>
    <mergeCell ref="N84:O84"/>
    <mergeCell ref="B157:N159"/>
    <mergeCell ref="B156:N156"/>
    <mergeCell ref="A144:P144"/>
    <mergeCell ref="B107:N107"/>
    <mergeCell ref="B130:N132"/>
    <mergeCell ref="C137:H1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6" manualBreakCount="6">
    <brk id="27" max="15" man="1"/>
    <brk id="41" max="15" man="1"/>
    <brk id="72" max="15" man="1"/>
    <brk id="85" max="15" man="1"/>
    <brk id="119" max="15" man="1"/>
    <brk id="14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andzelika.rajko</cp:lastModifiedBy>
  <cp:lastPrinted>2019-08-06T10:29:50Z</cp:lastPrinted>
  <dcterms:created xsi:type="dcterms:W3CDTF">1997-02-26T13:46:56Z</dcterms:created>
  <dcterms:modified xsi:type="dcterms:W3CDTF">2023-08-03T11:38:57Z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0x010100C20B70B63C24D34DB00EAA9E1318FAC0</vt:lpwstr>
  </property>
</Properties>
</file>