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zbieta.kalwasinska\Desktop\6 OCHRONA\4 WYJAŚNIENIE I ZMIANA SWZ\3 WYJAŚNIENIE\"/>
    </mc:Choice>
  </mc:AlternateContent>
  <bookViews>
    <workbookView xWindow="120" yWindow="48" windowWidth="21420" windowHeight="9996"/>
  </bookViews>
  <sheets>
    <sheet name="ARKUSZ 1" sheetId="1" r:id="rId1"/>
  </sheets>
  <definedNames>
    <definedName name="_Hlk58587757" localSheetId="0">'ARKUSZ 1'!#REF!</definedName>
  </definedNames>
  <calcPr calcId="162913"/>
</workbook>
</file>

<file path=xl/calcChain.xml><?xml version="1.0" encoding="utf-8"?>
<calcChain xmlns="http://schemas.openxmlformats.org/spreadsheetml/2006/main">
  <c r="O57" i="1" l="1"/>
  <c r="K57" i="1"/>
  <c r="I31" i="1" l="1"/>
  <c r="K31" i="1" s="1"/>
  <c r="M31" i="1" l="1"/>
  <c r="O31" i="1" s="1"/>
  <c r="J46" i="1"/>
  <c r="K46" i="1" s="1"/>
  <c r="J43" i="1"/>
  <c r="K43" i="1" s="1"/>
  <c r="M43" i="1" s="1"/>
  <c r="G22" i="1"/>
  <c r="I22" i="1" s="1"/>
  <c r="K22" i="1" s="1"/>
  <c r="G16" i="1"/>
  <c r="I16" i="1" s="1"/>
  <c r="K16" i="1" s="1"/>
  <c r="G19" i="1"/>
  <c r="I19" i="1" s="1"/>
  <c r="K19" i="1" s="1"/>
  <c r="G25" i="1"/>
  <c r="I25" i="1" s="1"/>
  <c r="K25" i="1" s="1"/>
  <c r="G28" i="1"/>
  <c r="I28" i="1" s="1"/>
  <c r="K28" i="1" s="1"/>
  <c r="G13" i="1"/>
  <c r="I13" i="1" s="1"/>
  <c r="K13" i="1" s="1"/>
  <c r="K34" i="1" l="1"/>
  <c r="K56" i="1" s="1"/>
  <c r="K58" i="1" s="1"/>
  <c r="M25" i="1"/>
  <c r="O25" i="1" s="1"/>
  <c r="M28" i="1"/>
  <c r="O28" i="1" s="1"/>
  <c r="M22" i="1"/>
  <c r="O22" i="1" s="1"/>
  <c r="M46" i="1"/>
  <c r="M49" i="1" s="1"/>
  <c r="M57" i="1" s="1"/>
  <c r="K49" i="1"/>
  <c r="O43" i="1"/>
  <c r="M16" i="1"/>
  <c r="O16" i="1" s="1"/>
  <c r="M19" i="1"/>
  <c r="O19" i="1" s="1"/>
  <c r="M13" i="1"/>
  <c r="M34" i="1" l="1"/>
  <c r="M56" i="1" s="1"/>
  <c r="M58" i="1" s="1"/>
  <c r="O46" i="1"/>
  <c r="O49" i="1" s="1"/>
  <c r="O13" i="1"/>
  <c r="O34" i="1" l="1"/>
  <c r="O56" i="1" s="1"/>
  <c r="O58" i="1" s="1"/>
</calcChain>
</file>

<file path=xl/sharedStrings.xml><?xml version="1.0" encoding="utf-8"?>
<sst xmlns="http://schemas.openxmlformats.org/spreadsheetml/2006/main" count="87" uniqueCount="69">
  <si>
    <t>Lp.</t>
  </si>
  <si>
    <t>Stanowisko</t>
  </si>
  <si>
    <t>osoby</t>
  </si>
  <si>
    <t>A</t>
  </si>
  <si>
    <t>B</t>
  </si>
  <si>
    <t>C</t>
  </si>
  <si>
    <t>D</t>
  </si>
  <si>
    <t>E</t>
  </si>
  <si>
    <t>F</t>
  </si>
  <si>
    <t>G</t>
  </si>
  <si>
    <t>H</t>
  </si>
  <si>
    <t>J</t>
  </si>
  <si>
    <t>L</t>
  </si>
  <si>
    <t>Stawka godz. netto 1 pracownika</t>
  </si>
  <si>
    <t>Koszt netto za 1 dobę</t>
  </si>
  <si>
    <t>Ilość dni</t>
  </si>
  <si>
    <t>Koszt netto za wskazaną w kolumnie „I” ilość dni</t>
  </si>
  <si>
    <t>Vat 23%</t>
  </si>
  <si>
    <t>Cena brutto</t>
  </si>
  <si>
    <t>FxG</t>
  </si>
  <si>
    <t>HxI</t>
  </si>
  <si>
    <t>Jx23%</t>
  </si>
  <si>
    <t>I</t>
  </si>
  <si>
    <t>DxExF</t>
  </si>
  <si>
    <t>Tabela nr 2</t>
  </si>
  <si>
    <t>NETTO</t>
  </si>
  <si>
    <t>BRUTTO</t>
  </si>
  <si>
    <t>Ʃ</t>
  </si>
  <si>
    <t>Załącznik nr 1A (pomocniczy) do SWZ</t>
  </si>
  <si>
    <t>Formularz cenowy</t>
  </si>
  <si>
    <t>(Integralna część oferty)</t>
  </si>
  <si>
    <t>Tabela nr 1 (dot. poz. I, II)</t>
  </si>
  <si>
    <t>KOSZT ŚWIADCZENIA USŁUGI OCHRONY W TERMINIE</t>
  </si>
  <si>
    <t xml:space="preserve">OD DNIA 01.04.2025 R. DO DNIA 31.03.2028 R (do zakończenia zmiany z dnia 31.03.2028 r. tj. do 6:00 rano dnia 01.04.2028 r.) </t>
  </si>
  <si>
    <t>Pracownicy</t>
  </si>
  <si>
    <t>Godziny</t>
  </si>
  <si>
    <t xml:space="preserve">Stawka godz. netto </t>
  </si>
  <si>
    <t>1 pracownika</t>
  </si>
  <si>
    <t>Kwota VAT</t>
  </si>
  <si>
    <t>Zmiany w ciągu doby</t>
  </si>
  <si>
    <t>M</t>
  </si>
  <si>
    <t>CxDxE</t>
  </si>
  <si>
    <t>J+L</t>
  </si>
  <si>
    <t>Kwalifikowani pracownicy ochrony</t>
  </si>
  <si>
    <t>Biuro przepustek</t>
  </si>
  <si>
    <t>Kwalifikowany pracownik ochrony nr 1 ul. Ostroroga 35A</t>
  </si>
  <si>
    <t>Kwalifikowany pracownik ochrony nr 2 ul. Ostroroga 35A</t>
  </si>
  <si>
    <t>Kwalifikowany pracownik ochrony nr 1 ul. Kolska 13</t>
  </si>
  <si>
    <t>Kwalifikowany pracownik ochrony nr 2 ul. Kolska 13</t>
  </si>
  <si>
    <t>SUMA I (poz. 1 do 6):</t>
  </si>
  <si>
    <t>II</t>
  </si>
  <si>
    <t>Ilość konwojów</t>
  </si>
  <si>
    <t>Koszt netto za konwój w ciągu jednego roku kalendarzowego</t>
  </si>
  <si>
    <t>Koszt netto za konwój w terminie 3 lat kalendarzowych</t>
  </si>
  <si>
    <t>Gx3</t>
  </si>
  <si>
    <t>Hx23%</t>
  </si>
  <si>
    <t>Kwalifikowany pracownik ochrony</t>
  </si>
  <si>
    <t>KOSZT KONWOJU ŚWIADCZONEGO W TERMINIE</t>
  </si>
  <si>
    <t>Godziny (łączna ilość godzin pracowników z kolumny „C”</t>
  </si>
  <si>
    <t>H+J</t>
  </si>
  <si>
    <t>SUMA I (poz. 1 i 2):</t>
  </si>
  <si>
    <t>VAT 23%                    Kwota VAT</t>
  </si>
  <si>
    <r>
      <t xml:space="preserve">RAZEM KOSZT ŚWADCZENIA USŁUGI OCHRONY I KONWOJU                                                       </t>
    </r>
    <r>
      <rPr>
        <b/>
        <i/>
        <sz val="11"/>
        <color theme="1"/>
        <rFont val="Arial"/>
        <family val="2"/>
        <charset val="238"/>
      </rPr>
      <t xml:space="preserve"> Kryterium oceny ofert: cena [Kco]: waga 100%, zgodnie z pkt. 16.2. SWZ.    </t>
    </r>
    <r>
      <rPr>
        <b/>
        <sz val="11"/>
        <color theme="1"/>
        <rFont val="Arial"/>
        <family val="2"/>
        <charset val="238"/>
      </rPr>
      <t xml:space="preserve">              </t>
    </r>
  </si>
  <si>
    <t>Nr postępowania 6/D-83/0083/P-PU/2024/U</t>
  </si>
  <si>
    <t xml:space="preserve">OCHRONA     </t>
  </si>
  <si>
    <t xml:space="preserve">KONWÓJ        </t>
  </si>
  <si>
    <t xml:space="preserve">OD DNIA 01.04.2025 R. DO DNIA 31.03.2028 R. </t>
  </si>
  <si>
    <t>Szef ochrony</t>
  </si>
  <si>
    <t>NOWY  ZMIENIONY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</si>
</sst>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Georgia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125">
        <bgColor rgb="FFD9D9D9"/>
      </patternFill>
    </fill>
    <fill>
      <patternFill patternType="gray125">
        <bgColor theme="0" tint="-4.9989318521683403E-2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vertical="center" wrapText="1"/>
    </xf>
    <xf numFmtId="0" fontId="0" fillId="0" borderId="0" xfId="0" applyBorder="1"/>
    <xf numFmtId="0" fontId="13" fillId="0" borderId="0" xfId="0" applyFont="1" applyBorder="1" applyAlignment="1">
      <alignment vertical="center" wrapText="1"/>
    </xf>
    <xf numFmtId="0" fontId="16" fillId="0" borderId="0" xfId="0" applyFont="1"/>
    <xf numFmtId="0" fontId="11" fillId="0" borderId="2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4" fillId="0" borderId="2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64" fontId="11" fillId="0" borderId="24" xfId="1" applyFont="1" applyBorder="1" applyAlignment="1">
      <alignment horizontal="center" vertical="center" wrapText="1"/>
    </xf>
    <xf numFmtId="164" fontId="11" fillId="0" borderId="19" xfId="1" applyFont="1" applyBorder="1" applyAlignment="1">
      <alignment horizontal="center" vertical="center" wrapText="1"/>
    </xf>
    <xf numFmtId="164" fontId="11" fillId="0" borderId="22" xfId="1" applyFont="1" applyBorder="1" applyAlignment="1">
      <alignment horizontal="center" vertical="center" wrapText="1"/>
    </xf>
    <xf numFmtId="164" fontId="11" fillId="0" borderId="20" xfId="1" applyFont="1" applyBorder="1" applyAlignment="1">
      <alignment horizontal="center" vertical="center" wrapText="1"/>
    </xf>
    <xf numFmtId="164" fontId="11" fillId="0" borderId="18" xfId="1" applyFont="1" applyBorder="1" applyAlignment="1">
      <alignment horizontal="center" vertical="center" wrapText="1"/>
    </xf>
    <xf numFmtId="164" fontId="11" fillId="0" borderId="0" xfId="1" applyFont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8" fillId="0" borderId="24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right" vertical="center" wrapText="1"/>
    </xf>
    <xf numFmtId="0" fontId="11" fillId="3" borderId="18" xfId="0" applyFont="1" applyFill="1" applyBorder="1" applyAlignment="1">
      <alignment horizontal="right" vertical="center" wrapText="1"/>
    </xf>
    <xf numFmtId="0" fontId="11" fillId="3" borderId="23" xfId="0" applyFont="1" applyFill="1" applyBorder="1" applyAlignment="1">
      <alignment horizontal="right" vertical="center" wrapText="1"/>
    </xf>
    <xf numFmtId="0" fontId="11" fillId="3" borderId="10" xfId="0" applyFont="1" applyFill="1" applyBorder="1" applyAlignment="1">
      <alignment horizontal="right" vertical="center" wrapText="1"/>
    </xf>
    <xf numFmtId="164" fontId="11" fillId="3" borderId="24" xfId="1" applyFont="1" applyFill="1" applyBorder="1" applyAlignment="1">
      <alignment horizontal="center" vertical="center" wrapText="1"/>
    </xf>
    <xf numFmtId="164" fontId="11" fillId="3" borderId="19" xfId="1" applyFont="1" applyFill="1" applyBorder="1" applyAlignment="1">
      <alignment horizontal="center" vertical="center" wrapText="1"/>
    </xf>
    <xf numFmtId="164" fontId="11" fillId="3" borderId="23" xfId="1" applyFont="1" applyFill="1" applyBorder="1" applyAlignment="1">
      <alignment horizontal="center" vertical="center" wrapText="1"/>
    </xf>
    <xf numFmtId="164" fontId="11" fillId="3" borderId="21" xfId="1" applyFont="1" applyFill="1" applyBorder="1" applyAlignment="1">
      <alignment horizontal="center" vertical="center" wrapText="1"/>
    </xf>
    <xf numFmtId="164" fontId="11" fillId="3" borderId="18" xfId="1" applyFont="1" applyFill="1" applyBorder="1" applyAlignment="1">
      <alignment horizontal="center" vertical="center" wrapText="1"/>
    </xf>
    <xf numFmtId="164" fontId="11" fillId="3" borderId="10" xfId="1" applyFont="1" applyFill="1" applyBorder="1" applyAlignment="1">
      <alignment horizontal="center" vertical="center" wrapText="1"/>
    </xf>
    <xf numFmtId="164" fontId="0" fillId="0" borderId="8" xfId="1" applyFont="1" applyBorder="1" applyAlignment="1">
      <alignment horizontal="center"/>
    </xf>
    <xf numFmtId="164" fontId="0" fillId="0" borderId="9" xfId="1" applyFont="1" applyBorder="1" applyAlignment="1">
      <alignment horizontal="center"/>
    </xf>
    <xf numFmtId="164" fontId="0" fillId="0" borderId="13" xfId="1" applyFont="1" applyBorder="1" applyAlignment="1">
      <alignment horizontal="center"/>
    </xf>
    <xf numFmtId="164" fontId="0" fillId="0" borderId="14" xfId="1" applyFont="1" applyBorder="1" applyAlignment="1">
      <alignment horizontal="center"/>
    </xf>
    <xf numFmtId="0" fontId="4" fillId="0" borderId="8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164" fontId="17" fillId="2" borderId="15" xfId="1" applyFont="1" applyFill="1" applyBorder="1" applyAlignment="1">
      <alignment horizontal="center" vertical="center"/>
    </xf>
    <xf numFmtId="164" fontId="17" fillId="2" borderId="16" xfId="1" applyFont="1" applyFill="1" applyBorder="1" applyAlignment="1">
      <alignment horizontal="center" vertical="center"/>
    </xf>
    <xf numFmtId="164" fontId="17" fillId="2" borderId="7" xfId="1" applyFont="1" applyFill="1" applyBorder="1" applyAlignment="1">
      <alignment horizontal="center" vertical="center"/>
    </xf>
    <xf numFmtId="0" fontId="14" fillId="0" borderId="2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0000FF"/>
      <color rgb="FFD1D1D1"/>
      <color rgb="FF93E3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workbookViewId="0">
      <selection activeCell="U9" sqref="U9"/>
    </sheetView>
  </sheetViews>
  <sheetFormatPr defaultRowHeight="13.8"/>
  <cols>
    <col min="1" max="1" width="4.19921875" style="2" customWidth="1"/>
    <col min="2" max="2" width="5.5" style="6" customWidth="1"/>
    <col min="3" max="3" width="14.5" style="2" customWidth="1"/>
    <col min="4" max="4" width="6.5" style="7" customWidth="1"/>
    <col min="5" max="5" width="8.19921875" style="7" customWidth="1"/>
    <col min="6" max="6" width="4.69921875" style="7" customWidth="1"/>
    <col min="7" max="7" width="7" style="7" customWidth="1"/>
    <col min="8" max="8" width="12.5" style="7" customWidth="1"/>
    <col min="9" max="9" width="9.09765625" style="1" customWidth="1"/>
    <col min="10" max="10" width="8.3984375" customWidth="1"/>
    <col min="11" max="11" width="8.796875" customWidth="1"/>
    <col min="12" max="12" width="8" customWidth="1"/>
    <col min="14" max="14" width="8.296875" customWidth="1"/>
    <col min="16" max="16" width="7.8984375" customWidth="1"/>
    <col min="17" max="17" width="9.765625E-2" customWidth="1"/>
  </cols>
  <sheetData>
    <row r="1" spans="1:17" ht="12" customHeight="1">
      <c r="B1" s="3"/>
      <c r="D1" s="26"/>
      <c r="E1" s="26"/>
      <c r="F1" s="26"/>
      <c r="G1" s="26"/>
      <c r="H1" s="26"/>
      <c r="I1" s="26"/>
      <c r="J1" s="126" t="s">
        <v>68</v>
      </c>
      <c r="K1" s="126"/>
      <c r="L1" s="27"/>
      <c r="M1" s="108" t="s">
        <v>28</v>
      </c>
      <c r="N1" s="108"/>
      <c r="O1" s="108"/>
      <c r="P1" s="108"/>
    </row>
    <row r="2" spans="1:17" ht="12" customHeight="1">
      <c r="B2" s="3"/>
      <c r="D2" s="26"/>
      <c r="E2" s="26"/>
      <c r="F2" s="26"/>
      <c r="G2" s="26"/>
      <c r="H2" s="26"/>
      <c r="I2" s="26"/>
      <c r="K2" s="116" t="s">
        <v>63</v>
      </c>
      <c r="L2" s="116"/>
      <c r="M2" s="116"/>
      <c r="N2" s="116"/>
      <c r="O2" s="116"/>
      <c r="P2" s="116"/>
    </row>
    <row r="3" spans="1:17" ht="12" customHeight="1">
      <c r="B3" s="3"/>
      <c r="C3" s="4"/>
      <c r="D3" s="5"/>
      <c r="E3" s="117" t="s">
        <v>29</v>
      </c>
      <c r="F3" s="117"/>
      <c r="G3" s="117"/>
      <c r="H3" s="117"/>
      <c r="I3" s="117"/>
      <c r="J3" s="117"/>
    </row>
    <row r="4" spans="1:17" ht="12" customHeight="1">
      <c r="D4"/>
      <c r="E4" s="118" t="s">
        <v>30</v>
      </c>
      <c r="F4" s="118"/>
      <c r="G4" s="118"/>
      <c r="H4" s="118"/>
      <c r="I4" s="118"/>
      <c r="J4" s="118"/>
    </row>
    <row r="5" spans="1:17" ht="12" customHeight="1" thickBot="1">
      <c r="D5"/>
      <c r="E5"/>
      <c r="F5"/>
      <c r="G5"/>
      <c r="H5"/>
      <c r="I5"/>
    </row>
    <row r="6" spans="1:17" ht="12" customHeight="1" thickBot="1">
      <c r="A6" s="119" t="s">
        <v>31</v>
      </c>
      <c r="B6" s="120"/>
      <c r="C6" s="120"/>
      <c r="D6" s="120"/>
      <c r="E6" s="121"/>
      <c r="F6"/>
      <c r="G6"/>
      <c r="H6"/>
      <c r="I6"/>
    </row>
    <row r="7" spans="1:17" ht="18" customHeight="1">
      <c r="A7" s="32" t="s">
        <v>22</v>
      </c>
      <c r="B7" s="104" t="s">
        <v>32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1:17" ht="13.8" customHeight="1" thickBot="1">
      <c r="A8" s="33"/>
      <c r="B8" s="107" t="s">
        <v>33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9"/>
    </row>
    <row r="9" spans="1:17" ht="24.6" customHeight="1" thickBot="1">
      <c r="A9" s="32" t="s">
        <v>0</v>
      </c>
      <c r="B9" s="34" t="s">
        <v>1</v>
      </c>
      <c r="C9" s="44"/>
      <c r="D9" s="34" t="s">
        <v>34</v>
      </c>
      <c r="E9" s="44"/>
      <c r="F9" s="34" t="s">
        <v>35</v>
      </c>
      <c r="G9" s="44"/>
      <c r="H9" s="11" t="s">
        <v>36</v>
      </c>
      <c r="I9" s="32" t="s">
        <v>14</v>
      </c>
      <c r="J9" s="32" t="s">
        <v>15</v>
      </c>
      <c r="K9" s="34" t="s">
        <v>16</v>
      </c>
      <c r="L9" s="44"/>
      <c r="M9" s="34" t="s">
        <v>17</v>
      </c>
      <c r="N9" s="122"/>
      <c r="O9" s="34" t="s">
        <v>18</v>
      </c>
      <c r="P9" s="44"/>
      <c r="Q9" s="94"/>
    </row>
    <row r="10" spans="1:17" ht="34.799999999999997" customHeight="1" thickBot="1">
      <c r="A10" s="33"/>
      <c r="B10" s="35"/>
      <c r="C10" s="45"/>
      <c r="D10" s="28" t="s">
        <v>2</v>
      </c>
      <c r="E10" s="13" t="s">
        <v>39</v>
      </c>
      <c r="F10" s="35"/>
      <c r="G10" s="45"/>
      <c r="H10" s="12" t="s">
        <v>37</v>
      </c>
      <c r="I10" s="33"/>
      <c r="J10" s="33"/>
      <c r="K10" s="35"/>
      <c r="L10" s="45"/>
      <c r="M10" s="46" t="s">
        <v>38</v>
      </c>
      <c r="N10" s="96"/>
      <c r="O10" s="35"/>
      <c r="P10" s="45"/>
      <c r="Q10" s="95"/>
    </row>
    <row r="11" spans="1:17" ht="15" thickBot="1">
      <c r="A11" s="18" t="s">
        <v>3</v>
      </c>
      <c r="B11" s="97" t="s">
        <v>4</v>
      </c>
      <c r="C11" s="98"/>
      <c r="D11" s="10" t="s">
        <v>5</v>
      </c>
      <c r="E11" s="14" t="s">
        <v>6</v>
      </c>
      <c r="F11" s="18" t="s">
        <v>7</v>
      </c>
      <c r="G11" s="14" t="s">
        <v>8</v>
      </c>
      <c r="H11" s="14" t="s">
        <v>9</v>
      </c>
      <c r="I11" s="14" t="s">
        <v>10</v>
      </c>
      <c r="J11" s="18" t="s">
        <v>22</v>
      </c>
      <c r="K11" s="97" t="s">
        <v>11</v>
      </c>
      <c r="L11" s="98"/>
      <c r="M11" s="97" t="s">
        <v>12</v>
      </c>
      <c r="N11" s="99"/>
      <c r="O11" s="97" t="s">
        <v>40</v>
      </c>
      <c r="P11" s="98"/>
      <c r="Q11" s="9"/>
    </row>
    <row r="12" spans="1:17" ht="15" thickBot="1">
      <c r="A12" s="15"/>
      <c r="B12" s="100"/>
      <c r="C12" s="101"/>
      <c r="D12" s="17"/>
      <c r="E12" s="16"/>
      <c r="F12" s="19"/>
      <c r="G12" s="16" t="s">
        <v>41</v>
      </c>
      <c r="H12" s="16"/>
      <c r="I12" s="16" t="s">
        <v>19</v>
      </c>
      <c r="J12" s="19"/>
      <c r="K12" s="100" t="s">
        <v>20</v>
      </c>
      <c r="L12" s="101"/>
      <c r="M12" s="100" t="s">
        <v>21</v>
      </c>
      <c r="N12" s="102"/>
      <c r="O12" s="100" t="s">
        <v>42</v>
      </c>
      <c r="P12" s="101"/>
      <c r="Q12" s="9"/>
    </row>
    <row r="13" spans="1:17" ht="18.600000000000001" customHeight="1">
      <c r="A13" s="32">
        <v>1</v>
      </c>
      <c r="B13" s="34" t="s">
        <v>43</v>
      </c>
      <c r="C13" s="44"/>
      <c r="D13" s="32">
        <v>4</v>
      </c>
      <c r="E13" s="34">
        <v>1</v>
      </c>
      <c r="F13" s="32">
        <v>24</v>
      </c>
      <c r="G13" s="34">
        <f>D13*E13*F13</f>
        <v>96</v>
      </c>
      <c r="H13" s="34"/>
      <c r="I13" s="34">
        <f>G13*H13</f>
        <v>0</v>
      </c>
      <c r="J13" s="36">
        <v>1096</v>
      </c>
      <c r="K13" s="38">
        <f>I13*J13</f>
        <v>0</v>
      </c>
      <c r="L13" s="39"/>
      <c r="M13" s="38">
        <f>K13*23%</f>
        <v>0</v>
      </c>
      <c r="N13" s="42"/>
      <c r="O13" s="38">
        <f>K13+M13</f>
        <v>0</v>
      </c>
      <c r="P13" s="42"/>
      <c r="Q13" s="93"/>
    </row>
    <row r="14" spans="1:17" ht="13.8" customHeight="1">
      <c r="A14" s="33"/>
      <c r="B14" s="35"/>
      <c r="C14" s="45"/>
      <c r="D14" s="33"/>
      <c r="E14" s="35"/>
      <c r="F14" s="33"/>
      <c r="G14" s="35"/>
      <c r="H14" s="35"/>
      <c r="I14" s="35"/>
      <c r="J14" s="37"/>
      <c r="K14" s="40"/>
      <c r="L14" s="41"/>
      <c r="M14" s="40"/>
      <c r="N14" s="43"/>
      <c r="O14" s="40"/>
      <c r="P14" s="43"/>
      <c r="Q14" s="93"/>
    </row>
    <row r="15" spans="1:17" ht="14.4" thickBot="1">
      <c r="A15" s="33"/>
      <c r="B15" s="46"/>
      <c r="C15" s="47"/>
      <c r="D15" s="33"/>
      <c r="E15" s="35"/>
      <c r="F15" s="33"/>
      <c r="G15" s="35"/>
      <c r="H15" s="35"/>
      <c r="I15" s="35"/>
      <c r="J15" s="37"/>
      <c r="K15" s="40"/>
      <c r="L15" s="41"/>
      <c r="M15" s="40"/>
      <c r="N15" s="43"/>
      <c r="O15" s="40"/>
      <c r="P15" s="43"/>
      <c r="Q15" s="93"/>
    </row>
    <row r="16" spans="1:17" ht="13.8" customHeight="1">
      <c r="A16" s="32">
        <v>2</v>
      </c>
      <c r="B16" s="34" t="s">
        <v>44</v>
      </c>
      <c r="C16" s="44"/>
      <c r="D16" s="32">
        <v>1</v>
      </c>
      <c r="E16" s="34">
        <v>1</v>
      </c>
      <c r="F16" s="32">
        <v>10</v>
      </c>
      <c r="G16" s="34">
        <f>D16*E16*F16</f>
        <v>10</v>
      </c>
      <c r="H16" s="34"/>
      <c r="I16" s="34">
        <f t="shared" ref="I16" si="0">G16*H16</f>
        <v>0</v>
      </c>
      <c r="J16" s="36">
        <v>758</v>
      </c>
      <c r="K16" s="38">
        <f t="shared" ref="K16" si="1">I16*J16</f>
        <v>0</v>
      </c>
      <c r="L16" s="39"/>
      <c r="M16" s="38">
        <f t="shared" ref="M16" si="2">K16*23%</f>
        <v>0</v>
      </c>
      <c r="N16" s="42"/>
      <c r="O16" s="38">
        <f t="shared" ref="O16" si="3">K16+M16</f>
        <v>0</v>
      </c>
      <c r="P16" s="42"/>
      <c r="Q16" s="93"/>
    </row>
    <row r="17" spans="1:17" ht="13.8" customHeight="1">
      <c r="A17" s="33"/>
      <c r="B17" s="35"/>
      <c r="C17" s="45"/>
      <c r="D17" s="33"/>
      <c r="E17" s="35"/>
      <c r="F17" s="33"/>
      <c r="G17" s="35"/>
      <c r="H17" s="35"/>
      <c r="I17" s="35"/>
      <c r="J17" s="37"/>
      <c r="K17" s="40"/>
      <c r="L17" s="41"/>
      <c r="M17" s="40"/>
      <c r="N17" s="43"/>
      <c r="O17" s="40"/>
      <c r="P17" s="43"/>
      <c r="Q17" s="93"/>
    </row>
    <row r="18" spans="1:17" ht="14.4" thickBot="1">
      <c r="A18" s="33"/>
      <c r="B18" s="46"/>
      <c r="C18" s="47"/>
      <c r="D18" s="33"/>
      <c r="E18" s="35"/>
      <c r="F18" s="33"/>
      <c r="G18" s="35"/>
      <c r="H18" s="35"/>
      <c r="I18" s="35"/>
      <c r="J18" s="37"/>
      <c r="K18" s="40"/>
      <c r="L18" s="41"/>
      <c r="M18" s="40"/>
      <c r="N18" s="43"/>
      <c r="O18" s="40"/>
      <c r="P18" s="43"/>
      <c r="Q18" s="93"/>
    </row>
    <row r="19" spans="1:17">
      <c r="A19" s="32">
        <v>3</v>
      </c>
      <c r="B19" s="34" t="s">
        <v>45</v>
      </c>
      <c r="C19" s="44"/>
      <c r="D19" s="32">
        <v>1</v>
      </c>
      <c r="E19" s="34">
        <v>1</v>
      </c>
      <c r="F19" s="32">
        <v>24</v>
      </c>
      <c r="G19" s="34">
        <f>D19*E19*F19</f>
        <v>24</v>
      </c>
      <c r="H19" s="34"/>
      <c r="I19" s="34">
        <f t="shared" ref="I19" si="4">G19*H19</f>
        <v>0</v>
      </c>
      <c r="J19" s="36">
        <v>1096</v>
      </c>
      <c r="K19" s="38">
        <f t="shared" ref="K19" si="5">I19*J19</f>
        <v>0</v>
      </c>
      <c r="L19" s="39"/>
      <c r="M19" s="38">
        <f t="shared" ref="M19" si="6">K19*23%</f>
        <v>0</v>
      </c>
      <c r="N19" s="42"/>
      <c r="O19" s="38">
        <f t="shared" ref="O19" si="7">K19+M19</f>
        <v>0</v>
      </c>
      <c r="P19" s="42"/>
      <c r="Q19" s="93"/>
    </row>
    <row r="20" spans="1:17">
      <c r="A20" s="33"/>
      <c r="B20" s="35"/>
      <c r="C20" s="45"/>
      <c r="D20" s="33"/>
      <c r="E20" s="35"/>
      <c r="F20" s="33"/>
      <c r="G20" s="35"/>
      <c r="H20" s="35"/>
      <c r="I20" s="35"/>
      <c r="J20" s="37"/>
      <c r="K20" s="40"/>
      <c r="L20" s="41"/>
      <c r="M20" s="40"/>
      <c r="N20" s="43"/>
      <c r="O20" s="40"/>
      <c r="P20" s="43"/>
      <c r="Q20" s="93"/>
    </row>
    <row r="21" spans="1:17" ht="14.4" thickBot="1">
      <c r="A21" s="33"/>
      <c r="B21" s="35"/>
      <c r="C21" s="45"/>
      <c r="D21" s="33"/>
      <c r="E21" s="35"/>
      <c r="F21" s="33"/>
      <c r="G21" s="35"/>
      <c r="H21" s="35"/>
      <c r="I21" s="35"/>
      <c r="J21" s="37"/>
      <c r="K21" s="40"/>
      <c r="L21" s="41"/>
      <c r="M21" s="40"/>
      <c r="N21" s="43"/>
      <c r="O21" s="40"/>
      <c r="P21" s="43"/>
      <c r="Q21" s="93"/>
    </row>
    <row r="22" spans="1:17">
      <c r="A22" s="32">
        <v>4</v>
      </c>
      <c r="B22" s="34" t="s">
        <v>46</v>
      </c>
      <c r="C22" s="44"/>
      <c r="D22" s="32">
        <v>1</v>
      </c>
      <c r="E22" s="34">
        <v>1</v>
      </c>
      <c r="F22" s="32">
        <v>12</v>
      </c>
      <c r="G22" s="34">
        <f>D22*E22*F22</f>
        <v>12</v>
      </c>
      <c r="H22" s="34"/>
      <c r="I22" s="34">
        <f t="shared" ref="I22" si="8">G22*H22</f>
        <v>0</v>
      </c>
      <c r="J22" s="36">
        <v>1096</v>
      </c>
      <c r="K22" s="38">
        <f t="shared" ref="K22" si="9">I22*J22</f>
        <v>0</v>
      </c>
      <c r="L22" s="39"/>
      <c r="M22" s="38">
        <f t="shared" ref="M22" si="10">K22*23%</f>
        <v>0</v>
      </c>
      <c r="N22" s="42"/>
      <c r="O22" s="38">
        <f t="shared" ref="O22" si="11">K22+M22</f>
        <v>0</v>
      </c>
      <c r="P22" s="42"/>
      <c r="Q22" s="93"/>
    </row>
    <row r="23" spans="1:17">
      <c r="A23" s="33"/>
      <c r="B23" s="35"/>
      <c r="C23" s="45"/>
      <c r="D23" s="33"/>
      <c r="E23" s="35"/>
      <c r="F23" s="33"/>
      <c r="G23" s="35"/>
      <c r="H23" s="35"/>
      <c r="I23" s="35"/>
      <c r="J23" s="37"/>
      <c r="K23" s="40"/>
      <c r="L23" s="41"/>
      <c r="M23" s="40"/>
      <c r="N23" s="43"/>
      <c r="O23" s="40"/>
      <c r="P23" s="43"/>
      <c r="Q23" s="93"/>
    </row>
    <row r="24" spans="1:17" ht="14.4" thickBot="1">
      <c r="A24" s="33"/>
      <c r="B24" s="35"/>
      <c r="C24" s="45"/>
      <c r="D24" s="33"/>
      <c r="E24" s="35"/>
      <c r="F24" s="33"/>
      <c r="G24" s="35"/>
      <c r="H24" s="35"/>
      <c r="I24" s="35"/>
      <c r="J24" s="37"/>
      <c r="K24" s="40"/>
      <c r="L24" s="41"/>
      <c r="M24" s="40"/>
      <c r="N24" s="43"/>
      <c r="O24" s="40"/>
      <c r="P24" s="43"/>
      <c r="Q24" s="93"/>
    </row>
    <row r="25" spans="1:17">
      <c r="A25" s="32">
        <v>5</v>
      </c>
      <c r="B25" s="34" t="s">
        <v>47</v>
      </c>
      <c r="C25" s="44"/>
      <c r="D25" s="32">
        <v>1</v>
      </c>
      <c r="E25" s="34">
        <v>1</v>
      </c>
      <c r="F25" s="32">
        <v>24</v>
      </c>
      <c r="G25" s="34">
        <f>D25*E25*F25</f>
        <v>24</v>
      </c>
      <c r="H25" s="34"/>
      <c r="I25" s="34">
        <f t="shared" ref="I25" si="12">G25*H25</f>
        <v>0</v>
      </c>
      <c r="J25" s="36">
        <v>1096</v>
      </c>
      <c r="K25" s="38">
        <f t="shared" ref="K25" si="13">I25*J25</f>
        <v>0</v>
      </c>
      <c r="L25" s="39"/>
      <c r="M25" s="38">
        <f t="shared" ref="M25" si="14">K25*23%</f>
        <v>0</v>
      </c>
      <c r="N25" s="42"/>
      <c r="O25" s="38">
        <f t="shared" ref="O25" si="15">K25+M25</f>
        <v>0</v>
      </c>
      <c r="P25" s="42"/>
      <c r="Q25" s="93"/>
    </row>
    <row r="26" spans="1:17">
      <c r="A26" s="33"/>
      <c r="B26" s="35"/>
      <c r="C26" s="45"/>
      <c r="D26" s="33"/>
      <c r="E26" s="35"/>
      <c r="F26" s="33"/>
      <c r="G26" s="35"/>
      <c r="H26" s="35"/>
      <c r="I26" s="35"/>
      <c r="J26" s="37"/>
      <c r="K26" s="40"/>
      <c r="L26" s="41"/>
      <c r="M26" s="40"/>
      <c r="N26" s="43"/>
      <c r="O26" s="40"/>
      <c r="P26" s="43"/>
      <c r="Q26" s="93"/>
    </row>
    <row r="27" spans="1:17" ht="14.4" thickBot="1">
      <c r="A27" s="33"/>
      <c r="B27" s="35"/>
      <c r="C27" s="45"/>
      <c r="D27" s="33"/>
      <c r="E27" s="35"/>
      <c r="F27" s="33"/>
      <c r="G27" s="35"/>
      <c r="H27" s="35"/>
      <c r="I27" s="35"/>
      <c r="J27" s="37"/>
      <c r="K27" s="40"/>
      <c r="L27" s="41"/>
      <c r="M27" s="40"/>
      <c r="N27" s="43"/>
      <c r="O27" s="40"/>
      <c r="P27" s="43"/>
      <c r="Q27" s="93"/>
    </row>
    <row r="28" spans="1:17" ht="14.4">
      <c r="A28" s="32">
        <v>6</v>
      </c>
      <c r="B28" s="34" t="s">
        <v>48</v>
      </c>
      <c r="C28" s="44"/>
      <c r="D28" s="32">
        <v>1</v>
      </c>
      <c r="E28" s="34">
        <v>1</v>
      </c>
      <c r="F28" s="32">
        <v>12</v>
      </c>
      <c r="G28" s="34">
        <f>D28*E28*F28</f>
        <v>12</v>
      </c>
      <c r="H28" s="32"/>
      <c r="I28" s="34">
        <f t="shared" ref="I28:I31" si="16">G28*H28</f>
        <v>0</v>
      </c>
      <c r="J28" s="36">
        <v>1096</v>
      </c>
      <c r="K28" s="38">
        <f t="shared" ref="K28" si="17">I28*J28</f>
        <v>0</v>
      </c>
      <c r="L28" s="39"/>
      <c r="M28" s="38">
        <f t="shared" ref="M28" si="18">K28*23%</f>
        <v>0</v>
      </c>
      <c r="N28" s="42"/>
      <c r="O28" s="38">
        <f t="shared" ref="O28" si="19">K28+M28</f>
        <v>0</v>
      </c>
      <c r="P28" s="42"/>
      <c r="Q28" s="31"/>
    </row>
    <row r="29" spans="1:17" ht="14.4">
      <c r="A29" s="33"/>
      <c r="B29" s="35"/>
      <c r="C29" s="45"/>
      <c r="D29" s="33"/>
      <c r="E29" s="35"/>
      <c r="F29" s="33"/>
      <c r="G29" s="35"/>
      <c r="H29" s="33"/>
      <c r="I29" s="35"/>
      <c r="J29" s="37"/>
      <c r="K29" s="40"/>
      <c r="L29" s="41"/>
      <c r="M29" s="40"/>
      <c r="N29" s="43"/>
      <c r="O29" s="40"/>
      <c r="P29" s="43"/>
      <c r="Q29" s="31"/>
    </row>
    <row r="30" spans="1:17" ht="15" thickBot="1">
      <c r="A30" s="33"/>
      <c r="B30" s="35"/>
      <c r="C30" s="45"/>
      <c r="D30" s="33"/>
      <c r="E30" s="35"/>
      <c r="F30" s="33"/>
      <c r="G30" s="35"/>
      <c r="H30" s="33"/>
      <c r="I30" s="35"/>
      <c r="J30" s="37"/>
      <c r="K30" s="40"/>
      <c r="L30" s="41"/>
      <c r="M30" s="40"/>
      <c r="N30" s="43"/>
      <c r="O30" s="40"/>
      <c r="P30" s="43"/>
      <c r="Q30" s="31"/>
    </row>
    <row r="31" spans="1:17">
      <c r="A31" s="32">
        <v>7</v>
      </c>
      <c r="B31" s="110" t="s">
        <v>67</v>
      </c>
      <c r="C31" s="111"/>
      <c r="D31" s="114">
        <v>1</v>
      </c>
      <c r="E31" s="114">
        <v>1</v>
      </c>
      <c r="F31" s="114">
        <v>8</v>
      </c>
      <c r="G31" s="114">
        <v>8</v>
      </c>
      <c r="H31" s="32"/>
      <c r="I31" s="34">
        <f t="shared" si="16"/>
        <v>0</v>
      </c>
      <c r="J31" s="36">
        <v>758</v>
      </c>
      <c r="K31" s="38">
        <f t="shared" ref="K31" si="20">I31*J31</f>
        <v>0</v>
      </c>
      <c r="L31" s="39"/>
      <c r="M31" s="38">
        <f t="shared" ref="M31" si="21">K31*23%</f>
        <v>0</v>
      </c>
      <c r="N31" s="42"/>
      <c r="O31" s="38">
        <f t="shared" ref="O31" si="22">K31+M31</f>
        <v>0</v>
      </c>
      <c r="P31" s="42"/>
      <c r="Q31" s="93"/>
    </row>
    <row r="32" spans="1:17">
      <c r="A32" s="33"/>
      <c r="B32" s="112"/>
      <c r="C32" s="113"/>
      <c r="D32" s="115"/>
      <c r="E32" s="115"/>
      <c r="F32" s="115"/>
      <c r="G32" s="115"/>
      <c r="H32" s="33"/>
      <c r="I32" s="35"/>
      <c r="J32" s="37"/>
      <c r="K32" s="40"/>
      <c r="L32" s="41"/>
      <c r="M32" s="40"/>
      <c r="N32" s="43"/>
      <c r="O32" s="40"/>
      <c r="P32" s="43"/>
      <c r="Q32" s="93"/>
    </row>
    <row r="33" spans="1:22" ht="14.4" thickBot="1">
      <c r="A33" s="33"/>
      <c r="B33" s="112"/>
      <c r="C33" s="113"/>
      <c r="D33" s="115"/>
      <c r="E33" s="115"/>
      <c r="F33" s="115"/>
      <c r="G33" s="115"/>
      <c r="H33" s="33"/>
      <c r="I33" s="35"/>
      <c r="J33" s="37"/>
      <c r="K33" s="40"/>
      <c r="L33" s="41"/>
      <c r="M33" s="40"/>
      <c r="N33" s="43"/>
      <c r="O33" s="40"/>
      <c r="P33" s="43"/>
      <c r="Q33" s="93"/>
    </row>
    <row r="34" spans="1:22" ht="13.8" customHeight="1">
      <c r="A34" s="67" t="s">
        <v>49</v>
      </c>
      <c r="B34" s="68"/>
      <c r="C34" s="68"/>
      <c r="D34" s="68"/>
      <c r="E34" s="68"/>
      <c r="F34" s="68"/>
      <c r="G34" s="68"/>
      <c r="H34" s="68"/>
      <c r="I34" s="68"/>
      <c r="J34" s="68"/>
      <c r="K34" s="71">
        <f>SUM(K13:L33)</f>
        <v>0</v>
      </c>
      <c r="L34" s="72"/>
      <c r="M34" s="71">
        <f>SUM(M13:N33)</f>
        <v>0</v>
      </c>
      <c r="N34" s="72"/>
      <c r="O34" s="75">
        <f>SUM(O13:P33)</f>
        <v>0</v>
      </c>
      <c r="P34" s="72"/>
      <c r="Q34" s="23"/>
    </row>
    <row r="35" spans="1:22" ht="14.4" thickBot="1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3"/>
      <c r="L35" s="74"/>
      <c r="M35" s="73"/>
      <c r="N35" s="74"/>
      <c r="O35" s="76"/>
      <c r="P35" s="74"/>
      <c r="Q35" s="24"/>
    </row>
    <row r="36" spans="1:22" ht="14.4" thickBot="1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5"/>
      <c r="Q36" s="20"/>
      <c r="R36" s="25"/>
    </row>
    <row r="37" spans="1:22" ht="18" customHeight="1">
      <c r="A37" s="32" t="s">
        <v>50</v>
      </c>
      <c r="B37" s="104" t="s">
        <v>57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22" ht="13.8" customHeight="1" thickBot="1">
      <c r="A38" s="33"/>
      <c r="B38" s="107" t="s">
        <v>66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39" spans="1:22" ht="24.6" customHeight="1">
      <c r="A39" s="32" t="s">
        <v>0</v>
      </c>
      <c r="B39" s="34" t="s">
        <v>1</v>
      </c>
      <c r="C39" s="44"/>
      <c r="D39" s="34" t="s">
        <v>34</v>
      </c>
      <c r="E39" s="44"/>
      <c r="F39" s="34" t="s">
        <v>58</v>
      </c>
      <c r="G39" s="44"/>
      <c r="H39" s="32" t="s">
        <v>13</v>
      </c>
      <c r="I39" s="32" t="s">
        <v>51</v>
      </c>
      <c r="J39" s="32" t="s">
        <v>52</v>
      </c>
      <c r="K39" s="34" t="s">
        <v>53</v>
      </c>
      <c r="L39" s="44"/>
      <c r="M39" s="34" t="s">
        <v>17</v>
      </c>
      <c r="N39" s="122"/>
      <c r="O39" s="34" t="s">
        <v>18</v>
      </c>
      <c r="P39" s="44"/>
      <c r="Q39" s="94"/>
    </row>
    <row r="40" spans="1:22" ht="80.400000000000006" customHeight="1" thickBot="1">
      <c r="A40" s="103"/>
      <c r="B40" s="46"/>
      <c r="C40" s="47"/>
      <c r="D40" s="46"/>
      <c r="E40" s="47"/>
      <c r="F40" s="46"/>
      <c r="G40" s="47"/>
      <c r="H40" s="103"/>
      <c r="I40" s="103"/>
      <c r="J40" s="103"/>
      <c r="K40" s="46"/>
      <c r="L40" s="47"/>
      <c r="M40" s="46" t="s">
        <v>38</v>
      </c>
      <c r="N40" s="96"/>
      <c r="O40" s="46"/>
      <c r="P40" s="47"/>
      <c r="Q40" s="95"/>
    </row>
    <row r="41" spans="1:22" ht="15" thickBot="1">
      <c r="A41" s="18" t="s">
        <v>3</v>
      </c>
      <c r="B41" s="97" t="s">
        <v>4</v>
      </c>
      <c r="C41" s="98"/>
      <c r="D41" s="97" t="s">
        <v>5</v>
      </c>
      <c r="E41" s="98"/>
      <c r="F41" s="97" t="s">
        <v>6</v>
      </c>
      <c r="G41" s="98"/>
      <c r="H41" s="14" t="s">
        <v>7</v>
      </c>
      <c r="I41" s="14" t="s">
        <v>8</v>
      </c>
      <c r="J41" s="18" t="s">
        <v>9</v>
      </c>
      <c r="K41" s="97" t="s">
        <v>10</v>
      </c>
      <c r="L41" s="98"/>
      <c r="M41" s="97" t="s">
        <v>22</v>
      </c>
      <c r="N41" s="99"/>
      <c r="O41" s="97" t="s">
        <v>11</v>
      </c>
      <c r="P41" s="98"/>
      <c r="Q41" s="9"/>
    </row>
    <row r="42" spans="1:22" ht="15" thickBot="1">
      <c r="A42" s="15"/>
      <c r="B42" s="100"/>
      <c r="C42" s="101"/>
      <c r="D42" s="100"/>
      <c r="E42" s="101"/>
      <c r="F42" s="100"/>
      <c r="G42" s="101"/>
      <c r="H42" s="16"/>
      <c r="I42" s="16"/>
      <c r="J42" s="19" t="s">
        <v>23</v>
      </c>
      <c r="K42" s="100" t="s">
        <v>54</v>
      </c>
      <c r="L42" s="101"/>
      <c r="M42" s="100" t="s">
        <v>55</v>
      </c>
      <c r="N42" s="102"/>
      <c r="O42" s="100" t="s">
        <v>59</v>
      </c>
      <c r="P42" s="101"/>
      <c r="Q42" s="9"/>
    </row>
    <row r="43" spans="1:22" ht="15.6" customHeight="1">
      <c r="A43" s="32">
        <v>1</v>
      </c>
      <c r="B43" s="34" t="s">
        <v>56</v>
      </c>
      <c r="C43" s="44"/>
      <c r="D43" s="34">
        <v>2</v>
      </c>
      <c r="E43" s="44"/>
      <c r="F43" s="34">
        <v>20</v>
      </c>
      <c r="G43" s="44"/>
      <c r="H43" s="34"/>
      <c r="I43" s="34">
        <v>15</v>
      </c>
      <c r="J43" s="36">
        <f>F43*H43*I43</f>
        <v>0</v>
      </c>
      <c r="K43" s="38">
        <f>J43*3</f>
        <v>0</v>
      </c>
      <c r="L43" s="39"/>
      <c r="M43" s="38">
        <f>K43*23%</f>
        <v>0</v>
      </c>
      <c r="N43" s="42"/>
      <c r="O43" s="38">
        <f>K43+M43</f>
        <v>0</v>
      </c>
      <c r="P43" s="42"/>
      <c r="Q43" s="93"/>
    </row>
    <row r="44" spans="1:22" ht="13.8" customHeight="1">
      <c r="A44" s="33"/>
      <c r="B44" s="35"/>
      <c r="C44" s="45"/>
      <c r="D44" s="35"/>
      <c r="E44" s="45"/>
      <c r="F44" s="35"/>
      <c r="G44" s="45"/>
      <c r="H44" s="35"/>
      <c r="I44" s="35"/>
      <c r="J44" s="37"/>
      <c r="K44" s="40"/>
      <c r="L44" s="41"/>
      <c r="M44" s="40"/>
      <c r="N44" s="43"/>
      <c r="O44" s="40"/>
      <c r="P44" s="43"/>
      <c r="Q44" s="93"/>
      <c r="V44" s="29"/>
    </row>
    <row r="45" spans="1:22" ht="14.4" thickBot="1">
      <c r="A45" s="33"/>
      <c r="B45" s="46"/>
      <c r="C45" s="47"/>
      <c r="D45" s="46"/>
      <c r="E45" s="47"/>
      <c r="F45" s="46"/>
      <c r="G45" s="47"/>
      <c r="H45" s="35"/>
      <c r="I45" s="35"/>
      <c r="J45" s="37"/>
      <c r="K45" s="40"/>
      <c r="L45" s="41"/>
      <c r="M45" s="40"/>
      <c r="N45" s="43"/>
      <c r="O45" s="40"/>
      <c r="P45" s="43"/>
      <c r="Q45" s="93"/>
    </row>
    <row r="46" spans="1:22" ht="13.8" customHeight="1">
      <c r="A46" s="32">
        <v>2</v>
      </c>
      <c r="B46" s="34" t="s">
        <v>56</v>
      </c>
      <c r="C46" s="44"/>
      <c r="D46" s="34">
        <v>1</v>
      </c>
      <c r="E46" s="44"/>
      <c r="F46" s="34">
        <v>6</v>
      </c>
      <c r="G46" s="44"/>
      <c r="H46" s="34"/>
      <c r="I46" s="34">
        <v>15</v>
      </c>
      <c r="J46" s="36">
        <f>F46*H46*I46</f>
        <v>0</v>
      </c>
      <c r="K46" s="38">
        <f>J46*3</f>
        <v>0</v>
      </c>
      <c r="L46" s="39"/>
      <c r="M46" s="38">
        <f>K46*23%</f>
        <v>0</v>
      </c>
      <c r="N46" s="42"/>
      <c r="O46" s="38">
        <f>K46+M46</f>
        <v>0</v>
      </c>
      <c r="P46" s="42"/>
      <c r="Q46" s="93"/>
    </row>
    <row r="47" spans="1:22" ht="13.8" customHeight="1">
      <c r="A47" s="33"/>
      <c r="B47" s="35"/>
      <c r="C47" s="45"/>
      <c r="D47" s="35"/>
      <c r="E47" s="45"/>
      <c r="F47" s="35"/>
      <c r="G47" s="45"/>
      <c r="H47" s="35"/>
      <c r="I47" s="35"/>
      <c r="J47" s="37"/>
      <c r="K47" s="40"/>
      <c r="L47" s="41"/>
      <c r="M47" s="40"/>
      <c r="N47" s="43"/>
      <c r="O47" s="40"/>
      <c r="P47" s="43"/>
      <c r="Q47" s="93"/>
    </row>
    <row r="48" spans="1:22" ht="14.4" thickBot="1">
      <c r="A48" s="33"/>
      <c r="B48" s="46"/>
      <c r="C48" s="47"/>
      <c r="D48" s="46"/>
      <c r="E48" s="47"/>
      <c r="F48" s="46"/>
      <c r="G48" s="47"/>
      <c r="H48" s="35"/>
      <c r="I48" s="35"/>
      <c r="J48" s="37"/>
      <c r="K48" s="40"/>
      <c r="L48" s="41"/>
      <c r="M48" s="40"/>
      <c r="N48" s="43"/>
      <c r="O48" s="40"/>
      <c r="P48" s="43"/>
      <c r="Q48" s="93"/>
    </row>
    <row r="49" spans="1:18" ht="13.8" customHeight="1">
      <c r="A49" s="67" t="s">
        <v>60</v>
      </c>
      <c r="B49" s="68"/>
      <c r="C49" s="68"/>
      <c r="D49" s="68"/>
      <c r="E49" s="68"/>
      <c r="F49" s="68"/>
      <c r="G49" s="68"/>
      <c r="H49" s="68"/>
      <c r="I49" s="68"/>
      <c r="J49" s="68"/>
      <c r="K49" s="71">
        <f>SUM(K43:L48)</f>
        <v>0</v>
      </c>
      <c r="L49" s="72"/>
      <c r="M49" s="71">
        <f>SUM(M43:N48)</f>
        <v>0</v>
      </c>
      <c r="N49" s="72"/>
      <c r="O49" s="75">
        <f>SUM(O43:P48)</f>
        <v>0</v>
      </c>
      <c r="P49" s="72"/>
      <c r="Q49" s="23"/>
    </row>
    <row r="50" spans="1:18" ht="14.4" thickBot="1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3"/>
      <c r="L50" s="74"/>
      <c r="M50" s="73"/>
      <c r="N50" s="74"/>
      <c r="O50" s="76"/>
      <c r="P50" s="74"/>
      <c r="Q50" s="24"/>
    </row>
    <row r="51" spans="1:18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2"/>
      <c r="M51" s="22"/>
      <c r="N51" s="22"/>
      <c r="O51" s="22"/>
      <c r="P51" s="22"/>
      <c r="Q51" s="20"/>
      <c r="R51" s="25"/>
    </row>
    <row r="52" spans="1:18" ht="14.4" thickBot="1">
      <c r="A52" s="8"/>
      <c r="B52"/>
      <c r="C52"/>
      <c r="D52"/>
      <c r="E52"/>
      <c r="F52"/>
      <c r="G52"/>
      <c r="H52"/>
      <c r="I52"/>
    </row>
    <row r="53" spans="1:18" ht="23.4" customHeight="1" thickBot="1">
      <c r="A53" s="64" t="s">
        <v>24</v>
      </c>
      <c r="B53" s="65"/>
      <c r="C53" s="65"/>
      <c r="D53" s="66"/>
      <c r="E53"/>
      <c r="F53"/>
      <c r="G53"/>
      <c r="H53"/>
      <c r="I53"/>
    </row>
    <row r="54" spans="1:18" s="30" customFormat="1" ht="22.05" customHeight="1">
      <c r="A54" s="58" t="s">
        <v>62</v>
      </c>
      <c r="B54" s="59"/>
      <c r="C54" s="59"/>
      <c r="D54" s="59"/>
      <c r="E54" s="59"/>
      <c r="F54" s="59"/>
      <c r="G54" s="59"/>
      <c r="H54" s="59"/>
      <c r="I54" s="59"/>
      <c r="J54" s="60"/>
      <c r="K54" s="52" t="s">
        <v>25</v>
      </c>
      <c r="L54" s="56"/>
      <c r="M54" s="48" t="s">
        <v>61</v>
      </c>
      <c r="N54" s="49"/>
      <c r="O54" s="52" t="s">
        <v>26</v>
      </c>
      <c r="P54" s="53"/>
    </row>
    <row r="55" spans="1:18" ht="22.2" customHeight="1" thickBot="1">
      <c r="A55" s="61"/>
      <c r="B55" s="62"/>
      <c r="C55" s="62"/>
      <c r="D55" s="62"/>
      <c r="E55" s="62"/>
      <c r="F55" s="62"/>
      <c r="G55" s="62"/>
      <c r="H55" s="62"/>
      <c r="I55" s="62"/>
      <c r="J55" s="63"/>
      <c r="K55" s="54"/>
      <c r="L55" s="57"/>
      <c r="M55" s="50"/>
      <c r="N55" s="51"/>
      <c r="O55" s="54"/>
      <c r="P55" s="55"/>
    </row>
    <row r="56" spans="1:18" ht="21" customHeight="1">
      <c r="A56" s="81" t="s">
        <v>64</v>
      </c>
      <c r="B56" s="82"/>
      <c r="C56" s="82"/>
      <c r="D56" s="82"/>
      <c r="E56" s="82"/>
      <c r="F56" s="82"/>
      <c r="G56" s="82"/>
      <c r="H56" s="82"/>
      <c r="I56" s="82"/>
      <c r="J56" s="83"/>
      <c r="K56" s="77">
        <f>K34</f>
        <v>0</v>
      </c>
      <c r="L56" s="78"/>
      <c r="M56" s="77">
        <f>M34</f>
        <v>0</v>
      </c>
      <c r="N56" s="78"/>
      <c r="O56" s="77">
        <f>O34</f>
        <v>0</v>
      </c>
      <c r="P56" s="78"/>
    </row>
    <row r="57" spans="1:18" ht="21" customHeight="1" thickBot="1">
      <c r="A57" s="84" t="s">
        <v>65</v>
      </c>
      <c r="B57" s="85"/>
      <c r="C57" s="85"/>
      <c r="D57" s="85"/>
      <c r="E57" s="85"/>
      <c r="F57" s="85"/>
      <c r="G57" s="85"/>
      <c r="H57" s="85"/>
      <c r="I57" s="85"/>
      <c r="J57" s="86"/>
      <c r="K57" s="79">
        <f>K49</f>
        <v>0</v>
      </c>
      <c r="L57" s="80"/>
      <c r="M57" s="79">
        <f>M49</f>
        <v>0</v>
      </c>
      <c r="N57" s="80"/>
      <c r="O57" s="79">
        <f>O49</f>
        <v>0</v>
      </c>
      <c r="P57" s="80"/>
    </row>
    <row r="58" spans="1:18" ht="31.95" customHeight="1" thickBot="1">
      <c r="A58" s="87" t="s">
        <v>27</v>
      </c>
      <c r="B58" s="88"/>
      <c r="C58" s="88"/>
      <c r="D58" s="88"/>
      <c r="E58" s="88"/>
      <c r="F58" s="88"/>
      <c r="G58" s="88"/>
      <c r="H58" s="88"/>
      <c r="I58" s="88"/>
      <c r="J58" s="89"/>
      <c r="K58" s="90">
        <f>SUM(K56:L57)</f>
        <v>0</v>
      </c>
      <c r="L58" s="92"/>
      <c r="M58" s="90">
        <f>SUM(M56:N57)</f>
        <v>0</v>
      </c>
      <c r="N58" s="92"/>
      <c r="O58" s="90">
        <f>SUM(O56:P57)</f>
        <v>0</v>
      </c>
      <c r="P58" s="91"/>
    </row>
    <row r="59" spans="1:18">
      <c r="A59" s="8"/>
      <c r="B59"/>
      <c r="C59"/>
      <c r="D59"/>
      <c r="E59"/>
      <c r="F59"/>
      <c r="G59"/>
      <c r="H59"/>
      <c r="I59"/>
    </row>
  </sheetData>
  <mergeCells count="193">
    <mergeCell ref="J1:K1"/>
    <mergeCell ref="A37:A38"/>
    <mergeCell ref="A39:A40"/>
    <mergeCell ref="B39:C40"/>
    <mergeCell ref="F39:G40"/>
    <mergeCell ref="I39:I40"/>
    <mergeCell ref="J39:J40"/>
    <mergeCell ref="F22:F24"/>
    <mergeCell ref="O31:P33"/>
    <mergeCell ref="Q31:Q33"/>
    <mergeCell ref="G28:G30"/>
    <mergeCell ref="H31:H33"/>
    <mergeCell ref="I31:I33"/>
    <mergeCell ref="K31:L33"/>
    <mergeCell ref="M31:N33"/>
    <mergeCell ref="A31:A33"/>
    <mergeCell ref="B28:C30"/>
    <mergeCell ref="D28:D30"/>
    <mergeCell ref="A28:A30"/>
    <mergeCell ref="H28:H30"/>
    <mergeCell ref="K39:L40"/>
    <mergeCell ref="M39:N39"/>
    <mergeCell ref="O39:P40"/>
    <mergeCell ref="A36:P36"/>
    <mergeCell ref="D39:E40"/>
    <mergeCell ref="Q19:Q21"/>
    <mergeCell ref="O22:P24"/>
    <mergeCell ref="Q22:Q24"/>
    <mergeCell ref="A25:A27"/>
    <mergeCell ref="B25:C27"/>
    <mergeCell ref="D25:D27"/>
    <mergeCell ref="E25:E27"/>
    <mergeCell ref="F25:F27"/>
    <mergeCell ref="G25:G27"/>
    <mergeCell ref="H25:H27"/>
    <mergeCell ref="I25:I27"/>
    <mergeCell ref="K25:L27"/>
    <mergeCell ref="M25:N27"/>
    <mergeCell ref="O25:P27"/>
    <mergeCell ref="Q25:Q27"/>
    <mergeCell ref="G22:G24"/>
    <mergeCell ref="H22:H24"/>
    <mergeCell ref="I22:I24"/>
    <mergeCell ref="K22:L24"/>
    <mergeCell ref="M22:N24"/>
    <mergeCell ref="A22:A24"/>
    <mergeCell ref="B22:C24"/>
    <mergeCell ref="O19:P21"/>
    <mergeCell ref="B11:C11"/>
    <mergeCell ref="K11:L11"/>
    <mergeCell ref="M11:N11"/>
    <mergeCell ref="B8:Q8"/>
    <mergeCell ref="O11:P11"/>
    <mergeCell ref="Q13:Q15"/>
    <mergeCell ref="A16:A18"/>
    <mergeCell ref="D16:D18"/>
    <mergeCell ref="E16:E18"/>
    <mergeCell ref="F16:F18"/>
    <mergeCell ref="G16:G18"/>
    <mergeCell ref="H16:H18"/>
    <mergeCell ref="I16:I18"/>
    <mergeCell ref="K16:L18"/>
    <mergeCell ref="M16:N18"/>
    <mergeCell ref="O16:P18"/>
    <mergeCell ref="Q16:Q18"/>
    <mergeCell ref="A13:A15"/>
    <mergeCell ref="D13:D15"/>
    <mergeCell ref="E13:E15"/>
    <mergeCell ref="F13:F15"/>
    <mergeCell ref="B16:C18"/>
    <mergeCell ref="B13:C15"/>
    <mergeCell ref="A6:E6"/>
    <mergeCell ref="B9:C10"/>
    <mergeCell ref="A7:A8"/>
    <mergeCell ref="B7:Q7"/>
    <mergeCell ref="M9:N9"/>
    <mergeCell ref="A9:A10"/>
    <mergeCell ref="M10:N10"/>
    <mergeCell ref="O9:P10"/>
    <mergeCell ref="Q9:Q10"/>
    <mergeCell ref="M34:N35"/>
    <mergeCell ref="O34:P35"/>
    <mergeCell ref="K34:L35"/>
    <mergeCell ref="M1:P1"/>
    <mergeCell ref="K2:P2"/>
    <mergeCell ref="J13:J15"/>
    <mergeCell ref="J16:J18"/>
    <mergeCell ref="J19:J21"/>
    <mergeCell ref="G13:G15"/>
    <mergeCell ref="H13:H15"/>
    <mergeCell ref="I13:I15"/>
    <mergeCell ref="K13:L15"/>
    <mergeCell ref="E3:J3"/>
    <mergeCell ref="E4:J4"/>
    <mergeCell ref="I9:I10"/>
    <mergeCell ref="F9:G10"/>
    <mergeCell ref="D9:E9"/>
    <mergeCell ref="I19:I21"/>
    <mergeCell ref="K19:L21"/>
    <mergeCell ref="M13:N15"/>
    <mergeCell ref="O13:P15"/>
    <mergeCell ref="D19:D21"/>
    <mergeCell ref="E19:E21"/>
    <mergeCell ref="F19:F21"/>
    <mergeCell ref="A34:J35"/>
    <mergeCell ref="J31:J33"/>
    <mergeCell ref="B12:C12"/>
    <mergeCell ref="D22:D24"/>
    <mergeCell ref="E22:E24"/>
    <mergeCell ref="A19:A21"/>
    <mergeCell ref="B19:C21"/>
    <mergeCell ref="E28:E30"/>
    <mergeCell ref="F28:F30"/>
    <mergeCell ref="G19:G21"/>
    <mergeCell ref="H19:H21"/>
    <mergeCell ref="F42:G42"/>
    <mergeCell ref="F43:G45"/>
    <mergeCell ref="H39:H40"/>
    <mergeCell ref="J22:J24"/>
    <mergeCell ref="J25:J27"/>
    <mergeCell ref="J9:J10"/>
    <mergeCell ref="K9:L10"/>
    <mergeCell ref="M19:N21"/>
    <mergeCell ref="B37:Q37"/>
    <mergeCell ref="B38:Q38"/>
    <mergeCell ref="I28:I30"/>
    <mergeCell ref="J28:J30"/>
    <mergeCell ref="K28:L30"/>
    <mergeCell ref="M28:N30"/>
    <mergeCell ref="O28:P30"/>
    <mergeCell ref="B31:C33"/>
    <mergeCell ref="D31:D33"/>
    <mergeCell ref="E31:E33"/>
    <mergeCell ref="F31:F33"/>
    <mergeCell ref="G31:G33"/>
    <mergeCell ref="B43:C45"/>
    <mergeCell ref="K12:L12"/>
    <mergeCell ref="M12:N12"/>
    <mergeCell ref="O12:P12"/>
    <mergeCell ref="Q46:Q48"/>
    <mergeCell ref="D46:E48"/>
    <mergeCell ref="F46:G48"/>
    <mergeCell ref="Q39:Q40"/>
    <mergeCell ref="M40:N40"/>
    <mergeCell ref="B41:C41"/>
    <mergeCell ref="K41:L41"/>
    <mergeCell ref="M41:N41"/>
    <mergeCell ref="O41:P41"/>
    <mergeCell ref="O42:P42"/>
    <mergeCell ref="H43:H45"/>
    <mergeCell ref="I43:I45"/>
    <mergeCell ref="J43:J45"/>
    <mergeCell ref="K43:L45"/>
    <mergeCell ref="M43:N45"/>
    <mergeCell ref="O43:P45"/>
    <mergeCell ref="Q43:Q45"/>
    <mergeCell ref="D41:E41"/>
    <mergeCell ref="D42:E42"/>
    <mergeCell ref="D43:E45"/>
    <mergeCell ref="B42:C42"/>
    <mergeCell ref="K42:L42"/>
    <mergeCell ref="M42:N42"/>
    <mergeCell ref="F41:G41"/>
    <mergeCell ref="K56:L56"/>
    <mergeCell ref="K57:L57"/>
    <mergeCell ref="M56:N56"/>
    <mergeCell ref="M57:N57"/>
    <mergeCell ref="O56:P56"/>
    <mergeCell ref="O57:P57"/>
    <mergeCell ref="A56:J56"/>
    <mergeCell ref="A57:J57"/>
    <mergeCell ref="A58:J58"/>
    <mergeCell ref="O58:P58"/>
    <mergeCell ref="K58:L58"/>
    <mergeCell ref="M58:N58"/>
    <mergeCell ref="M54:N55"/>
    <mergeCell ref="O54:P55"/>
    <mergeCell ref="K54:L55"/>
    <mergeCell ref="A54:J55"/>
    <mergeCell ref="A53:D53"/>
    <mergeCell ref="A49:J50"/>
    <mergeCell ref="K49:L50"/>
    <mergeCell ref="M49:N50"/>
    <mergeCell ref="O49:P50"/>
    <mergeCell ref="A46:A48"/>
    <mergeCell ref="H46:H48"/>
    <mergeCell ref="I46:I48"/>
    <mergeCell ref="J46:J48"/>
    <mergeCell ref="K46:L48"/>
    <mergeCell ref="M46:N48"/>
    <mergeCell ref="O46:P48"/>
    <mergeCell ref="A43:A45"/>
    <mergeCell ref="B46:C48"/>
  </mergeCells>
  <pageMargins left="0.22" right="0.17" top="0.32" bottom="0.41" header="0.17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>ITWL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Kalwasińska</dc:creator>
  <cp:lastModifiedBy>ELŻBIETA KALWASIŃSKA</cp:lastModifiedBy>
  <cp:lastPrinted>2024-12-09T09:15:56Z</cp:lastPrinted>
  <dcterms:created xsi:type="dcterms:W3CDTF">2018-02-21T06:46:34Z</dcterms:created>
  <dcterms:modified xsi:type="dcterms:W3CDTF">2025-01-14T07:18:21Z</dcterms:modified>
</cp:coreProperties>
</file>