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O:\!!!DZP\POSTĘPOWANIA WG REGULAMINU\2024 rok\2024 rok KAT3\SPN\ROBOTY\DTT Budowa systemu przekierowania ścieków z ocz. ZAGÓRZE\PLATFORMA\"/>
    </mc:Choice>
  </mc:AlternateContent>
  <xr:revisionPtr revIDLastSave="0" documentId="13_ncr:1_{BD735389-8FA3-4AC1-B38A-CF2EDD8A27E3}" xr6:coauthVersionLast="47" xr6:coauthVersionMax="47" xr10:uidLastSave="{00000000-0000-0000-0000-000000000000}"/>
  <bookViews>
    <workbookView xWindow="28680" yWindow="-120" windowWidth="29040" windowHeight="17520" tabRatio="882" xr2:uid="{00000000-000D-0000-FFFF-FFFF00000000}"/>
  </bookViews>
  <sheets>
    <sheet name="SUMA" sheetId="6" r:id="rId1"/>
    <sheet name="Piotrkowska" sheetId="8" r:id="rId2"/>
    <sheet name="Zagórze" sheetId="11" r:id="rId3"/>
    <sheet name="Piotrkowska_elektryka" sheetId="9" r:id="rId4"/>
    <sheet name="Zagórze_elektryka" sheetId="10" r:id="rId5"/>
  </sheets>
  <definedNames>
    <definedName name="_xlnm.Print_Area" localSheetId="0">SUMA!$A$1:$H$30</definedName>
    <definedName name="_xlnm.Print_Titles" localSheetId="1">Piotrkowska!$4:$4</definedName>
    <definedName name="_xlnm.Print_Titles" localSheetId="3">Piotrkowska_elektryka!$4:$4</definedName>
    <definedName name="_xlnm.Print_Titles" localSheetId="2">Zagórze!$4:$4</definedName>
    <definedName name="_xlnm.Print_Titles" localSheetId="4">Zagórze_elektryka!$4:$4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4" i="11" l="1"/>
  <c r="H21" i="8"/>
  <c r="H17" i="8"/>
  <c r="H130" i="11"/>
  <c r="H129" i="11"/>
  <c r="H127" i="11"/>
  <c r="H126" i="11"/>
  <c r="H125" i="11"/>
  <c r="H124" i="11"/>
  <c r="H123" i="11"/>
  <c r="H122" i="11"/>
  <c r="H120" i="11"/>
  <c r="H119" i="11"/>
  <c r="H117" i="11"/>
  <c r="H116" i="11"/>
  <c r="H115" i="11"/>
  <c r="H114" i="11"/>
  <c r="F112" i="11"/>
  <c r="H112" i="11" s="1"/>
  <c r="F111" i="11"/>
  <c r="H111" i="11" s="1"/>
  <c r="F109" i="11"/>
  <c r="H109" i="11" s="1"/>
  <c r="F108" i="11"/>
  <c r="H108" i="11" s="1"/>
  <c r="H107" i="11"/>
  <c r="F105" i="11"/>
  <c r="H105" i="11" s="1"/>
  <c r="F104" i="11"/>
  <c r="H104" i="11" s="1"/>
  <c r="H103" i="11"/>
  <c r="F101" i="11"/>
  <c r="H101" i="11" s="1"/>
  <c r="H100" i="11"/>
  <c r="H99" i="11"/>
  <c r="F97" i="11"/>
  <c r="H97" i="11" s="1"/>
  <c r="H96" i="11"/>
  <c r="H95" i="11"/>
  <c r="H93" i="11"/>
  <c r="H91" i="11"/>
  <c r="H90" i="11"/>
  <c r="H89" i="11"/>
  <c r="H85" i="11"/>
  <c r="H84" i="11"/>
  <c r="H82" i="11"/>
  <c r="H80" i="11"/>
  <c r="H76" i="11"/>
  <c r="H74" i="11"/>
  <c r="H72" i="11"/>
  <c r="H70" i="11"/>
  <c r="H69" i="11"/>
  <c r="H68" i="11"/>
  <c r="H62" i="11"/>
  <c r="H60" i="11"/>
  <c r="H58" i="11"/>
  <c r="H56" i="11"/>
  <c r="H54" i="11"/>
  <c r="H53" i="11"/>
  <c r="H52" i="11"/>
  <c r="H51" i="11"/>
  <c r="H49" i="11"/>
  <c r="H48" i="11"/>
  <c r="H47" i="11"/>
  <c r="H46" i="11"/>
  <c r="H44" i="11"/>
  <c r="H42" i="11"/>
  <c r="H41" i="11"/>
  <c r="H40" i="11"/>
  <c r="H36" i="11"/>
  <c r="H34" i="11"/>
  <c r="H32" i="11"/>
  <c r="H31" i="11"/>
  <c r="H30" i="11"/>
  <c r="H28" i="11"/>
  <c r="H27" i="11"/>
  <c r="H26" i="11"/>
  <c r="H24" i="11"/>
  <c r="H23" i="11"/>
  <c r="H22" i="11"/>
  <c r="H20" i="11"/>
  <c r="H19" i="11"/>
  <c r="H18" i="11"/>
  <c r="H16" i="11"/>
  <c r="H15" i="11"/>
  <c r="H14" i="11"/>
  <c r="H12" i="11"/>
  <c r="H11" i="11"/>
  <c r="H10" i="11"/>
  <c r="H6" i="11"/>
  <c r="H5" i="11"/>
  <c r="H105" i="10"/>
  <c r="H103" i="10"/>
  <c r="H101" i="10"/>
  <c r="H99" i="10"/>
  <c r="H97" i="10"/>
  <c r="H95" i="10"/>
  <c r="H93" i="10"/>
  <c r="H91" i="10"/>
  <c r="H89" i="10"/>
  <c r="H87" i="10"/>
  <c r="H85" i="10"/>
  <c r="H83" i="10"/>
  <c r="H81" i="10"/>
  <c r="H79" i="10"/>
  <c r="H77" i="10"/>
  <c r="H75" i="10"/>
  <c r="H73" i="10"/>
  <c r="H71" i="10"/>
  <c r="H69" i="10"/>
  <c r="H67" i="10"/>
  <c r="H65" i="10"/>
  <c r="H63" i="10"/>
  <c r="H61" i="10"/>
  <c r="H59" i="10"/>
  <c r="H57" i="10"/>
  <c r="H55" i="10"/>
  <c r="H53" i="10"/>
  <c r="H51" i="10"/>
  <c r="H49" i="10"/>
  <c r="H47" i="10"/>
  <c r="H45" i="10"/>
  <c r="H43" i="10"/>
  <c r="H41" i="10"/>
  <c r="H39" i="10"/>
  <c r="H37" i="10"/>
  <c r="H35" i="10"/>
  <c r="H33" i="10"/>
  <c r="H31" i="10"/>
  <c r="H29" i="10"/>
  <c r="H27" i="10"/>
  <c r="H25" i="10"/>
  <c r="H23" i="10"/>
  <c r="H21" i="10"/>
  <c r="H19" i="10"/>
  <c r="H17" i="10"/>
  <c r="H15" i="10"/>
  <c r="H13" i="10"/>
  <c r="H11" i="10"/>
  <c r="H9" i="10"/>
  <c r="H7" i="10"/>
  <c r="H5" i="10"/>
  <c r="H97" i="9"/>
  <c r="H95" i="9"/>
  <c r="H93" i="9"/>
  <c r="H91" i="9"/>
  <c r="H89" i="9"/>
  <c r="H87" i="9"/>
  <c r="H85" i="9"/>
  <c r="H83" i="9"/>
  <c r="H81" i="9"/>
  <c r="H79" i="9"/>
  <c r="H77" i="9"/>
  <c r="H75" i="9"/>
  <c r="H73" i="9"/>
  <c r="H71" i="9"/>
  <c r="H69" i="9"/>
  <c r="H67" i="9"/>
  <c r="H65" i="9"/>
  <c r="H63" i="9"/>
  <c r="H61" i="9"/>
  <c r="H59" i="9"/>
  <c r="H57" i="9"/>
  <c r="H55" i="9"/>
  <c r="H53" i="9"/>
  <c r="H51" i="9"/>
  <c r="H49" i="9"/>
  <c r="H47" i="9"/>
  <c r="H45" i="9"/>
  <c r="H43" i="9"/>
  <c r="H41" i="9"/>
  <c r="H39" i="9"/>
  <c r="H37" i="9"/>
  <c r="H35" i="9"/>
  <c r="H33" i="9"/>
  <c r="H31" i="9"/>
  <c r="H29" i="9"/>
  <c r="H27" i="9"/>
  <c r="H25" i="9"/>
  <c r="H23" i="9"/>
  <c r="H21" i="9"/>
  <c r="H19" i="9"/>
  <c r="H17" i="9"/>
  <c r="H15" i="9"/>
  <c r="H13" i="9"/>
  <c r="H11" i="9"/>
  <c r="H9" i="9"/>
  <c r="H7" i="9"/>
  <c r="H5" i="9"/>
  <c r="H107" i="10" l="1"/>
  <c r="G20" i="6" s="1"/>
  <c r="H99" i="9"/>
  <c r="G11" i="6" s="1"/>
  <c r="H131" i="11"/>
  <c r="G19" i="6" s="1"/>
  <c r="H77" i="11"/>
  <c r="G17" i="6" s="1"/>
  <c r="H65" i="11"/>
  <c r="G16" i="6" s="1"/>
  <c r="H37" i="11"/>
  <c r="G15" i="6" s="1"/>
  <c r="H86" i="11"/>
  <c r="G18" i="6" s="1"/>
  <c r="H7" i="11"/>
  <c r="G14" i="6" s="1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4" i="8"/>
  <c r="H43" i="8"/>
  <c r="H41" i="8"/>
  <c r="H39" i="8"/>
  <c r="H35" i="8"/>
  <c r="H33" i="8"/>
  <c r="F31" i="8"/>
  <c r="H31" i="8" s="1"/>
  <c r="H30" i="8"/>
  <c r="H29" i="8"/>
  <c r="H25" i="8"/>
  <c r="H23" i="8"/>
  <c r="H19" i="8"/>
  <c r="H16" i="8"/>
  <c r="H15" i="8"/>
  <c r="H13" i="8"/>
  <c r="H9" i="8"/>
  <c r="H10" i="8" s="1"/>
  <c r="G6" i="6" s="1"/>
  <c r="H6" i="8"/>
  <c r="H5" i="8"/>
  <c r="G21" i="6" l="1"/>
  <c r="H60" i="8"/>
  <c r="G10" i="6" s="1"/>
  <c r="H45" i="8"/>
  <c r="G9" i="6" s="1"/>
  <c r="H36" i="8"/>
  <c r="G8" i="6" s="1"/>
  <c r="H26" i="8"/>
  <c r="G7" i="6" s="1"/>
  <c r="H7" i="8"/>
  <c r="G5" i="6" s="1"/>
  <c r="G12" i="6" l="1"/>
  <c r="G22" i="6" s="1"/>
</calcChain>
</file>

<file path=xl/sharedStrings.xml><?xml version="1.0" encoding="utf-8"?>
<sst xmlns="http://schemas.openxmlformats.org/spreadsheetml/2006/main" count="1169" uniqueCount="292">
  <si>
    <t>Lp.</t>
  </si>
  <si>
    <t>Opis</t>
  </si>
  <si>
    <t>Ilość</t>
  </si>
  <si>
    <t>Cena jedn.</t>
  </si>
  <si>
    <t>Wartość</t>
  </si>
  <si>
    <t>ST - 03</t>
  </si>
  <si>
    <t>m</t>
  </si>
  <si>
    <t>m2</t>
  </si>
  <si>
    <t>ST-01</t>
  </si>
  <si>
    <t>ST - 04</t>
  </si>
  <si>
    <t>szt.</t>
  </si>
  <si>
    <t>ST – 07</t>
  </si>
  <si>
    <t>kpl</t>
  </si>
  <si>
    <t>ST – 05</t>
  </si>
  <si>
    <t>Nawierzchnie z kostki brukowej betonowej o grubości 8 cm na podsypce cementowo-piaskowej</t>
  </si>
  <si>
    <t>CPV / kod pozycji</t>
  </si>
  <si>
    <t>45230000-8</t>
  </si>
  <si>
    <t>45110000-1
45230000-8</t>
  </si>
  <si>
    <t>Hydrant naziemny DN 80</t>
  </si>
  <si>
    <t>Zasuwa odcinająca DN 80</t>
  </si>
  <si>
    <t>KOSZTY OGÓLNE</t>
  </si>
  <si>
    <t>Nr Specyfikacji</t>
  </si>
  <si>
    <t>Jedn.obm.</t>
  </si>
  <si>
    <t>0/WO</t>
  </si>
  <si>
    <t>ST-00</t>
  </si>
  <si>
    <t>Koszt zajęcia nieruchomości związanych i niezwiązanych z pasem drogowym</t>
  </si>
  <si>
    <t>45110000-1</t>
  </si>
  <si>
    <t>Mechaniczne wykonanie koryta na całej szerokości jezdni i chodników w gruncie kat. I-IV głębokości 54 cm</t>
  </si>
  <si>
    <t xml:space="preserve">PRZEDMIAR ROBÓT </t>
  </si>
  <si>
    <t>Wartość bez VAT [PLN]</t>
  </si>
  <si>
    <t>ROBOTY ROZBIÓRKOWE</t>
  </si>
  <si>
    <t xml:space="preserve">PP SN8 o śr. 800 mm </t>
  </si>
  <si>
    <t xml:space="preserve">Wykonanie kompletnych studzienek betonowych połączeniowych wraz z robotami ziemnymi i towarzyszącymi </t>
  </si>
  <si>
    <t xml:space="preserve">Wykonanie kompletnych studzienek betonowych rozprężnych wraz z robotami ziemnymi i towarzyszącymi </t>
  </si>
  <si>
    <t xml:space="preserve">Wykonanie kompletnych studzienek betonowych z przepływomierzem wraz z robotami ziemnymi i towarzyszącymi </t>
  </si>
  <si>
    <t>Wodociąg z rur PEHD wykonany metodą wykopową wraz z robotami ziemnymi i towarzyszącymi</t>
  </si>
  <si>
    <t>Armatura wraz z robotami ziemnymi i towarzyszącymi</t>
  </si>
  <si>
    <t>Kanalizacja tłoczna z rur PEHD wykonana metodą wykopową i metodą przewiertu sterowanego wraz z robotami towarzyszącymi</t>
  </si>
  <si>
    <t>o śr.90x5,4 mm PEHD</t>
  </si>
  <si>
    <t xml:space="preserve">Wykonanie kompletnych studzienek betonowych z odpowietrznikiem wraz z robotami ziemnymi i towarzyszącymi </t>
  </si>
  <si>
    <t>śr.355x21,1 mm PEHD - cały rurociąg tłoczny</t>
  </si>
  <si>
    <t>Przewierty o śr.500x45,4 mm PEHD - metoda bezwykopowa - rura do przewiertu</t>
  </si>
  <si>
    <t>rury osłonowe o śr.500x45,4 mm PEHD rura osłonowa użyta do metody wykopowej - otwartej</t>
  </si>
  <si>
    <t xml:space="preserve">Włączenie kanałem DN800 do istniejącej studni wraz z wyrobieniem kinety </t>
  </si>
  <si>
    <t>Podbudowa z kruszywa naturalnego o grubości po zagęszczeniu 30 cm</t>
  </si>
  <si>
    <t>Podbudowa z kruszywa łamanego o grubości po zagęszczeniu 15 cm</t>
  </si>
  <si>
    <t>Podsypka cementowo-piaskowa z zagęszczeniem mechanicznym - 4 cm grubości warstwy po zagęszczeniu</t>
  </si>
  <si>
    <t>Krawężniki betonowe wystające o wymiarach 15x30 cm na podsypce cementowo-piaskowej na ławie betonowej z oporem</t>
  </si>
  <si>
    <t xml:space="preserve">Obrzeża betonowe o wymiarach 30x8 cm na podsypce cementowo-piaskowej na ławie betonowej </t>
  </si>
  <si>
    <t>KANALIZACJA TŁOCZNA</t>
  </si>
  <si>
    <t>DN 3000 rys.PW-S-24;</t>
  </si>
  <si>
    <t>DN 2000 mm z wyposażeniem rys.PW-S-15;</t>
  </si>
  <si>
    <t>DN 2000 mm z przepływomierzem  rys.PW-S-18;</t>
  </si>
  <si>
    <t>DN 1200  rys.PW-S-19;</t>
  </si>
  <si>
    <t>DN 1500 mm z zestawem wodomierzowym  rys.PW-S-20;</t>
  </si>
  <si>
    <t>Ogrodzenie placu pompowni z bramą i furtką</t>
  </si>
  <si>
    <t>wyposażenie przepompowni  zgodnie z tabelą rys.PW-S-8;</t>
  </si>
  <si>
    <t>Zbiornik przepompowni rys. PW-S-8</t>
  </si>
  <si>
    <t xml:space="preserve">Wykonanie nadbudowy studni na kanale DN800 (załom przed przepompownią) wraz z robotami ziemnymi i towarzyszącymi </t>
  </si>
  <si>
    <t>Nadbudowa studni Dn 800 na załomie kanału grawitacyjnego</t>
  </si>
  <si>
    <t>KANALIZACJA GRAWITACYJNA</t>
  </si>
  <si>
    <t>ROBOTY ODTWORZENIOWE</t>
  </si>
  <si>
    <t>PIOTRKOWSKA</t>
  </si>
  <si>
    <t>Kanalizacja z rur PP wykonana metodą wykopową wraz z robotami ziemnymi i towarzyszącymi</t>
  </si>
  <si>
    <t>Pompownia monolityczna żelbetowa z betonu kl. C35/45 kompletnie wyposażona wraz z robotami ziemnymi i towarzysz.</t>
  </si>
  <si>
    <t>WODOCIĄG</t>
  </si>
  <si>
    <t>Wykonanie kompletnej studni wodomierzowej Dn1500mm z zestawem wodomierzowym oraz robotami ziemnymi i towarzyszącymi</t>
  </si>
  <si>
    <t>3</t>
  </si>
  <si>
    <t>RAZEM KOSZTY OGÓLNE</t>
  </si>
  <si>
    <t>RAZEM ROBOTY ROZBIÓRKOWE</t>
  </si>
  <si>
    <t>RAZEM KANALIZACJA GRAWITACYJNA</t>
  </si>
  <si>
    <t>RAZEM KANALIZACJA TŁOCZNA</t>
  </si>
  <si>
    <t>RAZEM WODOCIĄG</t>
  </si>
  <si>
    <t>RAZEM ROBOTY ODTWORZENIOWE</t>
  </si>
  <si>
    <t>1</t>
  </si>
  <si>
    <t>2</t>
  </si>
  <si>
    <t>4</t>
  </si>
  <si>
    <t>Przygotowanie podłoża pod montaż szafy sterowniczej</t>
  </si>
  <si>
    <t>kpl.</t>
  </si>
  <si>
    <t>SZS Piotrkowska</t>
  </si>
  <si>
    <t>Przygotowanie podłoża pod oprawy oświetleniowe</t>
  </si>
  <si>
    <t>Oprawa Tytan 2 LED PRO 59W 4000lm z modułem awaryjnym 3H</t>
  </si>
  <si>
    <t>Czujka ruchu HX-40Dam</t>
  </si>
  <si>
    <t>Skrzynka przyłączeniowa 300x300mm, płyta montażowa, złączki 6mm</t>
  </si>
  <si>
    <t>Skrzynka przyłączeniowa 200x200mm, płyta montażowa, złączki 1,5mm</t>
  </si>
  <si>
    <t>Radarowa sonda poziomu 0-8m 4…20mA mocowana na do przerobionego kołnierza zaślepiającego DN200</t>
  </si>
  <si>
    <t>Hydrostatyczna sonda poziomu 0-8m 4…20mA</t>
  </si>
  <si>
    <t>Czujnik pojemnościowy dwustanowy do sterowania pompą odwodnieniową</t>
  </si>
  <si>
    <t>Czujnik pojemnościowy poziomu ścieków w komorze suchej pompowni</t>
  </si>
  <si>
    <t>Montaż skrzynek i rozdzielnic skrzynkowych o masie do 20kg wraz z konstrukcją - mocowanie przez przykręcenie do gotowego podłoża</t>
  </si>
  <si>
    <t>Aparaty elektryczne o masie do 5 kg - Układ SZR Atys M100A zabudwany w szafie</t>
  </si>
  <si>
    <t>Przygotowanie podłoża pod montaż baterii kondensatorów</t>
  </si>
  <si>
    <t>Bateria kondensatorów BKD-96 32,5/2,5kVar p=7% 400V IP44 OLMEX KMB</t>
  </si>
  <si>
    <t>Napędy AUMA wraz z zasuwami zgodnie ze specyfikacją</t>
  </si>
  <si>
    <t>Kopanie rowów dla kabli w sposób ręczny w gruncie kat. IV</t>
  </si>
  <si>
    <t>m3</t>
  </si>
  <si>
    <t>Nasypanie warstwy piasku na dnie rowu kablowego o szerokości do 0,6 m</t>
  </si>
  <si>
    <t>Nasypanie warstwy piasku na dnie rowu kablowego - dodatek za każde dalsze 0,2 m szerokości powyżej 0,6 m</t>
  </si>
  <si>
    <t>Zasypywanie rowów dla kabli wykonanych ręcznie w gruncie kat. IV</t>
  </si>
  <si>
    <t>Ręczne rozplantowanie ziemi wydobytej z wykopów leżącej wzdłuż krawędzi; grunt kat.IV</t>
  </si>
  <si>
    <t>Wywóz ziemi samochodami skrzyniowymi na odległość 15 km grunt.kat. IV</t>
  </si>
  <si>
    <t>Układanie uziomów w rowach kablowych - Bednarka ocynkowana FeZn 30x4mm</t>
  </si>
  <si>
    <t>Rury ochronne (osłonowe) z PE, PCW, PP o śr. nominalnej 50 mm - Rura ochronna DVK32</t>
  </si>
  <si>
    <t>Układanie kabli o masie do 0.5 kg/m w rowach kablowych ręcznie YKYżo 3x2,5mm</t>
  </si>
  <si>
    <t>Układanie kabli o masie do 3.0 kg/m w rowach kablowych ręcznie - Kabel YKYżo 4x50mm</t>
  </si>
  <si>
    <t>Układanie kabli o masie do 5.5 kg/m w rowach kablowych ręcznie - Kabel YKYżo 5x50mm</t>
  </si>
  <si>
    <t>Układanie kabli o masie do 0.5 kg/m w rowach kablowych ręcznie - Kabel YKSY 10x1,5mm</t>
  </si>
  <si>
    <t>Układanie kabli o masie do 0.5 kg/m w rowach kablowych ręcznie - Kabel YKSY 5x1,5mm</t>
  </si>
  <si>
    <t>Układanie kabli o masie do 0.5 kg/m w rowach kablowych ręcznie - Kabel YKSY 3x1,5mm</t>
  </si>
  <si>
    <t>Układanie kabli o masie do 0.5 kg/m w rowach kablowych ręcznie - Kabel FTP KAT. 6</t>
  </si>
  <si>
    <t>Układanie kabli wielożyłowych o masie do 1.0 kg/m na napięcie znamionowe poniżej 110 kV w budynkach, budowlach lub na estakadach z mocowaniem - Kabel YKYżo 5x6mm</t>
  </si>
  <si>
    <t>Układanie kabli wielożyłowych o masie do 0.5 kg/m na napięcie znamionowe poniżej 110 kV w budynkach, budowlach lub na estakadach z mocowaniem - Kabel YKYżo 5x2,5mm</t>
  </si>
  <si>
    <t>Układanie kabli wielożyłowych o masie do 0.5 kg/m na napięcie znamionowe poniżej 110 kV w budynkach, budowlach lub na estakadach z mocowaniem - Kabel YKYżo 3x2,5mm</t>
  </si>
  <si>
    <t>Układanie kabli wielożyłowych o masie do 0.5 kg/m na napięcie znamionowe poniżej 110 kV w budynkach, budowlach lub na estakadach z mocowaniem - Kabel YKYżo 4x1,5mm</t>
  </si>
  <si>
    <t>Układanie kabli wielożyłowych o masie do 0.5 kg/m na napięcie znamionowe poniżej 110 kV w budynkach, budowlach lub na estakadach z mocowaniem - Kabel YKYżo 3x1,5mm</t>
  </si>
  <si>
    <t>Układanie kabli wielożyłowych o masie do 0.5 kg/m na napięcie znamionowe poniżej 110 kV w budynkach, budowlach lub na estakadach z mocowaniem - Kabel YKYżo 5x4mm</t>
  </si>
  <si>
    <t>Układanie kabli wielożyłowych o masie do 0.5 kg/m na napięcie znamionowe poniżej 110 kV w budynkach, budowlach lub na estakadach z mocowaniem - Kabel YKSY 5x1,5mm</t>
  </si>
  <si>
    <t>Układanie kabli wielożyłowych o masie do 0.5 kg/m na napięcie znamionowe poniżej 110 kV w budynkach, budowlach lub na estakadach z mocowaniem - Kabel YKSY 10x1,5mm</t>
  </si>
  <si>
    <t>Układanie kabli wielożyłowych o masie do 0.5 kg/m na napięcie znamionowe poniżej 110 kV w budynkach, budowlach lub na estakadach z mocowaniem - Kabel LiCY 3x1,5mm</t>
  </si>
  <si>
    <t>Układanie kabli wielożyłowych o masie do 0.5 kg/m na napięcie znamionowe poniżej 110 kV w budynkach, budowlach lub na estakadach z mocowaniem - Kabel FTP KAT. 6</t>
  </si>
  <si>
    <t>Umocowanie koryt kablowych o szerokości do 300 mm - kanał kablowy BK 110 z pokrywą BK 110-20S</t>
  </si>
  <si>
    <t>Montaż i stawianie słupów oświetleniowych o masie do 100 kg</t>
  </si>
  <si>
    <t>Montaż opraw oświetlenia zewnętrznego na słupie</t>
  </si>
  <si>
    <t>Pomiary/uruchomienia</t>
  </si>
  <si>
    <t>Dokumentacja powykonawcza</t>
  </si>
  <si>
    <t>Prace uzupełniające</t>
  </si>
  <si>
    <t>d.1</t>
  </si>
  <si>
    <t>kalk. własna</t>
  </si>
  <si>
    <t>KNR 5-14 0104-01</t>
  </si>
  <si>
    <t>analogia</t>
  </si>
  <si>
    <t>KNR 5-08 0502-12</t>
  </si>
  <si>
    <t>KNR-W 5-08 0515-06</t>
  </si>
  <si>
    <t>KNR AL-01 0201-01</t>
  </si>
  <si>
    <t>KNR 5-08 0404-07</t>
  </si>
  <si>
    <t>KNR 5-08 0404-08</t>
  </si>
  <si>
    <t>KNNR 5 0406-02</t>
  </si>
  <si>
    <t>KNNR 5 0701-03</t>
  </si>
  <si>
    <t>KNNR 5 0706-02</t>
  </si>
  <si>
    <t>KNNR 5 0706-03</t>
  </si>
  <si>
    <t>KNNR 5 0702-03</t>
  </si>
  <si>
    <t>KNNR 1 0504-03</t>
  </si>
  <si>
    <t>KNR 4-01 0108-03 0108-04</t>
  </si>
  <si>
    <t>KNNR 5 0907-06</t>
  </si>
  <si>
    <t>KNR-W 2-19 0306-01</t>
  </si>
  <si>
    <t>KNNR 5 0707-01</t>
  </si>
  <si>
    <t>KNNR 5 0707-04</t>
  </si>
  <si>
    <t>KNNR 5 0707-05</t>
  </si>
  <si>
    <t>KNR 5-10 0118-02</t>
  </si>
  <si>
    <t>KNR 5-10 0118-01</t>
  </si>
  <si>
    <t>KNR 5-05 1104-05</t>
  </si>
  <si>
    <t>KNNR 5 1001-01</t>
  </si>
  <si>
    <t>KNNR 5 1004-01</t>
  </si>
  <si>
    <t>Podstawa</t>
  </si>
  <si>
    <t>CZĘŚĆ ELEKRYCZNA</t>
  </si>
  <si>
    <t>RAZEM CZĘŚĆ ELEKTRYCZNA</t>
  </si>
  <si>
    <t>ST – 06</t>
  </si>
  <si>
    <t>Wyłączenie spod napięcia 2 kabli 4x240 mm2 w istniejącej rozdzielni.</t>
  </si>
  <si>
    <t>SZS Zagórze</t>
  </si>
  <si>
    <t>Bateria kondensatorów BKD-96 55/5kVar p=7% 400V IP44 OLMEX</t>
  </si>
  <si>
    <t>Układanie kabli o masie do 0.5 kg/m w rowach kablowych ręcznie - Kabel YKY 3x4mm</t>
  </si>
  <si>
    <t>Układanie kabli o masie do 5.5 kg/m w rowach kablowych ręcznie - Kabel YAKY 4x240mm</t>
  </si>
  <si>
    <t>Układanie kabli o masie do 3.0 kg/m w rowach kablowych ręcznie - Kabel YAKY 4x120mm</t>
  </si>
  <si>
    <t>Układanie kabli o masie do 2.0 kg/m w rowach kablowych ręcznie - Kabel XRUHAKXS 20/12kV 1x120mm</t>
  </si>
  <si>
    <t>Układanie kabli o masie do 0.5 kg/m w rowach kablowych ręcznie - Kabel LiCY 3x1,5mm</t>
  </si>
  <si>
    <t>Układanie kabli o masie do 5.5 kg/m w rowach kablowych ręcznie - Kabel YKY 5x70mm</t>
  </si>
  <si>
    <t>Układanie kabli wielożyłowych o masie do 2.0 kg/m na napięcie znamionowe poniżej 110 kV w budynkach, budowlach lub na estakadach z mocowaniem - Kabel YKYżo 5x16mm</t>
  </si>
  <si>
    <t>Układanie kabli wielożyłowych o masie do 0.5 kg/m na napięcie znamionowe poniżej 110 kV w budynkach, budowlach lub na estakadach z mocowaniem - Kabel YKY 5x2,5</t>
  </si>
  <si>
    <t>Układanie kabli wielożyłowych o masie do 0.5 kg/m na napięcie znamionowe poniżej 110 kV w budynkach, budowlach lub na estakadach z mocowaniem - Kabel YKY 3x2,5mm</t>
  </si>
  <si>
    <t>Układanie kabli wielożyłowych o masie do 0.5 kg/m na napięcie znamionowe poniżej 110 kV w budynkach, budowlach lub na estakadach z mocowaniem - Kabel YKY 5x4mm</t>
  </si>
  <si>
    <t>Stacja transformatorowa</t>
  </si>
  <si>
    <t>Ustawienie transformatorów lub dławików dla napięć do 30 kV o masie do 1.0 t</t>
  </si>
  <si>
    <t>Montaż muf przelotowych z wkładką ołowianą na kablach wielożyłowych z żyłami Cu o przekroju do 240 mm2 na napięcie do 20 kV - Mufa kablowa SN QS2000E 93-AS 620-1PL</t>
  </si>
  <si>
    <t>Montaż głowic na kablach 3-żyłowych (do 240 mm2) do 20 kV - Głowica kablowa SN 20kV</t>
  </si>
  <si>
    <t>Montaż muf przelotowych z wkładką ołowianą na kablach wielożyłowych z żyłami Cu o przekroju do 240 mm2 na napięcie do 20 kV - Mufa kablowa ZRMZ-240/JLP-CX4 240</t>
  </si>
  <si>
    <t>Nadzór Tauron</t>
  </si>
  <si>
    <t>d.2</t>
  </si>
  <si>
    <t>KNNR 5 0707-03</t>
  </si>
  <si>
    <t>KNR 5-10 0118-03</t>
  </si>
  <si>
    <t>KNR 5-15 0701-01</t>
  </si>
  <si>
    <t>KNR 5-10 0507-08</t>
  </si>
  <si>
    <t>KNR 5-10 0609-08</t>
  </si>
  <si>
    <t>ZAGÓRZE</t>
  </si>
  <si>
    <t>Konstrukcja nawierzchni jezdni z nawierzchnią z masy bitumicznej</t>
  </si>
  <si>
    <t>Mechaniczne rozebranie nawierzchni z mieszanek mineralno-bitumicznych o grubości 11 cm</t>
  </si>
  <si>
    <t>Mechaniczne rozebranie podbudowy z kruszywa kamiennego o grubości 23 cm</t>
  </si>
  <si>
    <t>Mechaniczne wykonanie koryta na całej szerokości jezdni i chodników w gruncie kat. I-IV głębokości 50 cm</t>
  </si>
  <si>
    <t>Konstrukcja nawierzchni chodnika z nawierzchnią bitumiczną</t>
  </si>
  <si>
    <t>Mechaniczne rozebranie nawierzchni z mieszanek mineralno-bitumicznych o grubości 6 cm</t>
  </si>
  <si>
    <t>Mechaniczne rozebranie podbudowy z kruszywa kamiennego o grubości 30 cm</t>
  </si>
  <si>
    <t>Mechaniczne wykonanie koryta na całej szerokości jezdni i chodników w gruncie kat. I-IV głębokości 30 cm</t>
  </si>
  <si>
    <t>Konstrukcja nawierzchni chodnika z płyt betonowych 50x50x7 cm - przyjęto 30% do wymiany</t>
  </si>
  <si>
    <t>Rozebranie chodników, wysepek przystankowych i przejść dla pieszych z płyt betonowych 50x50x7 cm na podsypce cementowo-piaskowej</t>
  </si>
  <si>
    <t>Mechaniczne rozebranie podbudowy z kruszywa kamiennego o grubości 15 cm</t>
  </si>
  <si>
    <t>Mechaniczne wykonanie koryta na całej szerokości jezdni i chodników w gruncie kat. I-IV głębokości 34 cm</t>
  </si>
  <si>
    <t>Konstrukcja nawierzchni chodnika z płyt betonowych 30x30x5 cm - przyjęto 30% do wymiany</t>
  </si>
  <si>
    <t>Rozebranie chodników, wysepek przystankowych i przejść dla pieszych z płyt betonowych 30x30x5 cm na podsypce cementowo-piaskowej</t>
  </si>
  <si>
    <t>Mechaniczne wykonanie koryta na całej szerokości jezdni i chodników w gruncie kat. I-IV głębokości 33 cm</t>
  </si>
  <si>
    <t>Konstrukcja nawierzchni chodnika z kostki betonowej gr.8 cm - przyjęto 30% do wymiany</t>
  </si>
  <si>
    <t>Mechaniczne rozebranie nawierzchni z kostki betonowej o wysokości 8 cm na podsypce cementowo-piaskowej</t>
  </si>
  <si>
    <t>Konstrukcja nawierzchni chodnika z trylinki - przyjęto 30% do wymiany</t>
  </si>
  <si>
    <t>Rozebranie nawierzchni z płyt drogowych betonowych o grubości 8 cm z wypełnieniem spoin piaskiem</t>
  </si>
  <si>
    <t>Krawężniki - przyjęto 30% do wymiany</t>
  </si>
  <si>
    <t>Rozebranie krawężników betonowych 15x30 cm na podsypce cementowo-piaskowej</t>
  </si>
  <si>
    <t>Utwardzenie nawierzchni, zjazd, pobocze</t>
  </si>
  <si>
    <t>Mechaniczne wykonanie koryta na całej szerokości jezdni i chodników w gruncie kat. I-IV głębokości 57 cm</t>
  </si>
  <si>
    <t xml:space="preserve">Kanały z rur PVC SN8 łączonych na wcisk  wraz z robotami ziemnymi i towarzyszącymi  </t>
  </si>
  <si>
    <t xml:space="preserve"> śr. 315 mm </t>
  </si>
  <si>
    <t xml:space="preserve"> śr. 400 mm</t>
  </si>
  <si>
    <t xml:space="preserve"> śr. 500 mm</t>
  </si>
  <si>
    <t xml:space="preserve">Kanały z rur kanalizacyjnych PP SN8 wraz z robotami ziemnymi i towarzyszącymi  </t>
  </si>
  <si>
    <t>śr. 800 mm</t>
  </si>
  <si>
    <t>45110000-8
45230000-9</t>
  </si>
  <si>
    <t>Zbiornik przepompowni rys.PW-S-4</t>
  </si>
  <si>
    <t>Ogrodzenie placu przepompowni z brama i furtką</t>
  </si>
  <si>
    <t>Wyposażenie przepompowni - zgodnie z tabelą na rys.PW-S.-4.1</t>
  </si>
  <si>
    <t>Zagospodarowanie placu pompowni (niwelacja, korytowanie, nawierzchnia z kostki betonowej, krawężniki)</t>
  </si>
  <si>
    <t xml:space="preserve">Wykonanie kompletnych studzienek betonowych wraz z robotami ziemnymi i towarzyszącymi </t>
  </si>
  <si>
    <t>DN 2000  rys.PW-S-10; PW-S-12;</t>
  </si>
  <si>
    <t>DN 2000 z zastawką kanałową DN800  rys.PW-S-11;</t>
  </si>
  <si>
    <t>DN 2000 z zastawką kanałową DN800  rys.PW-S-16;</t>
  </si>
  <si>
    <t>DN 1200  rys.PW-S-12;</t>
  </si>
  <si>
    <t xml:space="preserve">Wykonanie kompletnych studzienek rozprężnych betonowych wraz z robotami ziemnymi i towarzyszącymi </t>
  </si>
  <si>
    <t>DN 2000 rys. PW-S -15;</t>
  </si>
  <si>
    <t xml:space="preserve">Wykonanie kompletnego zbiornika retencyjnego z PE wraz z robotami ziemnymi i towarzyszącymi </t>
  </si>
  <si>
    <t>Dn 3000 długości 36,50 m rys.PW-S-22;</t>
  </si>
  <si>
    <t xml:space="preserve">Wykonanie kompletnych studzienek systemowych z tworzyw sztucznych wraz z robotami ziemnymi i towarzyszącymi </t>
  </si>
  <si>
    <t>Dn 400</t>
  </si>
  <si>
    <t xml:space="preserve">DN 1600 </t>
  </si>
  <si>
    <t>Tymczasowe zapewnienie ciągłości pracy oczyszczalni ścieków</t>
  </si>
  <si>
    <t>Tymczasowe zapewnienie ciągłości pracy oczyszczalni ścieków:
- montaż zastawki kanałowej w istn. studni S1A
- zaślepienia istn. rurociągów po rozruchu przepompowni ścieków
- demontaż zastawki kanałowej w istn. studni S1A</t>
  </si>
  <si>
    <t xml:space="preserve"> śr. 355x21,1 mm </t>
  </si>
  <si>
    <t>Przewierty o śr.500x45,4 mm PEHD - metoda bezywkopowa</t>
  </si>
  <si>
    <t>rura osłonowa o śr.500x45,4 mm PEHD - wykop otwarty</t>
  </si>
  <si>
    <t xml:space="preserve">Wykonanie kompletnych studzienek oczyszczających betonowych wraz z robotami ziemnymi i towarzyszącymi </t>
  </si>
  <si>
    <t>DN 2000  rys.PW-S-17;</t>
  </si>
  <si>
    <t xml:space="preserve">Wykonanie kompletnych studzienek z przepływomierzem betonowych wraz z robotami ziemnymi i towarzyszącymi </t>
  </si>
  <si>
    <t>DN 2000 mm z przepływomierzem rys.PW-S-18;</t>
  </si>
  <si>
    <t xml:space="preserve">Wykonanie kompletnych studzienek betonowych z zaworami odpowietrzającymiwraz z robotami ziemnymi i towarzyszącymi </t>
  </si>
  <si>
    <t>DN 1200  z zaworem odpowietrzającym rys.PW-S-19;</t>
  </si>
  <si>
    <t>Wodociąg z rur PE wykonany metodą wykopową wraz z robotami ziemnymi i towarzyszącymi</t>
  </si>
  <si>
    <t xml:space="preserve">PE100 SDR17  śr. 90x5,4 mm </t>
  </si>
  <si>
    <t>Wykonanie kompletnej studni wodomierzowej wraz z zestawem wodomierzowym oraz robotami ziemnymi i towarzyszącymi
(wg rys. PW-S-20)</t>
  </si>
  <si>
    <t>Dn1500 oraz zestaw wodomierzowym rys.PW-S-20;</t>
  </si>
  <si>
    <t>Montaż armatury wraz z robotami ziemnymi i towarzyszącymi</t>
  </si>
  <si>
    <t>ST - 05</t>
  </si>
  <si>
    <t>Podbudowa z gruntu stabilizowanego cementem wykonywana mieszarkami doczepnymi - grubość podbudowy po zagęszczeniu 20 cm</t>
  </si>
  <si>
    <t>Nawierzchnia z mieszanek mineralno-bitumicznych grysowo-żwirowych - warstwa wiążąca asfaltowa - grubość po zagęszczeniu 6 cm</t>
  </si>
  <si>
    <t>Nawierzchnia z mieszanek mineralno-bitumicznych grysowo-żwirowych - warstwa ścieralna asfaltowa - grubość po zagęszczeniu 5 cm</t>
  </si>
  <si>
    <t>Chodnik z nowych płytek - Chodniki z płyt betonowych 50x50x7 cm na podsypce cementowo-piaskowej</t>
  </si>
  <si>
    <t>Chodnik z istniejących płytek - Chodniki z płyt betonowych 50x50x7 cm na podsypce cementowo-piaskowej</t>
  </si>
  <si>
    <t>Chodnik z nowych płytek - Chodniki z płyt betonowych 30x30x5 cm na podsypce cementowo-piaskowej</t>
  </si>
  <si>
    <t>Chodnik z istniejących płytek - Chodniki z płyt betonowych 30x30x5 cm na podsypce cementowo-piaskowej</t>
  </si>
  <si>
    <t>Z nowej kostki - Nawierzchnie z kostki brukowej betonowej o grubości 8 cm na podsypce cementowo-piaskowej</t>
  </si>
  <si>
    <t>Z istniejącej kostki - Nawierzchnie z kostki brukowej betonowej o grubości 8 cm na podsypce cementowo-piaskowej</t>
  </si>
  <si>
    <t>Z nowych płyt - Chodnik z płyt drogowych betonowych sześciokątnych o grubości 8 cm - przyjęto 30% do wymiany</t>
  </si>
  <si>
    <t>Z istniejących płyt - Chodnik z płyt drogowych betonowych sześciokątnych o grubości 8 cm - przyjęto 30% do wymiany</t>
  </si>
  <si>
    <t xml:space="preserve">Nowe - Krawężniki betonowe wystające o wymiarach 15x30 cm na podsypce cementowo-piaskowej na ławie betonowej z oporem - przyjęto 30% do wymiany </t>
  </si>
  <si>
    <t xml:space="preserve">Istniejące - Krawężniki betonowe wystające o wymiarach 15x30 cm na podsypce cementowo-piaskowej na ławie betonowej z oporem - przyjęto 30% do wymiany </t>
  </si>
  <si>
    <t>Zjazd - ul. Czereśniowa</t>
  </si>
  <si>
    <t xml:space="preserve">Krawężniki betonowe wystające o wymiarach 15x30 cm na podsypce cementowo-piaskowej na ławie betonowej z oporem </t>
  </si>
  <si>
    <t>Pobocze  - ul. Czereśniowa</t>
  </si>
  <si>
    <t>Zjazd - DK 94</t>
  </si>
  <si>
    <t xml:space="preserve">Krawężniki betonowe najezdne o wymiarach 20x22x100 cm na podsypce cementowo-piaskowej na ławie betonowej z oporem </t>
  </si>
  <si>
    <t xml:space="preserve">Szlaban ręczny otwierany, zamykany kłódką dł 3,5 m. </t>
  </si>
  <si>
    <t>rura przepustowa PE Dn 400</t>
  </si>
  <si>
    <t>Pobocze  - DK 94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</si>
  <si>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</si>
  <si>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</si>
  <si>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</si>
  <si>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</si>
  <si>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</si>
  <si>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</si>
  <si>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</si>
  <si>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</si>
  <si>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</si>
  <si>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</si>
  <si>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</si>
  <si>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</si>
  <si>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</si>
  <si>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</si>
  <si>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</si>
  <si>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</si>
  <si>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CZĘŚĆ ELEKTRYCZNA</t>
  </si>
  <si>
    <t>Razem PIOTRKOWSKA</t>
  </si>
  <si>
    <t>Razem ZAGÓRZE</t>
  </si>
  <si>
    <t>RAZEM WARTOŚĆ KOSZTORYSOWA</t>
  </si>
  <si>
    <t>BUDOWA SYSTEMU PRZEKIEROWANIA ŚCIEKÓW Z OCZYSZCZALNI ZAGÓRZE DO KOLEKTORA PÓŁNOCNEGO W SOSNOWCU</t>
  </si>
  <si>
    <t>Koszt wycinki drzew i krzewów wraz z nasadzeniami zgodnie z zapisami denrologii oraz decyzjami</t>
  </si>
  <si>
    <t>ST - 03
ST - 07</t>
  </si>
  <si>
    <t>ST - 01
ST - 03</t>
  </si>
  <si>
    <t>ST-01
ST-03</t>
  </si>
  <si>
    <t>_____________________________________________
(kwalifikowany podpis elektroniczny                                                                                                                                                                / podpis zaufany / podpis osobisty)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</si>
</sst>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7"/>
      <name val="Arial"/>
      <family val="2"/>
      <charset val="238"/>
    </font>
    <font>
      <sz val="8"/>
      <name val="Calibri"/>
      <family val="2"/>
      <scheme val="minor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18"/>
      <name val="Arial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8" fillId="3" borderId="1" xfId="1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right" vertical="top" wrapText="1" shrinkToFit="1" readingOrder="1"/>
    </xf>
    <xf numFmtId="49" fontId="11" fillId="0" borderId="1" xfId="0" applyNumberFormat="1" applyFont="1" applyBorder="1" applyAlignment="1">
      <alignment horizontal="center" vertical="center" wrapText="1" shrinkToFit="1" readingOrder="1"/>
    </xf>
    <xf numFmtId="0" fontId="11" fillId="0" borderId="1" xfId="0" applyFont="1" applyBorder="1" applyAlignment="1">
      <alignment horizontal="center" vertical="center" wrapText="1" shrinkToFit="1" readingOrder="1"/>
    </xf>
    <xf numFmtId="49" fontId="17" fillId="0" borderId="1" xfId="0" applyNumberFormat="1" applyFont="1" applyBorder="1" applyAlignment="1">
      <alignment horizontal="right" vertical="center" wrapText="1" shrinkToFit="1" readingOrder="1"/>
    </xf>
    <xf numFmtId="49" fontId="11" fillId="0" borderId="1" xfId="0" applyNumberFormat="1" applyFont="1" applyBorder="1" applyAlignment="1">
      <alignment horizontal="left" vertical="center" wrapText="1" shrinkToFit="1" readingOrder="1"/>
    </xf>
    <xf numFmtId="49" fontId="11" fillId="3" borderId="1" xfId="0" applyNumberFormat="1" applyFont="1" applyFill="1" applyBorder="1" applyAlignment="1">
      <alignment horizontal="left" vertical="center" wrapText="1" shrinkToFit="1" readingOrder="1"/>
    </xf>
    <xf numFmtId="0" fontId="2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vertical="center" wrapText="1" shrinkToFit="1" readingOrder="1"/>
    </xf>
    <xf numFmtId="49" fontId="11" fillId="3" borderId="1" xfId="0" applyNumberFormat="1" applyFont="1" applyFill="1" applyBorder="1" applyAlignment="1">
      <alignment horizontal="center" vertical="center" wrapText="1" shrinkToFit="1" readingOrder="1"/>
    </xf>
    <xf numFmtId="0" fontId="0" fillId="0" borderId="0" xfId="0" applyAlignment="1">
      <alignment horizontal="right"/>
    </xf>
    <xf numFmtId="0" fontId="11" fillId="3" borderId="1" xfId="0" applyFont="1" applyFill="1" applyBorder="1" applyAlignment="1">
      <alignment horizontal="center" vertical="center" wrapText="1" shrinkToFit="1" readingOrder="1"/>
    </xf>
    <xf numFmtId="49" fontId="17" fillId="0" borderId="1" xfId="0" applyNumberFormat="1" applyFont="1" applyBorder="1" applyAlignment="1">
      <alignment horizontal="center" vertical="center" wrapText="1" shrinkToFit="1" readingOrder="1"/>
    </xf>
    <xf numFmtId="0" fontId="6" fillId="0" borderId="21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right" vertical="center" wrapText="1"/>
    </xf>
    <xf numFmtId="0" fontId="21" fillId="0" borderId="21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right" vertical="center" wrapText="1"/>
    </xf>
    <xf numFmtId="0" fontId="22" fillId="0" borderId="21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 shrinkToFit="1" readingOrder="1"/>
    </xf>
    <xf numFmtId="4" fontId="2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 shrinkToFit="1" readingOrder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9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1" fillId="3" borderId="1" xfId="0" applyNumberFormat="1" applyFont="1" applyFill="1" applyBorder="1" applyAlignment="1">
      <alignment horizontal="center" vertical="center" wrapText="1" shrinkToFit="1" readingOrder="1"/>
    </xf>
    <xf numFmtId="4" fontId="11" fillId="0" borderId="1" xfId="0" applyNumberFormat="1" applyFont="1" applyBorder="1" applyAlignment="1">
      <alignment horizontal="right" vertical="center" wrapText="1" shrinkToFit="1" readingOrder="1"/>
    </xf>
    <xf numFmtId="4" fontId="0" fillId="0" borderId="0" xfId="0" applyNumberForma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 shrinkToFit="1" readingOrder="1"/>
    </xf>
    <xf numFmtId="0" fontId="8" fillId="2" borderId="8" xfId="0" applyFont="1" applyFill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right" vertical="center" wrapText="1"/>
    </xf>
    <xf numFmtId="4" fontId="10" fillId="0" borderId="19" xfId="0" applyNumberFormat="1" applyFont="1" applyBorder="1" applyAlignment="1">
      <alignment horizontal="right" vertical="center" wrapText="1"/>
    </xf>
    <xf numFmtId="0" fontId="25" fillId="2" borderId="0" xfId="0" applyFont="1" applyFill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right" vertical="center" wrapText="1"/>
    </xf>
    <xf numFmtId="4" fontId="10" fillId="0" borderId="18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center" wrapText="1"/>
    </xf>
    <xf numFmtId="4" fontId="24" fillId="2" borderId="5" xfId="0" applyNumberFormat="1" applyFont="1" applyFill="1" applyBorder="1" applyAlignment="1">
      <alignment horizontal="right" vertical="center" wrapText="1"/>
    </xf>
    <xf numFmtId="4" fontId="24" fillId="2" borderId="37" xfId="0" applyNumberFormat="1" applyFont="1" applyFill="1" applyBorder="1" applyAlignment="1">
      <alignment horizontal="righ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4" fontId="10" fillId="0" borderId="16" xfId="0" applyNumberFormat="1" applyFont="1" applyBorder="1" applyAlignment="1">
      <alignment horizontal="right" vertical="center" wrapText="1"/>
    </xf>
    <xf numFmtId="4" fontId="10" fillId="0" borderId="17" xfId="0" applyNumberFormat="1" applyFont="1" applyBorder="1" applyAlignment="1">
      <alignment horizontal="right" vertical="center" wrapText="1"/>
    </xf>
    <xf numFmtId="4" fontId="10" fillId="0" borderId="15" xfId="0" applyNumberFormat="1" applyFont="1" applyBorder="1" applyAlignment="1">
      <alignment horizontal="right"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15" fillId="0" borderId="1" xfId="0" applyFont="1" applyBorder="1" applyAlignment="1">
      <alignment horizontal="left" vertical="center"/>
    </xf>
    <xf numFmtId="49" fontId="12" fillId="2" borderId="1" xfId="0" applyNumberFormat="1" applyFont="1" applyFill="1" applyBorder="1" applyAlignment="1">
      <alignment horizontal="center" vertical="center" wrapText="1" shrinkToFit="1" readingOrder="1"/>
    </xf>
    <xf numFmtId="0" fontId="13" fillId="2" borderId="1" xfId="0" applyFont="1" applyFill="1" applyBorder="1" applyAlignment="1">
      <alignment horizontal="center" vertical="center" wrapText="1" shrinkToFit="1" readingOrder="1"/>
    </xf>
    <xf numFmtId="0" fontId="20" fillId="2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 shrinkToFit="1" readingOrder="1"/>
    </xf>
    <xf numFmtId="0" fontId="2" fillId="0" borderId="1" xfId="0" applyFont="1" applyBorder="1" applyAlignment="1">
      <alignment horizontal="center" vertical="center" wrapText="1" shrinkToFit="1" readingOrder="1"/>
    </xf>
    <xf numFmtId="0" fontId="15" fillId="0" borderId="1" xfId="0" applyFont="1" applyBorder="1" applyAlignment="1">
      <alignment horizontal="center" vertical="center" wrapText="1" shrinkToFit="1" readingOrder="1"/>
    </xf>
    <xf numFmtId="0" fontId="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 shrinkToFit="1" readingOrder="1"/>
    </xf>
    <xf numFmtId="0" fontId="5" fillId="3" borderId="1" xfId="0" applyFont="1" applyFill="1" applyBorder="1" applyAlignment="1">
      <alignment horizontal="center" vertical="center" wrapText="1"/>
    </xf>
    <xf numFmtId="49" fontId="14" fillId="0" borderId="31" xfId="0" applyNumberFormat="1" applyFont="1" applyBorder="1" applyAlignment="1">
      <alignment horizontal="center" vertical="center" wrapText="1" shrinkToFit="1" readingOrder="1"/>
    </xf>
    <xf numFmtId="49" fontId="14" fillId="0" borderId="0" xfId="0" applyNumberFormat="1" applyFont="1" applyAlignment="1">
      <alignment horizontal="center" vertical="center" wrapText="1" shrinkToFit="1" readingOrder="1"/>
    </xf>
    <xf numFmtId="49" fontId="14" fillId="0" borderId="6" xfId="0" applyNumberFormat="1" applyFont="1" applyBorder="1" applyAlignment="1">
      <alignment horizontal="center" vertical="center" wrapText="1" shrinkToFit="1" readingOrder="1"/>
    </xf>
    <xf numFmtId="0" fontId="15" fillId="0" borderId="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49" fontId="14" fillId="0" borderId="22" xfId="0" applyNumberFormat="1" applyFont="1" applyBorder="1" applyAlignment="1">
      <alignment horizontal="center" vertical="center" wrapText="1" shrinkToFit="1" readingOrder="1"/>
    </xf>
    <xf numFmtId="0" fontId="2" fillId="0" borderId="23" xfId="0" applyFont="1" applyBorder="1" applyAlignment="1">
      <alignment horizontal="center" vertical="center" wrapText="1" shrinkToFit="1" readingOrder="1"/>
    </xf>
    <xf numFmtId="0" fontId="2" fillId="0" borderId="24" xfId="0" applyFont="1" applyBorder="1" applyAlignment="1">
      <alignment horizontal="center" vertical="center" wrapText="1" shrinkToFit="1" readingOrder="1"/>
    </xf>
    <xf numFmtId="49" fontId="14" fillId="0" borderId="25" xfId="0" applyNumberFormat="1" applyFont="1" applyBorder="1" applyAlignment="1">
      <alignment horizontal="center" vertical="center" wrapText="1" shrinkToFit="1" readingOrder="1"/>
    </xf>
    <xf numFmtId="49" fontId="14" fillId="0" borderId="26" xfId="0" applyNumberFormat="1" applyFont="1" applyBorder="1" applyAlignment="1">
      <alignment horizontal="center" vertical="center" wrapText="1" shrinkToFit="1" readingOrder="1"/>
    </xf>
    <xf numFmtId="49" fontId="14" fillId="0" borderId="27" xfId="0" applyNumberFormat="1" applyFont="1" applyBorder="1" applyAlignment="1">
      <alignment horizontal="center" vertical="center" wrapText="1" shrinkToFit="1" readingOrder="1"/>
    </xf>
    <xf numFmtId="0" fontId="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top" wrapText="1" shrinkToFit="1" readingOrder="1"/>
    </xf>
    <xf numFmtId="0" fontId="2" fillId="0" borderId="1" xfId="0" applyFont="1" applyBorder="1" applyAlignment="1">
      <alignment horizontal="center" vertical="top" wrapText="1" shrinkToFit="1" readingOrder="1"/>
    </xf>
    <xf numFmtId="49" fontId="14" fillId="0" borderId="34" xfId="0" applyNumberFormat="1" applyFont="1" applyBorder="1" applyAlignment="1">
      <alignment horizontal="center" vertical="center" wrapText="1" shrinkToFit="1" readingOrder="1"/>
    </xf>
    <xf numFmtId="49" fontId="14" fillId="0" borderId="35" xfId="0" applyNumberFormat="1" applyFont="1" applyBorder="1" applyAlignment="1">
      <alignment horizontal="center" vertical="center" wrapText="1" shrinkToFit="1" readingOrder="1"/>
    </xf>
    <xf numFmtId="49" fontId="17" fillId="0" borderId="29" xfId="0" applyNumberFormat="1" applyFont="1" applyBorder="1" applyAlignment="1">
      <alignment horizontal="center" vertical="center" wrapText="1" shrinkToFit="1" readingOrder="1"/>
    </xf>
    <xf numFmtId="49" fontId="17" fillId="0" borderId="30" xfId="0" applyNumberFormat="1" applyFont="1" applyBorder="1" applyAlignment="1">
      <alignment horizontal="center" vertical="center" wrapText="1" shrinkToFit="1" readingOrder="1"/>
    </xf>
    <xf numFmtId="0" fontId="6" fillId="0" borderId="21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right" vertical="center" wrapText="1"/>
    </xf>
    <xf numFmtId="4" fontId="2" fillId="0" borderId="28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17" fillId="0" borderId="1" xfId="0" applyNumberFormat="1" applyFont="1" applyBorder="1" applyAlignment="1">
      <alignment horizontal="center" vertical="center" wrapText="1" shrinkToFit="1" readingOrder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Normalny" xfId="0" builtinId="0"/>
    <cellStyle name="Normalny 2" xfId="2" xr:uid="{72613943-8B76-4D8B-80AA-EE7537399BEB}"/>
    <cellStyle name="Normalny 3" xfId="1" xr:uid="{237ED3FB-BE87-4216-9290-4C38A529D5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FBD07-B744-4320-B56E-FE970D372775}">
  <sheetPr>
    <pageSetUpPr fitToPage="1"/>
  </sheetPr>
  <dimension ref="A1:H28"/>
  <sheetViews>
    <sheetView tabSelected="1" view="pageBreakPreview" zoomScaleNormal="100" zoomScaleSheetLayoutView="100" workbookViewId="0">
      <selection activeCell="K22" sqref="K22"/>
    </sheetView>
  </sheetViews>
  <sheetFormatPr defaultRowHeight="15"/>
  <cols>
    <col min="1" max="1" width="6.140625" customWidth="1"/>
    <col min="2" max="3" width="8.7109375" customWidth="1"/>
    <col min="4" max="4" width="24.42578125" customWidth="1"/>
    <col min="5" max="5" width="8" customWidth="1"/>
    <col min="6" max="6" width="12.140625" customWidth="1"/>
    <col min="7" max="7" width="8.140625" customWidth="1"/>
    <col min="8" max="8" width="15.42578125" customWidth="1"/>
  </cols>
  <sheetData>
    <row r="1" spans="1:8" ht="41.25" customHeight="1" thickBot="1">
      <c r="A1" s="52" t="s">
        <v>286</v>
      </c>
      <c r="B1" s="52"/>
      <c r="C1" s="52"/>
      <c r="D1" s="52"/>
      <c r="E1" s="52"/>
      <c r="F1" s="52"/>
      <c r="G1" s="52"/>
      <c r="H1" s="53"/>
    </row>
    <row r="2" spans="1:8" ht="36" customHeight="1" thickBot="1">
      <c r="A2" s="63" t="s">
        <v>28</v>
      </c>
      <c r="B2" s="64"/>
      <c r="C2" s="64"/>
      <c r="D2" s="64"/>
      <c r="E2" s="64"/>
      <c r="F2" s="64"/>
      <c r="G2" s="63" t="s">
        <v>29</v>
      </c>
      <c r="H2" s="65"/>
    </row>
    <row r="3" spans="1:8" ht="15.75" thickBot="1">
      <c r="A3" s="2">
        <v>1</v>
      </c>
      <c r="B3" s="49">
        <v>2</v>
      </c>
      <c r="C3" s="49"/>
      <c r="D3" s="49"/>
      <c r="E3" s="49"/>
      <c r="F3" s="49"/>
      <c r="G3" s="49">
        <v>3</v>
      </c>
      <c r="H3" s="49"/>
    </row>
    <row r="4" spans="1:8" ht="24" customHeight="1" thickBot="1">
      <c r="A4" s="57" t="s">
        <v>62</v>
      </c>
      <c r="B4" s="57"/>
      <c r="C4" s="57"/>
      <c r="D4" s="57"/>
      <c r="E4" s="57"/>
      <c r="F4" s="57"/>
      <c r="G4" s="57"/>
      <c r="H4" s="58"/>
    </row>
    <row r="5" spans="1:8" ht="24" customHeight="1">
      <c r="A5" s="3">
        <v>1</v>
      </c>
      <c r="B5" s="59" t="s">
        <v>20</v>
      </c>
      <c r="C5" s="59"/>
      <c r="D5" s="59"/>
      <c r="E5" s="59"/>
      <c r="F5" s="59"/>
      <c r="G5" s="60">
        <f>Piotrkowska!H7</f>
        <v>0</v>
      </c>
      <c r="H5" s="61"/>
    </row>
    <row r="6" spans="1:8" ht="24" customHeight="1">
      <c r="A6" s="4">
        <v>2</v>
      </c>
      <c r="B6" s="62" t="s">
        <v>30</v>
      </c>
      <c r="C6" s="62"/>
      <c r="D6" s="62"/>
      <c r="E6" s="62"/>
      <c r="F6" s="62"/>
      <c r="G6" s="50">
        <f>Piotrkowska!H10</f>
        <v>0</v>
      </c>
      <c r="H6" s="51"/>
    </row>
    <row r="7" spans="1:8" ht="24" customHeight="1">
      <c r="A7" s="4">
        <v>3</v>
      </c>
      <c r="B7" s="62" t="s">
        <v>60</v>
      </c>
      <c r="C7" s="62"/>
      <c r="D7" s="62"/>
      <c r="E7" s="62"/>
      <c r="F7" s="62"/>
      <c r="G7" s="50">
        <f>Piotrkowska!H26</f>
        <v>0</v>
      </c>
      <c r="H7" s="51"/>
    </row>
    <row r="8" spans="1:8" ht="24" customHeight="1">
      <c r="A8" s="4">
        <v>4</v>
      </c>
      <c r="B8" s="54" t="s">
        <v>49</v>
      </c>
      <c r="C8" s="55"/>
      <c r="D8" s="55"/>
      <c r="E8" s="55"/>
      <c r="F8" s="56"/>
      <c r="G8" s="50">
        <f>Piotrkowska!H36</f>
        <v>0</v>
      </c>
      <c r="H8" s="51"/>
    </row>
    <row r="9" spans="1:8" ht="24" customHeight="1">
      <c r="A9" s="4">
        <v>5</v>
      </c>
      <c r="B9" s="62" t="s">
        <v>65</v>
      </c>
      <c r="C9" s="62"/>
      <c r="D9" s="62"/>
      <c r="E9" s="62"/>
      <c r="F9" s="62"/>
      <c r="G9" s="74">
        <f>Piotrkowska!H45</f>
        <v>0</v>
      </c>
      <c r="H9" s="75"/>
    </row>
    <row r="10" spans="1:8" ht="24" customHeight="1">
      <c r="A10" s="4">
        <v>6</v>
      </c>
      <c r="B10" s="54" t="s">
        <v>61</v>
      </c>
      <c r="C10" s="55"/>
      <c r="D10" s="55"/>
      <c r="E10" s="55"/>
      <c r="F10" s="56"/>
      <c r="G10" s="50">
        <f>Piotrkowska!H60</f>
        <v>0</v>
      </c>
      <c r="H10" s="51"/>
    </row>
    <row r="11" spans="1:8" ht="24" customHeight="1" thickBot="1">
      <c r="A11" s="4">
        <v>7</v>
      </c>
      <c r="B11" s="54" t="s">
        <v>282</v>
      </c>
      <c r="C11" s="55"/>
      <c r="D11" s="55"/>
      <c r="E11" s="55"/>
      <c r="F11" s="56"/>
      <c r="G11" s="50">
        <f>Piotrkowska_elektryka!H99</f>
        <v>0</v>
      </c>
      <c r="H11" s="51"/>
    </row>
    <row r="12" spans="1:8" ht="24" customHeight="1" thickBot="1">
      <c r="A12" s="70" t="s">
        <v>283</v>
      </c>
      <c r="B12" s="71"/>
      <c r="C12" s="71"/>
      <c r="D12" s="71"/>
      <c r="E12" s="71"/>
      <c r="F12" s="71"/>
      <c r="G12" s="72">
        <f>SUM(G5:H11)</f>
        <v>0</v>
      </c>
      <c r="H12" s="73"/>
    </row>
    <row r="13" spans="1:8" ht="24" customHeight="1" thickBot="1">
      <c r="A13" s="57" t="s">
        <v>181</v>
      </c>
      <c r="B13" s="57"/>
      <c r="C13" s="57"/>
      <c r="D13" s="57"/>
      <c r="E13" s="57"/>
      <c r="F13" s="57"/>
      <c r="G13" s="57"/>
      <c r="H13" s="58"/>
    </row>
    <row r="14" spans="1:8" ht="24" customHeight="1">
      <c r="A14" s="3">
        <v>1</v>
      </c>
      <c r="B14" s="59" t="s">
        <v>20</v>
      </c>
      <c r="C14" s="59"/>
      <c r="D14" s="59"/>
      <c r="E14" s="59"/>
      <c r="F14" s="59"/>
      <c r="G14" s="60">
        <f>Zagórze!H7</f>
        <v>0</v>
      </c>
      <c r="H14" s="61"/>
    </row>
    <row r="15" spans="1:8" ht="24" customHeight="1">
      <c r="A15" s="4">
        <v>2</v>
      </c>
      <c r="B15" s="62" t="s">
        <v>30</v>
      </c>
      <c r="C15" s="62"/>
      <c r="D15" s="62"/>
      <c r="E15" s="62"/>
      <c r="F15" s="62"/>
      <c r="G15" s="50">
        <f>Zagórze!H37</f>
        <v>0</v>
      </c>
      <c r="H15" s="51"/>
    </row>
    <row r="16" spans="1:8" ht="24" customHeight="1">
      <c r="A16" s="4">
        <v>3</v>
      </c>
      <c r="B16" s="62" t="s">
        <v>60</v>
      </c>
      <c r="C16" s="62"/>
      <c r="D16" s="62"/>
      <c r="E16" s="62"/>
      <c r="F16" s="62"/>
      <c r="G16" s="50">
        <f>Zagórze!H65</f>
        <v>0</v>
      </c>
      <c r="H16" s="51"/>
    </row>
    <row r="17" spans="1:8" ht="24" customHeight="1">
      <c r="A17" s="4">
        <v>4</v>
      </c>
      <c r="B17" s="54" t="s">
        <v>49</v>
      </c>
      <c r="C17" s="55"/>
      <c r="D17" s="55"/>
      <c r="E17" s="55"/>
      <c r="F17" s="56"/>
      <c r="G17" s="50">
        <f>Zagórze!H77</f>
        <v>0</v>
      </c>
      <c r="H17" s="51"/>
    </row>
    <row r="18" spans="1:8" ht="24" customHeight="1">
      <c r="A18" s="4">
        <v>5</v>
      </c>
      <c r="B18" s="62" t="s">
        <v>65</v>
      </c>
      <c r="C18" s="62"/>
      <c r="D18" s="62"/>
      <c r="E18" s="62"/>
      <c r="F18" s="62"/>
      <c r="G18" s="74">
        <f>Zagórze!H86</f>
        <v>0</v>
      </c>
      <c r="H18" s="75"/>
    </row>
    <row r="19" spans="1:8" ht="24" customHeight="1">
      <c r="A19" s="4">
        <v>6</v>
      </c>
      <c r="B19" s="54" t="s">
        <v>61</v>
      </c>
      <c r="C19" s="55"/>
      <c r="D19" s="55"/>
      <c r="E19" s="55"/>
      <c r="F19" s="56"/>
      <c r="G19" s="50">
        <f>Zagórze!H131</f>
        <v>0</v>
      </c>
      <c r="H19" s="51"/>
    </row>
    <row r="20" spans="1:8" ht="24" customHeight="1" thickBot="1">
      <c r="A20" s="4">
        <v>7</v>
      </c>
      <c r="B20" s="54" t="s">
        <v>282</v>
      </c>
      <c r="C20" s="55"/>
      <c r="D20" s="55"/>
      <c r="E20" s="55"/>
      <c r="F20" s="56"/>
      <c r="G20" s="50">
        <f>Zagórze_elektryka!H107</f>
        <v>0</v>
      </c>
      <c r="H20" s="51"/>
    </row>
    <row r="21" spans="1:8" ht="24" customHeight="1" thickBot="1">
      <c r="A21" s="70" t="s">
        <v>284</v>
      </c>
      <c r="B21" s="71"/>
      <c r="C21" s="71"/>
      <c r="D21" s="71"/>
      <c r="E21" s="71"/>
      <c r="F21" s="71"/>
      <c r="G21" s="72">
        <f>SUM(G14:H20)</f>
        <v>0</v>
      </c>
      <c r="H21" s="73"/>
    </row>
    <row r="22" spans="1:8" ht="36" customHeight="1" thickBot="1">
      <c r="A22" s="66" t="s">
        <v>285</v>
      </c>
      <c r="B22" s="67"/>
      <c r="C22" s="67"/>
      <c r="D22" s="67"/>
      <c r="E22" s="67"/>
      <c r="F22" s="67"/>
      <c r="G22" s="68">
        <f>G12+G21</f>
        <v>0</v>
      </c>
      <c r="H22" s="69"/>
    </row>
    <row r="24" spans="1:8">
      <c r="D24" s="76" t="s">
        <v>291</v>
      </c>
      <c r="E24" s="76"/>
      <c r="F24" s="76"/>
      <c r="G24" s="76"/>
      <c r="H24" s="76"/>
    </row>
    <row r="25" spans="1:8" ht="15" customHeight="1">
      <c r="D25" s="76"/>
      <c r="E25" s="76"/>
      <c r="F25" s="76"/>
      <c r="G25" s="76"/>
      <c r="H25" s="76"/>
    </row>
    <row r="26" spans="1:8">
      <c r="D26" s="76"/>
      <c r="E26" s="76"/>
      <c r="F26" s="76"/>
      <c r="G26" s="76"/>
      <c r="H26" s="76"/>
    </row>
    <row r="27" spans="1:8">
      <c r="D27" s="76"/>
      <c r="E27" s="76"/>
      <c r="F27" s="76"/>
      <c r="G27" s="76"/>
      <c r="H27" s="76"/>
    </row>
    <row r="28" spans="1:8">
      <c r="D28" s="76"/>
      <c r="E28" s="76"/>
      <c r="F28" s="76"/>
      <c r="G28" s="76"/>
      <c r="H28" s="76"/>
    </row>
  </sheetData>
  <mergeCells count="42">
    <mergeCell ref="B16:F16"/>
    <mergeCell ref="G16:H16"/>
    <mergeCell ref="B17:F17"/>
    <mergeCell ref="D24:H28"/>
    <mergeCell ref="B9:F9"/>
    <mergeCell ref="G9:H9"/>
    <mergeCell ref="B11:F11"/>
    <mergeCell ref="G11:H11"/>
    <mergeCell ref="B15:F15"/>
    <mergeCell ref="G15:H15"/>
    <mergeCell ref="B3:F3"/>
    <mergeCell ref="A22:F22"/>
    <mergeCell ref="B19:F19"/>
    <mergeCell ref="G19:H19"/>
    <mergeCell ref="B20:F20"/>
    <mergeCell ref="G20:H20"/>
    <mergeCell ref="G22:H22"/>
    <mergeCell ref="A21:F21"/>
    <mergeCell ref="G21:H21"/>
    <mergeCell ref="B5:F5"/>
    <mergeCell ref="G5:H5"/>
    <mergeCell ref="A4:H4"/>
    <mergeCell ref="B18:F18"/>
    <mergeCell ref="G18:H18"/>
    <mergeCell ref="A12:F12"/>
    <mergeCell ref="G12:H12"/>
    <mergeCell ref="G3:H3"/>
    <mergeCell ref="G17:H17"/>
    <mergeCell ref="A1:H1"/>
    <mergeCell ref="B10:F10"/>
    <mergeCell ref="G10:H10"/>
    <mergeCell ref="A13:H13"/>
    <mergeCell ref="B14:F14"/>
    <mergeCell ref="G14:H14"/>
    <mergeCell ref="B6:F6"/>
    <mergeCell ref="G6:H6"/>
    <mergeCell ref="B7:F7"/>
    <mergeCell ref="G7:H7"/>
    <mergeCell ref="B8:F8"/>
    <mergeCell ref="G8:H8"/>
    <mergeCell ref="A2:F2"/>
    <mergeCell ref="G2:H2"/>
  </mergeCells>
  <pageMargins left="0.7" right="0.7" top="0.75" bottom="0.75" header="0.3" footer="0.3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D2F3E-7228-4C06-97D7-1E248C1AE94E}">
  <dimension ref="A1:H60"/>
  <sheetViews>
    <sheetView view="pageBreakPreview" zoomScale="115" zoomScaleNormal="100" zoomScaleSheetLayoutView="115" workbookViewId="0">
      <selection activeCell="G5" sqref="G5"/>
    </sheetView>
  </sheetViews>
  <sheetFormatPr defaultRowHeight="15"/>
  <cols>
    <col min="1" max="1" width="6" customWidth="1"/>
    <col min="3" max="3" width="9.140625" customWidth="1"/>
    <col min="4" max="4" width="38.85546875" customWidth="1"/>
    <col min="6" max="6" width="9.140625" style="43"/>
    <col min="7" max="7" width="13.140625" style="43" customWidth="1"/>
    <col min="8" max="8" width="16" style="46" customWidth="1"/>
  </cols>
  <sheetData>
    <row r="1" spans="1:8" ht="41.25" customHeight="1">
      <c r="A1" s="52" t="s">
        <v>286</v>
      </c>
      <c r="B1" s="52"/>
      <c r="C1" s="52"/>
      <c r="D1" s="52"/>
      <c r="E1" s="52"/>
      <c r="F1" s="52"/>
      <c r="G1" s="52"/>
      <c r="H1" s="53"/>
    </row>
    <row r="2" spans="1:8" ht="27" customHeight="1">
      <c r="A2" s="80" t="s">
        <v>62</v>
      </c>
      <c r="B2" s="80"/>
      <c r="C2" s="80"/>
      <c r="D2" s="80"/>
      <c r="E2" s="80"/>
      <c r="F2" s="80"/>
      <c r="G2" s="80"/>
      <c r="H2" s="80"/>
    </row>
    <row r="3" spans="1:8" ht="24" customHeight="1">
      <c r="A3" s="84" t="s">
        <v>20</v>
      </c>
      <c r="B3" s="84"/>
      <c r="C3" s="84"/>
      <c r="D3" s="84"/>
      <c r="E3" s="84"/>
      <c r="F3" s="84"/>
      <c r="G3" s="84"/>
      <c r="H3" s="84"/>
    </row>
    <row r="4" spans="1:8" ht="24" customHeight="1">
      <c r="A4" s="9" t="s">
        <v>0</v>
      </c>
      <c r="B4" s="1" t="s">
        <v>15</v>
      </c>
      <c r="C4" s="1" t="s">
        <v>21</v>
      </c>
      <c r="D4" s="9" t="s">
        <v>1</v>
      </c>
      <c r="E4" s="9" t="s">
        <v>22</v>
      </c>
      <c r="F4" s="42" t="s">
        <v>2</v>
      </c>
      <c r="G4" s="42" t="s">
        <v>3</v>
      </c>
      <c r="H4" s="42" t="s">
        <v>4</v>
      </c>
    </row>
    <row r="5" spans="1:8" ht="36" customHeight="1">
      <c r="A5" s="5">
        <v>1</v>
      </c>
      <c r="B5" s="10" t="s">
        <v>23</v>
      </c>
      <c r="C5" s="5" t="s">
        <v>24</v>
      </c>
      <c r="D5" s="17" t="s">
        <v>25</v>
      </c>
      <c r="E5" s="5" t="s">
        <v>12</v>
      </c>
      <c r="F5" s="47">
        <v>1</v>
      </c>
      <c r="G5" s="37"/>
      <c r="H5" s="40">
        <f>F5*G5</f>
        <v>0</v>
      </c>
    </row>
    <row r="6" spans="1:8" ht="46.5" customHeight="1">
      <c r="A6" s="5">
        <v>2</v>
      </c>
      <c r="B6" s="10" t="s">
        <v>23</v>
      </c>
      <c r="C6" s="5" t="s">
        <v>24</v>
      </c>
      <c r="D6" s="17" t="s">
        <v>287</v>
      </c>
      <c r="E6" s="5" t="s">
        <v>12</v>
      </c>
      <c r="F6" s="47">
        <v>1</v>
      </c>
      <c r="G6" s="37"/>
      <c r="H6" s="40">
        <f>F6*G6</f>
        <v>0</v>
      </c>
    </row>
    <row r="7" spans="1:8" ht="24" customHeight="1">
      <c r="A7" s="77" t="s">
        <v>68</v>
      </c>
      <c r="B7" s="77"/>
      <c r="C7" s="77"/>
      <c r="D7" s="77"/>
      <c r="E7" s="77"/>
      <c r="F7" s="77"/>
      <c r="G7" s="77"/>
      <c r="H7" s="41">
        <f>SUM(H5:H6)</f>
        <v>0</v>
      </c>
    </row>
    <row r="8" spans="1:8" ht="24" customHeight="1">
      <c r="A8" s="85" t="s">
        <v>30</v>
      </c>
      <c r="B8" s="85"/>
      <c r="C8" s="85"/>
      <c r="D8" s="85"/>
      <c r="E8" s="85"/>
      <c r="F8" s="85"/>
      <c r="G8" s="85"/>
      <c r="H8" s="85"/>
    </row>
    <row r="9" spans="1:8" ht="46.5" customHeight="1">
      <c r="A9" s="12" t="s">
        <v>67</v>
      </c>
      <c r="B9" s="14" t="s">
        <v>26</v>
      </c>
      <c r="C9" s="13" t="s">
        <v>8</v>
      </c>
      <c r="D9" s="15" t="s">
        <v>27</v>
      </c>
      <c r="E9" s="12" t="s">
        <v>7</v>
      </c>
      <c r="F9" s="36">
        <v>422.5</v>
      </c>
      <c r="G9" s="36"/>
      <c r="H9" s="40">
        <f>F9*G9</f>
        <v>0</v>
      </c>
    </row>
    <row r="10" spans="1:8" ht="24" customHeight="1">
      <c r="A10" s="77" t="s">
        <v>69</v>
      </c>
      <c r="B10" s="77"/>
      <c r="C10" s="77"/>
      <c r="D10" s="77"/>
      <c r="E10" s="77"/>
      <c r="F10" s="77"/>
      <c r="G10" s="77"/>
      <c r="H10" s="41">
        <f>SUM(H9)</f>
        <v>0</v>
      </c>
    </row>
    <row r="11" spans="1:8" ht="24" customHeight="1">
      <c r="A11" s="78" t="s">
        <v>60</v>
      </c>
      <c r="B11" s="79"/>
      <c r="C11" s="79"/>
      <c r="D11" s="79"/>
      <c r="E11" s="79"/>
      <c r="F11" s="79"/>
      <c r="G11" s="79"/>
      <c r="H11" s="79"/>
    </row>
    <row r="12" spans="1:8" ht="24" customHeight="1">
      <c r="A12" s="81" t="s">
        <v>63</v>
      </c>
      <c r="B12" s="83"/>
      <c r="C12" s="83"/>
      <c r="D12" s="83"/>
      <c r="E12" s="83"/>
      <c r="F12" s="83"/>
      <c r="G12" s="83"/>
      <c r="H12" s="83"/>
    </row>
    <row r="13" spans="1:8" ht="45">
      <c r="A13" s="12" t="s">
        <v>74</v>
      </c>
      <c r="B13" s="14" t="s">
        <v>17</v>
      </c>
      <c r="C13" s="12" t="s">
        <v>5</v>
      </c>
      <c r="D13" s="15" t="s">
        <v>31</v>
      </c>
      <c r="E13" s="12" t="s">
        <v>6</v>
      </c>
      <c r="F13" s="36">
        <v>23.96</v>
      </c>
      <c r="G13" s="36"/>
      <c r="H13" s="40">
        <f>F13*G13</f>
        <v>0</v>
      </c>
    </row>
    <row r="14" spans="1:8" ht="36" customHeight="1">
      <c r="A14" s="86" t="s">
        <v>64</v>
      </c>
      <c r="B14" s="86"/>
      <c r="C14" s="86"/>
      <c r="D14" s="86"/>
      <c r="E14" s="86"/>
      <c r="F14" s="86"/>
      <c r="G14" s="86"/>
      <c r="H14" s="86"/>
    </row>
    <row r="15" spans="1:8" ht="36" customHeight="1">
      <c r="A15" s="21">
        <v>2</v>
      </c>
      <c r="B15" s="6" t="s">
        <v>17</v>
      </c>
      <c r="C15" s="19" t="s">
        <v>288</v>
      </c>
      <c r="D15" s="16" t="s">
        <v>57</v>
      </c>
      <c r="E15" s="19" t="s">
        <v>12</v>
      </c>
      <c r="F15" s="48">
        <v>1</v>
      </c>
      <c r="G15" s="44"/>
      <c r="H15" s="40">
        <f>F15*G15</f>
        <v>0</v>
      </c>
    </row>
    <row r="16" spans="1:8" ht="36" customHeight="1">
      <c r="A16" s="13">
        <v>3</v>
      </c>
      <c r="B16" s="7" t="s">
        <v>17</v>
      </c>
      <c r="C16" s="19" t="s">
        <v>288</v>
      </c>
      <c r="D16" s="15" t="s">
        <v>55</v>
      </c>
      <c r="E16" s="12" t="s">
        <v>12</v>
      </c>
      <c r="F16" s="38">
        <v>1</v>
      </c>
      <c r="G16" s="36"/>
      <c r="H16" s="40">
        <f>F16*G16</f>
        <v>0</v>
      </c>
    </row>
    <row r="17" spans="1:8" ht="36" customHeight="1">
      <c r="A17" s="21">
        <v>4</v>
      </c>
      <c r="B17" s="6" t="s">
        <v>17</v>
      </c>
      <c r="C17" s="19" t="s">
        <v>288</v>
      </c>
      <c r="D17" s="16" t="s">
        <v>56</v>
      </c>
      <c r="E17" s="19" t="s">
        <v>12</v>
      </c>
      <c r="F17" s="48">
        <v>1</v>
      </c>
      <c r="G17" s="44"/>
      <c r="H17" s="40">
        <f>F17*G17</f>
        <v>0</v>
      </c>
    </row>
    <row r="18" spans="1:8" ht="24" customHeight="1">
      <c r="A18" s="81" t="s">
        <v>32</v>
      </c>
      <c r="B18" s="83"/>
      <c r="C18" s="83"/>
      <c r="D18" s="83"/>
      <c r="E18" s="83"/>
      <c r="F18" s="83"/>
      <c r="G18" s="83"/>
      <c r="H18" s="83"/>
    </row>
    <row r="19" spans="1:8" ht="36" customHeight="1">
      <c r="A19" s="13">
        <v>5</v>
      </c>
      <c r="B19" s="7" t="s">
        <v>17</v>
      </c>
      <c r="C19" s="19" t="s">
        <v>288</v>
      </c>
      <c r="D19" s="15" t="s">
        <v>50</v>
      </c>
      <c r="E19" s="12" t="s">
        <v>10</v>
      </c>
      <c r="F19" s="38">
        <v>1</v>
      </c>
      <c r="G19" s="36"/>
      <c r="H19" s="40">
        <f>F19*G19</f>
        <v>0</v>
      </c>
    </row>
    <row r="20" spans="1:8" ht="24" customHeight="1">
      <c r="A20" s="81" t="s">
        <v>43</v>
      </c>
      <c r="B20" s="83"/>
      <c r="C20" s="83"/>
      <c r="D20" s="83"/>
      <c r="E20" s="83"/>
      <c r="F20" s="83"/>
      <c r="G20" s="83"/>
      <c r="H20" s="83"/>
    </row>
    <row r="21" spans="1:8" ht="36" customHeight="1">
      <c r="A21" s="13">
        <v>6</v>
      </c>
      <c r="B21" s="7" t="s">
        <v>17</v>
      </c>
      <c r="C21" s="19" t="s">
        <v>288</v>
      </c>
      <c r="D21" s="15" t="s">
        <v>43</v>
      </c>
      <c r="E21" s="12" t="s">
        <v>10</v>
      </c>
      <c r="F21" s="38">
        <v>1</v>
      </c>
      <c r="G21" s="36"/>
      <c r="H21" s="40">
        <f>F21*G21</f>
        <v>0</v>
      </c>
    </row>
    <row r="22" spans="1:8" ht="24" customHeight="1">
      <c r="A22" s="81" t="s">
        <v>33</v>
      </c>
      <c r="B22" s="83"/>
      <c r="C22" s="83"/>
      <c r="D22" s="83"/>
      <c r="E22" s="83"/>
      <c r="F22" s="83"/>
      <c r="G22" s="83"/>
      <c r="H22" s="83"/>
    </row>
    <row r="23" spans="1:8" ht="36" customHeight="1">
      <c r="A23" s="13">
        <v>7</v>
      </c>
      <c r="B23" s="7" t="s">
        <v>17</v>
      </c>
      <c r="C23" s="19" t="s">
        <v>288</v>
      </c>
      <c r="D23" s="15" t="s">
        <v>51</v>
      </c>
      <c r="E23" s="12" t="s">
        <v>10</v>
      </c>
      <c r="F23" s="38">
        <v>1</v>
      </c>
      <c r="G23" s="36"/>
      <c r="H23" s="40">
        <f>F23*G23</f>
        <v>0</v>
      </c>
    </row>
    <row r="24" spans="1:8" ht="36" customHeight="1">
      <c r="A24" s="81" t="s">
        <v>58</v>
      </c>
      <c r="B24" s="81"/>
      <c r="C24" s="81"/>
      <c r="D24" s="81"/>
      <c r="E24" s="81"/>
      <c r="F24" s="81"/>
      <c r="G24" s="81"/>
      <c r="H24" s="81"/>
    </row>
    <row r="25" spans="1:8" ht="36" customHeight="1">
      <c r="A25" s="13">
        <v>8</v>
      </c>
      <c r="B25" s="7" t="s">
        <v>17</v>
      </c>
      <c r="C25" s="19" t="s">
        <v>288</v>
      </c>
      <c r="D25" s="15" t="s">
        <v>59</v>
      </c>
      <c r="E25" s="12" t="s">
        <v>10</v>
      </c>
      <c r="F25" s="38">
        <v>1</v>
      </c>
      <c r="G25" s="36"/>
      <c r="H25" s="40">
        <f>F25*G25</f>
        <v>0</v>
      </c>
    </row>
    <row r="26" spans="1:8" ht="24" customHeight="1">
      <c r="A26" s="77" t="s">
        <v>70</v>
      </c>
      <c r="B26" s="77"/>
      <c r="C26" s="77"/>
      <c r="D26" s="77"/>
      <c r="E26" s="77"/>
      <c r="F26" s="77"/>
      <c r="G26" s="77"/>
      <c r="H26" s="41">
        <f>SUM(H13:H25)</f>
        <v>0</v>
      </c>
    </row>
    <row r="27" spans="1:8" ht="24" customHeight="1">
      <c r="A27" s="78" t="s">
        <v>49</v>
      </c>
      <c r="B27" s="79"/>
      <c r="C27" s="79"/>
      <c r="D27" s="79"/>
      <c r="E27" s="79"/>
      <c r="F27" s="79"/>
      <c r="G27" s="79"/>
      <c r="H27" s="79"/>
    </row>
    <row r="28" spans="1:8" ht="36" customHeight="1">
      <c r="A28" s="81" t="s">
        <v>37</v>
      </c>
      <c r="B28" s="83"/>
      <c r="C28" s="83"/>
      <c r="D28" s="83"/>
      <c r="E28" s="83"/>
      <c r="F28" s="83"/>
      <c r="G28" s="83"/>
      <c r="H28" s="83"/>
    </row>
    <row r="29" spans="1:8" ht="36" customHeight="1">
      <c r="A29" s="12" t="s">
        <v>74</v>
      </c>
      <c r="B29" s="11" t="s">
        <v>17</v>
      </c>
      <c r="C29" s="12" t="s">
        <v>5</v>
      </c>
      <c r="D29" s="15" t="s">
        <v>40</v>
      </c>
      <c r="E29" s="12" t="s">
        <v>6</v>
      </c>
      <c r="F29" s="36">
        <v>335.1</v>
      </c>
      <c r="G29" s="36"/>
      <c r="H29" s="40">
        <f>F29*G29</f>
        <v>0</v>
      </c>
    </row>
    <row r="30" spans="1:8" ht="36" customHeight="1">
      <c r="A30" s="12" t="s">
        <v>75</v>
      </c>
      <c r="B30" s="11" t="s">
        <v>17</v>
      </c>
      <c r="C30" s="12" t="s">
        <v>290</v>
      </c>
      <c r="D30" s="15" t="s">
        <v>41</v>
      </c>
      <c r="E30" s="12" t="s">
        <v>6</v>
      </c>
      <c r="F30" s="36">
        <v>13.8</v>
      </c>
      <c r="G30" s="36"/>
      <c r="H30" s="40">
        <f>F30*G30</f>
        <v>0</v>
      </c>
    </row>
    <row r="31" spans="1:8" ht="46.5" customHeight="1">
      <c r="A31" s="12" t="s">
        <v>67</v>
      </c>
      <c r="B31" s="11" t="s">
        <v>17</v>
      </c>
      <c r="C31" s="12" t="s">
        <v>5</v>
      </c>
      <c r="D31" s="18" t="s">
        <v>42</v>
      </c>
      <c r="E31" s="12" t="s">
        <v>6</v>
      </c>
      <c r="F31" s="36">
        <f>99.95</f>
        <v>99.95</v>
      </c>
      <c r="G31" s="36"/>
      <c r="H31" s="45">
        <f>F31*G31</f>
        <v>0</v>
      </c>
    </row>
    <row r="32" spans="1:8" ht="36" customHeight="1">
      <c r="A32" s="81" t="s">
        <v>34</v>
      </c>
      <c r="B32" s="81"/>
      <c r="C32" s="81"/>
      <c r="D32" s="81"/>
      <c r="E32" s="81"/>
      <c r="F32" s="81"/>
      <c r="G32" s="81"/>
      <c r="H32" s="81"/>
    </row>
    <row r="33" spans="1:8" ht="36" customHeight="1">
      <c r="A33" s="13">
        <v>4</v>
      </c>
      <c r="B33" s="7" t="s">
        <v>17</v>
      </c>
      <c r="C33" s="19" t="s">
        <v>288</v>
      </c>
      <c r="D33" s="15" t="s">
        <v>52</v>
      </c>
      <c r="E33" s="12" t="s">
        <v>10</v>
      </c>
      <c r="F33" s="36">
        <v>1</v>
      </c>
      <c r="G33" s="36"/>
      <c r="H33" s="40">
        <f>F33*G33</f>
        <v>0</v>
      </c>
    </row>
    <row r="34" spans="1:8" ht="36" customHeight="1">
      <c r="A34" s="81" t="s">
        <v>39</v>
      </c>
      <c r="B34" s="81"/>
      <c r="C34" s="81"/>
      <c r="D34" s="81"/>
      <c r="E34" s="81"/>
      <c r="F34" s="81"/>
      <c r="G34" s="81"/>
      <c r="H34" s="81"/>
    </row>
    <row r="35" spans="1:8" ht="36" customHeight="1">
      <c r="A35" s="13">
        <v>5</v>
      </c>
      <c r="B35" s="7" t="s">
        <v>17</v>
      </c>
      <c r="C35" s="19" t="s">
        <v>288</v>
      </c>
      <c r="D35" s="15" t="s">
        <v>53</v>
      </c>
      <c r="E35" s="12" t="s">
        <v>10</v>
      </c>
      <c r="F35" s="36">
        <v>1</v>
      </c>
      <c r="G35" s="36"/>
      <c r="H35" s="40">
        <f>F35*G35</f>
        <v>0</v>
      </c>
    </row>
    <row r="36" spans="1:8" ht="24" customHeight="1">
      <c r="A36" s="77" t="s">
        <v>71</v>
      </c>
      <c r="B36" s="77"/>
      <c r="C36" s="77"/>
      <c r="D36" s="77"/>
      <c r="E36" s="77"/>
      <c r="F36" s="77"/>
      <c r="G36" s="77"/>
      <c r="H36" s="41">
        <f>SUM(H29:H35)</f>
        <v>0</v>
      </c>
    </row>
    <row r="37" spans="1:8" ht="24" customHeight="1">
      <c r="A37" s="78" t="s">
        <v>65</v>
      </c>
      <c r="B37" s="79"/>
      <c r="C37" s="79"/>
      <c r="D37" s="79"/>
      <c r="E37" s="79"/>
      <c r="F37" s="79"/>
      <c r="G37" s="79"/>
      <c r="H37" s="79"/>
    </row>
    <row r="38" spans="1:8" ht="24" customHeight="1">
      <c r="A38" s="81" t="s">
        <v>35</v>
      </c>
      <c r="B38" s="82"/>
      <c r="C38" s="82"/>
      <c r="D38" s="82"/>
      <c r="E38" s="82"/>
      <c r="F38" s="82"/>
      <c r="G38" s="82"/>
      <c r="H38" s="82"/>
    </row>
    <row r="39" spans="1:8" ht="36" customHeight="1">
      <c r="A39" s="12" t="s">
        <v>74</v>
      </c>
      <c r="B39" s="22" t="s">
        <v>17</v>
      </c>
      <c r="C39" s="12" t="s">
        <v>9</v>
      </c>
      <c r="D39" s="15" t="s">
        <v>38</v>
      </c>
      <c r="E39" s="12" t="s">
        <v>6</v>
      </c>
      <c r="F39" s="36">
        <v>14.25</v>
      </c>
      <c r="G39" s="36"/>
      <c r="H39" s="40">
        <f>F39*G39</f>
        <v>0</v>
      </c>
    </row>
    <row r="40" spans="1:8" ht="36" customHeight="1">
      <c r="A40" s="81" t="s">
        <v>66</v>
      </c>
      <c r="B40" s="81"/>
      <c r="C40" s="81"/>
      <c r="D40" s="81"/>
      <c r="E40" s="81"/>
      <c r="F40" s="81"/>
      <c r="G40" s="81"/>
      <c r="H40" s="81"/>
    </row>
    <row r="41" spans="1:8" ht="36" customHeight="1">
      <c r="A41" s="12" t="s">
        <v>75</v>
      </c>
      <c r="B41" s="22" t="s">
        <v>17</v>
      </c>
      <c r="C41" s="12" t="s">
        <v>9</v>
      </c>
      <c r="D41" s="15" t="s">
        <v>54</v>
      </c>
      <c r="E41" s="12" t="s">
        <v>10</v>
      </c>
      <c r="F41" s="36">
        <v>1</v>
      </c>
      <c r="G41" s="36"/>
      <c r="H41" s="40">
        <f>F41*G41</f>
        <v>0</v>
      </c>
    </row>
    <row r="42" spans="1:8" ht="24" customHeight="1">
      <c r="A42" s="81" t="s">
        <v>36</v>
      </c>
      <c r="B42" s="81"/>
      <c r="C42" s="81"/>
      <c r="D42" s="81"/>
      <c r="E42" s="81"/>
      <c r="F42" s="81"/>
      <c r="G42" s="81"/>
      <c r="H42" s="81"/>
    </row>
    <row r="43" spans="1:8" ht="36" customHeight="1">
      <c r="A43" s="12" t="s">
        <v>67</v>
      </c>
      <c r="B43" s="22" t="s">
        <v>17</v>
      </c>
      <c r="C43" s="12" t="s">
        <v>9</v>
      </c>
      <c r="D43" s="15" t="s">
        <v>18</v>
      </c>
      <c r="E43" s="12" t="s">
        <v>10</v>
      </c>
      <c r="F43" s="36">
        <v>1</v>
      </c>
      <c r="G43" s="36"/>
      <c r="H43" s="40">
        <f>F43*G43</f>
        <v>0</v>
      </c>
    </row>
    <row r="44" spans="1:8" ht="36" customHeight="1">
      <c r="A44" s="12" t="s">
        <v>76</v>
      </c>
      <c r="B44" s="22" t="s">
        <v>17</v>
      </c>
      <c r="C44" s="12" t="s">
        <v>9</v>
      </c>
      <c r="D44" s="15" t="s">
        <v>19</v>
      </c>
      <c r="E44" s="12" t="s">
        <v>10</v>
      </c>
      <c r="F44" s="36">
        <v>2</v>
      </c>
      <c r="G44" s="36"/>
      <c r="H44" s="40">
        <f>F44*G44</f>
        <v>0</v>
      </c>
    </row>
    <row r="45" spans="1:8" ht="24" customHeight="1">
      <c r="A45" s="77" t="s">
        <v>72</v>
      </c>
      <c r="B45" s="77"/>
      <c r="C45" s="77"/>
      <c r="D45" s="77"/>
      <c r="E45" s="77"/>
      <c r="F45" s="77"/>
      <c r="G45" s="77"/>
      <c r="H45" s="41">
        <f>SUM(H39:H44)</f>
        <v>0</v>
      </c>
    </row>
    <row r="46" spans="1:8" ht="24" customHeight="1">
      <c r="A46" s="78" t="s">
        <v>61</v>
      </c>
      <c r="B46" s="79"/>
      <c r="C46" s="79"/>
      <c r="D46" s="79"/>
      <c r="E46" s="79"/>
      <c r="F46" s="79"/>
      <c r="G46" s="79"/>
      <c r="H46" s="79"/>
    </row>
    <row r="47" spans="1:8" ht="36" customHeight="1">
      <c r="A47" s="13">
        <v>1</v>
      </c>
      <c r="B47" s="8" t="s">
        <v>16</v>
      </c>
      <c r="C47" s="12" t="s">
        <v>13</v>
      </c>
      <c r="D47" s="15" t="s">
        <v>44</v>
      </c>
      <c r="E47" s="12" t="s">
        <v>7</v>
      </c>
      <c r="F47" s="36">
        <v>275.77999999999997</v>
      </c>
      <c r="G47" s="36"/>
      <c r="H47" s="40">
        <f t="shared" ref="H47:H59" si="0">F47*G47</f>
        <v>0</v>
      </c>
    </row>
    <row r="48" spans="1:8" ht="36" customHeight="1">
      <c r="A48" s="13">
        <v>2</v>
      </c>
      <c r="B48" s="8" t="s">
        <v>16</v>
      </c>
      <c r="C48" s="12" t="s">
        <v>13</v>
      </c>
      <c r="D48" s="15" t="s">
        <v>45</v>
      </c>
      <c r="E48" s="12" t="s">
        <v>7</v>
      </c>
      <c r="F48" s="36">
        <v>275.77999999999997</v>
      </c>
      <c r="G48" s="36"/>
      <c r="H48" s="40">
        <f t="shared" si="0"/>
        <v>0</v>
      </c>
    </row>
    <row r="49" spans="1:8" ht="46.5" customHeight="1">
      <c r="A49" s="13">
        <v>3</v>
      </c>
      <c r="B49" s="8" t="s">
        <v>16</v>
      </c>
      <c r="C49" s="12" t="s">
        <v>13</v>
      </c>
      <c r="D49" s="15" t="s">
        <v>14</v>
      </c>
      <c r="E49" s="12" t="s">
        <v>7</v>
      </c>
      <c r="F49" s="36">
        <v>275.77999999999997</v>
      </c>
      <c r="G49" s="36"/>
      <c r="H49" s="40">
        <f t="shared" si="0"/>
        <v>0</v>
      </c>
    </row>
    <row r="50" spans="1:8" ht="36" customHeight="1">
      <c r="A50" s="13">
        <v>4</v>
      </c>
      <c r="B50" s="8" t="s">
        <v>16</v>
      </c>
      <c r="C50" s="12" t="s">
        <v>13</v>
      </c>
      <c r="D50" s="15" t="s">
        <v>44</v>
      </c>
      <c r="E50" s="12" t="s">
        <v>7</v>
      </c>
      <c r="F50" s="36">
        <v>31.5</v>
      </c>
      <c r="G50" s="36"/>
      <c r="H50" s="40">
        <f t="shared" si="0"/>
        <v>0</v>
      </c>
    </row>
    <row r="51" spans="1:8" ht="36" customHeight="1">
      <c r="A51" s="13">
        <v>5</v>
      </c>
      <c r="B51" s="8" t="s">
        <v>16</v>
      </c>
      <c r="C51" s="12" t="s">
        <v>13</v>
      </c>
      <c r="D51" s="15" t="s">
        <v>45</v>
      </c>
      <c r="E51" s="12" t="s">
        <v>7</v>
      </c>
      <c r="F51" s="36">
        <v>31.5</v>
      </c>
      <c r="G51" s="36"/>
      <c r="H51" s="40">
        <f t="shared" si="0"/>
        <v>0</v>
      </c>
    </row>
    <row r="52" spans="1:8" ht="46.5" customHeight="1">
      <c r="A52" s="13">
        <v>6</v>
      </c>
      <c r="B52" s="8" t="s">
        <v>16</v>
      </c>
      <c r="C52" s="12" t="s">
        <v>13</v>
      </c>
      <c r="D52" s="15" t="s">
        <v>46</v>
      </c>
      <c r="E52" s="12" t="s">
        <v>7</v>
      </c>
      <c r="F52" s="36">
        <v>31.5</v>
      </c>
      <c r="G52" s="36"/>
      <c r="H52" s="40">
        <f t="shared" si="0"/>
        <v>0</v>
      </c>
    </row>
    <row r="53" spans="1:8" ht="46.5" customHeight="1">
      <c r="A53" s="13">
        <v>7</v>
      </c>
      <c r="B53" s="8" t="s">
        <v>16</v>
      </c>
      <c r="C53" s="12" t="s">
        <v>13</v>
      </c>
      <c r="D53" s="15" t="s">
        <v>14</v>
      </c>
      <c r="E53" s="12" t="s">
        <v>7</v>
      </c>
      <c r="F53" s="36">
        <v>31.5</v>
      </c>
      <c r="G53" s="36"/>
      <c r="H53" s="40">
        <f t="shared" si="0"/>
        <v>0</v>
      </c>
    </row>
    <row r="54" spans="1:8" ht="46.5" customHeight="1">
      <c r="A54" s="13">
        <v>8</v>
      </c>
      <c r="B54" s="8" t="s">
        <v>16</v>
      </c>
      <c r="C54" s="12" t="s">
        <v>13</v>
      </c>
      <c r="D54" s="15" t="s">
        <v>47</v>
      </c>
      <c r="E54" s="12" t="s">
        <v>6</v>
      </c>
      <c r="F54" s="36">
        <v>40.75</v>
      </c>
      <c r="G54" s="36"/>
      <c r="H54" s="40">
        <f t="shared" si="0"/>
        <v>0</v>
      </c>
    </row>
    <row r="55" spans="1:8" ht="46.5" customHeight="1">
      <c r="A55" s="13">
        <v>9</v>
      </c>
      <c r="B55" s="8" t="s">
        <v>16</v>
      </c>
      <c r="C55" s="12" t="s">
        <v>13</v>
      </c>
      <c r="D55" s="15" t="s">
        <v>48</v>
      </c>
      <c r="E55" s="12" t="s">
        <v>6</v>
      </c>
      <c r="F55" s="36">
        <v>23.3</v>
      </c>
      <c r="G55" s="36"/>
      <c r="H55" s="40">
        <f t="shared" si="0"/>
        <v>0</v>
      </c>
    </row>
    <row r="56" spans="1:8" ht="36" customHeight="1">
      <c r="A56" s="13">
        <v>10</v>
      </c>
      <c r="B56" s="8" t="s">
        <v>16</v>
      </c>
      <c r="C56" s="12" t="s">
        <v>13</v>
      </c>
      <c r="D56" s="15" t="s">
        <v>44</v>
      </c>
      <c r="E56" s="12" t="s">
        <v>7</v>
      </c>
      <c r="F56" s="36">
        <v>10.5</v>
      </c>
      <c r="G56" s="36"/>
      <c r="H56" s="40">
        <f t="shared" si="0"/>
        <v>0</v>
      </c>
    </row>
    <row r="57" spans="1:8" ht="36" customHeight="1">
      <c r="A57" s="13">
        <v>11</v>
      </c>
      <c r="B57" s="8" t="s">
        <v>16</v>
      </c>
      <c r="C57" s="12" t="s">
        <v>13</v>
      </c>
      <c r="D57" s="15" t="s">
        <v>45</v>
      </c>
      <c r="E57" s="12" t="s">
        <v>7</v>
      </c>
      <c r="F57" s="36">
        <v>10.5</v>
      </c>
      <c r="G57" s="36"/>
      <c r="H57" s="40">
        <f t="shared" si="0"/>
        <v>0</v>
      </c>
    </row>
    <row r="58" spans="1:8" ht="46.5" customHeight="1">
      <c r="A58" s="13">
        <v>12</v>
      </c>
      <c r="B58" s="8" t="s">
        <v>16</v>
      </c>
      <c r="C58" s="12" t="s">
        <v>13</v>
      </c>
      <c r="D58" s="15" t="s">
        <v>46</v>
      </c>
      <c r="E58" s="12" t="s">
        <v>7</v>
      </c>
      <c r="F58" s="36">
        <v>10.5</v>
      </c>
      <c r="G58" s="36"/>
      <c r="H58" s="40">
        <f t="shared" si="0"/>
        <v>0</v>
      </c>
    </row>
    <row r="59" spans="1:8" ht="46.5" customHeight="1">
      <c r="A59" s="13">
        <v>13</v>
      </c>
      <c r="B59" s="8" t="s">
        <v>16</v>
      </c>
      <c r="C59" s="12" t="s">
        <v>13</v>
      </c>
      <c r="D59" s="15" t="s">
        <v>14</v>
      </c>
      <c r="E59" s="12" t="s">
        <v>7</v>
      </c>
      <c r="F59" s="36">
        <v>10.5</v>
      </c>
      <c r="G59" s="36"/>
      <c r="H59" s="40">
        <f t="shared" si="0"/>
        <v>0</v>
      </c>
    </row>
    <row r="60" spans="1:8" ht="24" customHeight="1">
      <c r="A60" s="77" t="s">
        <v>73</v>
      </c>
      <c r="B60" s="77"/>
      <c r="C60" s="77"/>
      <c r="D60" s="77"/>
      <c r="E60" s="77"/>
      <c r="F60" s="77"/>
      <c r="G60" s="77"/>
      <c r="H60" s="41">
        <f>SUM(H47:H59)</f>
        <v>0</v>
      </c>
    </row>
  </sheetData>
  <mergeCells count="26">
    <mergeCell ref="A1:H1"/>
    <mergeCell ref="A3:H3"/>
    <mergeCell ref="A27:H27"/>
    <mergeCell ref="A20:H20"/>
    <mergeCell ref="A22:H22"/>
    <mergeCell ref="A24:H24"/>
    <mergeCell ref="A7:G7"/>
    <mergeCell ref="A8:H8"/>
    <mergeCell ref="A11:H11"/>
    <mergeCell ref="A12:H12"/>
    <mergeCell ref="A14:H14"/>
    <mergeCell ref="A18:H18"/>
    <mergeCell ref="A60:G60"/>
    <mergeCell ref="A46:H46"/>
    <mergeCell ref="A2:H2"/>
    <mergeCell ref="A37:H37"/>
    <mergeCell ref="A42:H42"/>
    <mergeCell ref="A10:G10"/>
    <mergeCell ref="A26:G26"/>
    <mergeCell ref="A36:G36"/>
    <mergeCell ref="A45:G45"/>
    <mergeCell ref="A38:H38"/>
    <mergeCell ref="A40:H40"/>
    <mergeCell ref="A28:H28"/>
    <mergeCell ref="A32:H32"/>
    <mergeCell ref="A34:H34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FE45D-664C-4F89-A655-3D18F11CED64}">
  <dimension ref="A1:H131"/>
  <sheetViews>
    <sheetView view="pageBreakPreview" zoomScaleNormal="100" zoomScaleSheetLayoutView="100" workbookViewId="0">
      <selection activeCell="G5" sqref="G5"/>
    </sheetView>
  </sheetViews>
  <sheetFormatPr defaultRowHeight="15"/>
  <cols>
    <col min="1" max="1" width="6" customWidth="1"/>
    <col min="3" max="3" width="9.140625" customWidth="1"/>
    <col min="4" max="4" width="38.85546875" customWidth="1"/>
    <col min="7" max="7" width="13.140625" style="43" customWidth="1"/>
    <col min="8" max="8" width="15.85546875" style="20" customWidth="1"/>
  </cols>
  <sheetData>
    <row r="1" spans="1:8" ht="41.25" customHeight="1">
      <c r="A1" s="52" t="s">
        <v>286</v>
      </c>
      <c r="B1" s="52"/>
      <c r="C1" s="52"/>
      <c r="D1" s="52"/>
      <c r="E1" s="52"/>
      <c r="F1" s="52"/>
      <c r="G1" s="52"/>
      <c r="H1" s="53"/>
    </row>
    <row r="2" spans="1:8" ht="27" customHeight="1">
      <c r="A2" s="80" t="s">
        <v>181</v>
      </c>
      <c r="B2" s="80"/>
      <c r="C2" s="80"/>
      <c r="D2" s="80"/>
      <c r="E2" s="80"/>
      <c r="F2" s="80"/>
      <c r="G2" s="80"/>
      <c r="H2" s="80"/>
    </row>
    <row r="3" spans="1:8" ht="24" customHeight="1">
      <c r="A3" s="84" t="s">
        <v>20</v>
      </c>
      <c r="B3" s="84"/>
      <c r="C3" s="84"/>
      <c r="D3" s="84"/>
      <c r="E3" s="84"/>
      <c r="F3" s="84"/>
      <c r="G3" s="84"/>
      <c r="H3" s="84"/>
    </row>
    <row r="4" spans="1:8" ht="24" customHeight="1">
      <c r="A4" s="9" t="s">
        <v>0</v>
      </c>
      <c r="B4" s="1" t="s">
        <v>15</v>
      </c>
      <c r="C4" s="1" t="s">
        <v>21</v>
      </c>
      <c r="D4" s="9" t="s">
        <v>1</v>
      </c>
      <c r="E4" s="9" t="s">
        <v>22</v>
      </c>
      <c r="F4" s="9" t="s">
        <v>2</v>
      </c>
      <c r="G4" s="42" t="s">
        <v>3</v>
      </c>
      <c r="H4" s="9" t="s">
        <v>4</v>
      </c>
    </row>
    <row r="5" spans="1:8" ht="36" customHeight="1">
      <c r="A5" s="5">
        <v>1</v>
      </c>
      <c r="B5" s="10" t="s">
        <v>23</v>
      </c>
      <c r="C5" s="5" t="s">
        <v>24</v>
      </c>
      <c r="D5" s="17" t="s">
        <v>25</v>
      </c>
      <c r="E5" s="5" t="s">
        <v>12</v>
      </c>
      <c r="F5" s="35">
        <v>1</v>
      </c>
      <c r="G5" s="37"/>
      <c r="H5" s="40">
        <f>F5*G5</f>
        <v>0</v>
      </c>
    </row>
    <row r="6" spans="1:8" ht="46.5" customHeight="1">
      <c r="A6" s="5">
        <v>2</v>
      </c>
      <c r="B6" s="10" t="s">
        <v>23</v>
      </c>
      <c r="C6" s="5" t="s">
        <v>24</v>
      </c>
      <c r="D6" s="17" t="s">
        <v>287</v>
      </c>
      <c r="E6" s="5" t="s">
        <v>12</v>
      </c>
      <c r="F6" s="35">
        <v>1</v>
      </c>
      <c r="G6" s="37"/>
      <c r="H6" s="40">
        <f>F6*G6</f>
        <v>0</v>
      </c>
    </row>
    <row r="7" spans="1:8" ht="24" customHeight="1">
      <c r="A7" s="77" t="s">
        <v>68</v>
      </c>
      <c r="B7" s="77"/>
      <c r="C7" s="77"/>
      <c r="D7" s="77"/>
      <c r="E7" s="77"/>
      <c r="F7" s="77"/>
      <c r="G7" s="77"/>
      <c r="H7" s="41">
        <f>SUM(H5:H6)</f>
        <v>0</v>
      </c>
    </row>
    <row r="8" spans="1:8" ht="24" customHeight="1">
      <c r="A8" s="85" t="s">
        <v>30</v>
      </c>
      <c r="B8" s="85"/>
      <c r="C8" s="85"/>
      <c r="D8" s="85"/>
      <c r="E8" s="85"/>
      <c r="F8" s="85"/>
      <c r="G8" s="85"/>
      <c r="H8" s="85"/>
    </row>
    <row r="9" spans="1:8" ht="24" customHeight="1">
      <c r="A9" s="81" t="s">
        <v>182</v>
      </c>
      <c r="B9" s="81"/>
      <c r="C9" s="81"/>
      <c r="D9" s="81"/>
      <c r="E9" s="81"/>
      <c r="F9" s="81"/>
      <c r="G9" s="81"/>
      <c r="H9" s="81"/>
    </row>
    <row r="10" spans="1:8" ht="46.5" customHeight="1">
      <c r="A10" s="12" t="s">
        <v>74</v>
      </c>
      <c r="B10" s="22" t="s">
        <v>26</v>
      </c>
      <c r="C10" s="13" t="s">
        <v>8</v>
      </c>
      <c r="D10" s="15" t="s">
        <v>183</v>
      </c>
      <c r="E10" s="12" t="s">
        <v>7</v>
      </c>
      <c r="F10" s="36">
        <v>1350</v>
      </c>
      <c r="G10" s="36"/>
      <c r="H10" s="40">
        <f t="shared" ref="H10:H36" si="0">F10*G10</f>
        <v>0</v>
      </c>
    </row>
    <row r="11" spans="1:8" ht="36" customHeight="1">
      <c r="A11" s="12" t="s">
        <v>75</v>
      </c>
      <c r="B11" s="22" t="s">
        <v>26</v>
      </c>
      <c r="C11" s="13" t="s">
        <v>8</v>
      </c>
      <c r="D11" s="15" t="s">
        <v>184</v>
      </c>
      <c r="E11" s="12" t="s">
        <v>7</v>
      </c>
      <c r="F11" s="36">
        <v>1350</v>
      </c>
      <c r="G11" s="36"/>
      <c r="H11" s="40">
        <f t="shared" si="0"/>
        <v>0</v>
      </c>
    </row>
    <row r="12" spans="1:8" ht="46.5" customHeight="1">
      <c r="A12" s="12" t="s">
        <v>67</v>
      </c>
      <c r="B12" s="22" t="s">
        <v>26</v>
      </c>
      <c r="C12" s="13" t="s">
        <v>8</v>
      </c>
      <c r="D12" s="15" t="s">
        <v>185</v>
      </c>
      <c r="E12" s="12" t="s">
        <v>7</v>
      </c>
      <c r="F12" s="36">
        <v>1350</v>
      </c>
      <c r="G12" s="36"/>
      <c r="H12" s="40">
        <f t="shared" si="0"/>
        <v>0</v>
      </c>
    </row>
    <row r="13" spans="1:8" ht="24" customHeight="1">
      <c r="A13" s="81" t="s">
        <v>186</v>
      </c>
      <c r="B13" s="81"/>
      <c r="C13" s="81"/>
      <c r="D13" s="81"/>
      <c r="E13" s="81"/>
      <c r="F13" s="81"/>
      <c r="G13" s="81"/>
      <c r="H13" s="81"/>
    </row>
    <row r="14" spans="1:8" ht="46.5" customHeight="1">
      <c r="A14" s="12" t="s">
        <v>76</v>
      </c>
      <c r="B14" s="22" t="s">
        <v>26</v>
      </c>
      <c r="C14" s="13" t="s">
        <v>8</v>
      </c>
      <c r="D14" s="15" t="s">
        <v>187</v>
      </c>
      <c r="E14" s="12" t="s">
        <v>7</v>
      </c>
      <c r="F14" s="36">
        <v>330</v>
      </c>
      <c r="G14" s="36"/>
      <c r="H14" s="40">
        <f t="shared" si="0"/>
        <v>0</v>
      </c>
    </row>
    <row r="15" spans="1:8" ht="36" customHeight="1">
      <c r="A15" s="12" t="s">
        <v>266</v>
      </c>
      <c r="B15" s="22" t="s">
        <v>26</v>
      </c>
      <c r="C15" s="13" t="s">
        <v>8</v>
      </c>
      <c r="D15" s="15" t="s">
        <v>188</v>
      </c>
      <c r="E15" s="12" t="s">
        <v>7</v>
      </c>
      <c r="F15" s="36">
        <v>330</v>
      </c>
      <c r="G15" s="36"/>
      <c r="H15" s="40">
        <f t="shared" si="0"/>
        <v>0</v>
      </c>
    </row>
    <row r="16" spans="1:8" ht="46.5" customHeight="1">
      <c r="A16" s="12" t="s">
        <v>267</v>
      </c>
      <c r="B16" s="22" t="s">
        <v>26</v>
      </c>
      <c r="C16" s="13" t="s">
        <v>8</v>
      </c>
      <c r="D16" s="15" t="s">
        <v>189</v>
      </c>
      <c r="E16" s="12" t="s">
        <v>7</v>
      </c>
      <c r="F16" s="36">
        <v>330</v>
      </c>
      <c r="G16" s="36"/>
      <c r="H16" s="40">
        <f t="shared" si="0"/>
        <v>0</v>
      </c>
    </row>
    <row r="17" spans="1:8" ht="24" customHeight="1">
      <c r="A17" s="81" t="s">
        <v>190</v>
      </c>
      <c r="B17" s="81"/>
      <c r="C17" s="81"/>
      <c r="D17" s="81"/>
      <c r="E17" s="81"/>
      <c r="F17" s="81"/>
      <c r="G17" s="81"/>
      <c r="H17" s="81"/>
    </row>
    <row r="18" spans="1:8" ht="55.5" customHeight="1">
      <c r="A18" s="12" t="s">
        <v>268</v>
      </c>
      <c r="B18" s="22" t="s">
        <v>26</v>
      </c>
      <c r="C18" s="13" t="s">
        <v>8</v>
      </c>
      <c r="D18" s="15" t="s">
        <v>191</v>
      </c>
      <c r="E18" s="12" t="s">
        <v>7</v>
      </c>
      <c r="F18" s="36">
        <v>278</v>
      </c>
      <c r="G18" s="36"/>
      <c r="H18" s="40">
        <f t="shared" si="0"/>
        <v>0</v>
      </c>
    </row>
    <row r="19" spans="1:8" ht="36" customHeight="1">
      <c r="A19" s="12" t="s">
        <v>269</v>
      </c>
      <c r="B19" s="22" t="s">
        <v>26</v>
      </c>
      <c r="C19" s="13" t="s">
        <v>8</v>
      </c>
      <c r="D19" s="15" t="s">
        <v>192</v>
      </c>
      <c r="E19" s="12" t="s">
        <v>7</v>
      </c>
      <c r="F19" s="36">
        <v>278</v>
      </c>
      <c r="G19" s="36"/>
      <c r="H19" s="40">
        <f t="shared" si="0"/>
        <v>0</v>
      </c>
    </row>
    <row r="20" spans="1:8" ht="46.5" customHeight="1">
      <c r="A20" s="12" t="s">
        <v>270</v>
      </c>
      <c r="B20" s="22" t="s">
        <v>26</v>
      </c>
      <c r="C20" s="13" t="s">
        <v>8</v>
      </c>
      <c r="D20" s="15" t="s">
        <v>193</v>
      </c>
      <c r="E20" s="12" t="s">
        <v>7</v>
      </c>
      <c r="F20" s="36">
        <v>330</v>
      </c>
      <c r="G20" s="36"/>
      <c r="H20" s="40">
        <f t="shared" si="0"/>
        <v>0</v>
      </c>
    </row>
    <row r="21" spans="1:8" ht="24" customHeight="1">
      <c r="A21" s="81" t="s">
        <v>194</v>
      </c>
      <c r="B21" s="81"/>
      <c r="C21" s="81"/>
      <c r="D21" s="81"/>
      <c r="E21" s="81"/>
      <c r="F21" s="81"/>
      <c r="G21" s="81"/>
      <c r="H21" s="81"/>
    </row>
    <row r="22" spans="1:8" ht="55.5" customHeight="1">
      <c r="A22" s="12" t="s">
        <v>271</v>
      </c>
      <c r="B22" s="22" t="s">
        <v>26</v>
      </c>
      <c r="C22" s="13" t="s">
        <v>8</v>
      </c>
      <c r="D22" s="15" t="s">
        <v>195</v>
      </c>
      <c r="E22" s="12" t="s">
        <v>7</v>
      </c>
      <c r="F22" s="36">
        <v>38</v>
      </c>
      <c r="G22" s="36"/>
      <c r="H22" s="40">
        <f t="shared" si="0"/>
        <v>0</v>
      </c>
    </row>
    <row r="23" spans="1:8" ht="36" customHeight="1">
      <c r="A23" s="12" t="s">
        <v>272</v>
      </c>
      <c r="B23" s="22" t="s">
        <v>26</v>
      </c>
      <c r="C23" s="13" t="s">
        <v>8</v>
      </c>
      <c r="D23" s="15" t="s">
        <v>192</v>
      </c>
      <c r="E23" s="12" t="s">
        <v>7</v>
      </c>
      <c r="F23" s="36">
        <v>38</v>
      </c>
      <c r="G23" s="36"/>
      <c r="H23" s="40">
        <f t="shared" si="0"/>
        <v>0</v>
      </c>
    </row>
    <row r="24" spans="1:8" ht="46.5" customHeight="1">
      <c r="A24" s="12" t="s">
        <v>273</v>
      </c>
      <c r="B24" s="22" t="s">
        <v>26</v>
      </c>
      <c r="C24" s="13" t="s">
        <v>8</v>
      </c>
      <c r="D24" s="15" t="s">
        <v>196</v>
      </c>
      <c r="E24" s="12" t="s">
        <v>7</v>
      </c>
      <c r="F24" s="36">
        <v>38</v>
      </c>
      <c r="G24" s="36"/>
      <c r="H24" s="40">
        <f t="shared" si="0"/>
        <v>0</v>
      </c>
    </row>
    <row r="25" spans="1:8" ht="24" customHeight="1">
      <c r="A25" s="81" t="s">
        <v>197</v>
      </c>
      <c r="B25" s="81"/>
      <c r="C25" s="81"/>
      <c r="D25" s="81"/>
      <c r="E25" s="81"/>
      <c r="F25" s="81"/>
      <c r="G25" s="81"/>
      <c r="H25" s="81"/>
    </row>
    <row r="26" spans="1:8" ht="46.5" customHeight="1">
      <c r="A26" s="12" t="s">
        <v>274</v>
      </c>
      <c r="B26" s="22" t="s">
        <v>26</v>
      </c>
      <c r="C26" s="13" t="s">
        <v>8</v>
      </c>
      <c r="D26" s="15" t="s">
        <v>198</v>
      </c>
      <c r="E26" s="12" t="s">
        <v>7</v>
      </c>
      <c r="F26" s="36">
        <v>253</v>
      </c>
      <c r="G26" s="36"/>
      <c r="H26" s="40">
        <f t="shared" si="0"/>
        <v>0</v>
      </c>
    </row>
    <row r="27" spans="1:8" ht="36" customHeight="1">
      <c r="A27" s="12" t="s">
        <v>275</v>
      </c>
      <c r="B27" s="22" t="s">
        <v>26</v>
      </c>
      <c r="C27" s="13" t="s">
        <v>8</v>
      </c>
      <c r="D27" s="15" t="s">
        <v>192</v>
      </c>
      <c r="E27" s="12" t="s">
        <v>7</v>
      </c>
      <c r="F27" s="36">
        <v>253</v>
      </c>
      <c r="G27" s="36"/>
      <c r="H27" s="40">
        <f t="shared" si="0"/>
        <v>0</v>
      </c>
    </row>
    <row r="28" spans="1:8" ht="46.5" customHeight="1">
      <c r="A28" s="12" t="s">
        <v>276</v>
      </c>
      <c r="B28" s="22" t="s">
        <v>26</v>
      </c>
      <c r="C28" s="13" t="s">
        <v>8</v>
      </c>
      <c r="D28" s="15" t="s">
        <v>193</v>
      </c>
      <c r="E28" s="12" t="s">
        <v>7</v>
      </c>
      <c r="F28" s="36">
        <v>253</v>
      </c>
      <c r="G28" s="36"/>
      <c r="H28" s="40">
        <f t="shared" si="0"/>
        <v>0</v>
      </c>
    </row>
    <row r="29" spans="1:8" ht="24" customHeight="1">
      <c r="A29" s="81" t="s">
        <v>199</v>
      </c>
      <c r="B29" s="81"/>
      <c r="C29" s="81"/>
      <c r="D29" s="81"/>
      <c r="E29" s="81"/>
      <c r="F29" s="81"/>
      <c r="G29" s="81"/>
      <c r="H29" s="81"/>
    </row>
    <row r="30" spans="1:8" ht="46.5" customHeight="1">
      <c r="A30" s="12" t="s">
        <v>277</v>
      </c>
      <c r="B30" s="22" t="s">
        <v>26</v>
      </c>
      <c r="C30" s="13" t="s">
        <v>8</v>
      </c>
      <c r="D30" s="15" t="s">
        <v>200</v>
      </c>
      <c r="E30" s="12" t="s">
        <v>7</v>
      </c>
      <c r="F30" s="36">
        <v>32</v>
      </c>
      <c r="G30" s="36"/>
      <c r="H30" s="40">
        <f t="shared" si="0"/>
        <v>0</v>
      </c>
    </row>
    <row r="31" spans="1:8" ht="36" customHeight="1">
      <c r="A31" s="12" t="s">
        <v>278</v>
      </c>
      <c r="B31" s="22" t="s">
        <v>26</v>
      </c>
      <c r="C31" s="13" t="s">
        <v>8</v>
      </c>
      <c r="D31" s="15" t="s">
        <v>192</v>
      </c>
      <c r="E31" s="12" t="s">
        <v>7</v>
      </c>
      <c r="F31" s="36">
        <v>32</v>
      </c>
      <c r="G31" s="36"/>
      <c r="H31" s="40">
        <f t="shared" si="0"/>
        <v>0</v>
      </c>
    </row>
    <row r="32" spans="1:8" ht="46.5" customHeight="1">
      <c r="A32" s="12" t="s">
        <v>279</v>
      </c>
      <c r="B32" s="22" t="s">
        <v>26</v>
      </c>
      <c r="C32" s="13" t="s">
        <v>8</v>
      </c>
      <c r="D32" s="15" t="s">
        <v>193</v>
      </c>
      <c r="E32" s="12" t="s">
        <v>7</v>
      </c>
      <c r="F32" s="36">
        <v>32</v>
      </c>
      <c r="G32" s="36"/>
      <c r="H32" s="40">
        <f t="shared" si="0"/>
        <v>0</v>
      </c>
    </row>
    <row r="33" spans="1:8" ht="24" customHeight="1">
      <c r="A33" s="81" t="s">
        <v>201</v>
      </c>
      <c r="B33" s="81"/>
      <c r="C33" s="81"/>
      <c r="D33" s="81"/>
      <c r="E33" s="81"/>
      <c r="F33" s="81"/>
      <c r="G33" s="81"/>
      <c r="H33" s="81"/>
    </row>
    <row r="34" spans="1:8" ht="36" customHeight="1">
      <c r="A34" s="12" t="s">
        <v>280</v>
      </c>
      <c r="B34" s="22" t="s">
        <v>26</v>
      </c>
      <c r="C34" s="13" t="s">
        <v>8</v>
      </c>
      <c r="D34" s="15" t="s">
        <v>202</v>
      </c>
      <c r="E34" s="12" t="s">
        <v>6</v>
      </c>
      <c r="F34" s="36">
        <v>1097</v>
      </c>
      <c r="G34" s="36"/>
      <c r="H34" s="40">
        <f t="shared" si="0"/>
        <v>0</v>
      </c>
    </row>
    <row r="35" spans="1:8" ht="24" customHeight="1">
      <c r="A35" s="81" t="s">
        <v>203</v>
      </c>
      <c r="B35" s="81"/>
      <c r="C35" s="81"/>
      <c r="D35" s="81"/>
      <c r="E35" s="81"/>
      <c r="F35" s="81"/>
      <c r="G35" s="81"/>
      <c r="H35" s="81"/>
    </row>
    <row r="36" spans="1:8" ht="46.5" customHeight="1">
      <c r="A36" s="12" t="s">
        <v>281</v>
      </c>
      <c r="B36" s="22" t="s">
        <v>26</v>
      </c>
      <c r="C36" s="13" t="s">
        <v>8</v>
      </c>
      <c r="D36" s="15" t="s">
        <v>204</v>
      </c>
      <c r="E36" s="12" t="s">
        <v>7</v>
      </c>
      <c r="F36" s="36">
        <v>1419.47</v>
      </c>
      <c r="G36" s="36"/>
      <c r="H36" s="40">
        <f t="shared" si="0"/>
        <v>0</v>
      </c>
    </row>
    <row r="37" spans="1:8" ht="24" customHeight="1">
      <c r="A37" s="77" t="s">
        <v>69</v>
      </c>
      <c r="B37" s="77"/>
      <c r="C37" s="77"/>
      <c r="D37" s="77"/>
      <c r="E37" s="77"/>
      <c r="F37" s="77"/>
      <c r="G37" s="77"/>
      <c r="H37" s="41">
        <f>SUM(H10:H36)</f>
        <v>0</v>
      </c>
    </row>
    <row r="38" spans="1:8" ht="24" customHeight="1">
      <c r="A38" s="78" t="s">
        <v>60</v>
      </c>
      <c r="B38" s="78"/>
      <c r="C38" s="78"/>
      <c r="D38" s="78"/>
      <c r="E38" s="78"/>
      <c r="F38" s="78"/>
      <c r="G38" s="78"/>
      <c r="H38" s="78"/>
    </row>
    <row r="39" spans="1:8" ht="24" customHeight="1">
      <c r="A39" s="81" t="s">
        <v>205</v>
      </c>
      <c r="B39" s="82"/>
      <c r="C39" s="82"/>
      <c r="D39" s="82"/>
      <c r="E39" s="82"/>
      <c r="F39" s="82"/>
      <c r="G39" s="82"/>
      <c r="H39" s="82"/>
    </row>
    <row r="40" spans="1:8" ht="36" customHeight="1">
      <c r="A40" s="12" t="s">
        <v>74</v>
      </c>
      <c r="B40" s="22" t="s">
        <v>17</v>
      </c>
      <c r="C40" s="12" t="s">
        <v>5</v>
      </c>
      <c r="D40" s="15" t="s">
        <v>206</v>
      </c>
      <c r="E40" s="12" t="s">
        <v>6</v>
      </c>
      <c r="F40" s="36">
        <v>18.02</v>
      </c>
      <c r="G40" s="36"/>
      <c r="H40" s="40">
        <f>F40*G40</f>
        <v>0</v>
      </c>
    </row>
    <row r="41" spans="1:8" ht="36" customHeight="1">
      <c r="A41" s="12" t="s">
        <v>75</v>
      </c>
      <c r="B41" s="22" t="s">
        <v>17</v>
      </c>
      <c r="C41" s="12" t="s">
        <v>5</v>
      </c>
      <c r="D41" s="15" t="s">
        <v>207</v>
      </c>
      <c r="E41" s="12" t="s">
        <v>6</v>
      </c>
      <c r="F41" s="36">
        <v>80.27</v>
      </c>
      <c r="G41" s="36"/>
      <c r="H41" s="40">
        <f>F41*G41</f>
        <v>0</v>
      </c>
    </row>
    <row r="42" spans="1:8" ht="36" customHeight="1">
      <c r="A42" s="12" t="s">
        <v>67</v>
      </c>
      <c r="B42" s="22" t="s">
        <v>17</v>
      </c>
      <c r="C42" s="12" t="s">
        <v>5</v>
      </c>
      <c r="D42" s="15" t="s">
        <v>208</v>
      </c>
      <c r="E42" s="12" t="s">
        <v>6</v>
      </c>
      <c r="F42" s="36">
        <v>38.76</v>
      </c>
      <c r="G42" s="36"/>
      <c r="H42" s="40">
        <f>F42*G42</f>
        <v>0</v>
      </c>
    </row>
    <row r="43" spans="1:8" ht="24" customHeight="1">
      <c r="A43" s="81" t="s">
        <v>209</v>
      </c>
      <c r="B43" s="81"/>
      <c r="C43" s="81"/>
      <c r="D43" s="81"/>
      <c r="E43" s="81"/>
      <c r="F43" s="81"/>
      <c r="G43" s="81"/>
      <c r="H43" s="81"/>
    </row>
    <row r="44" spans="1:8" ht="36" customHeight="1">
      <c r="A44" s="12" t="s">
        <v>76</v>
      </c>
      <c r="B44" s="22" t="s">
        <v>17</v>
      </c>
      <c r="C44" s="12" t="s">
        <v>5</v>
      </c>
      <c r="D44" s="15" t="s">
        <v>210</v>
      </c>
      <c r="E44" s="12" t="s">
        <v>6</v>
      </c>
      <c r="F44" s="36">
        <v>118.38</v>
      </c>
      <c r="G44" s="36"/>
      <c r="H44" s="40">
        <f>F44*G44</f>
        <v>0</v>
      </c>
    </row>
    <row r="45" spans="1:8" ht="36" customHeight="1">
      <c r="A45" s="100" t="s">
        <v>64</v>
      </c>
      <c r="B45" s="100"/>
      <c r="C45" s="100"/>
      <c r="D45" s="100"/>
      <c r="E45" s="100"/>
      <c r="F45" s="100"/>
      <c r="G45" s="100"/>
      <c r="H45" s="100"/>
    </row>
    <row r="46" spans="1:8" ht="36" customHeight="1">
      <c r="A46" s="12" t="s">
        <v>266</v>
      </c>
      <c r="B46" s="33" t="s">
        <v>211</v>
      </c>
      <c r="C46" s="12" t="s">
        <v>288</v>
      </c>
      <c r="D46" s="15" t="s">
        <v>212</v>
      </c>
      <c r="E46" s="12" t="s">
        <v>12</v>
      </c>
      <c r="F46" s="38">
        <v>1</v>
      </c>
      <c r="G46" s="36"/>
      <c r="H46" s="40">
        <f>F46*G46</f>
        <v>0</v>
      </c>
    </row>
    <row r="47" spans="1:8" ht="36" customHeight="1">
      <c r="A47" s="12" t="s">
        <v>267</v>
      </c>
      <c r="B47" s="33" t="s">
        <v>17</v>
      </c>
      <c r="C47" s="12" t="s">
        <v>11</v>
      </c>
      <c r="D47" s="15" t="s">
        <v>213</v>
      </c>
      <c r="E47" s="12" t="s">
        <v>12</v>
      </c>
      <c r="F47" s="38">
        <v>1</v>
      </c>
      <c r="G47" s="36"/>
      <c r="H47" s="40">
        <f>F47*G47</f>
        <v>0</v>
      </c>
    </row>
    <row r="48" spans="1:8" ht="36" customHeight="1">
      <c r="A48" s="12" t="s">
        <v>268</v>
      </c>
      <c r="B48" s="33" t="s">
        <v>211</v>
      </c>
      <c r="C48" s="12" t="s">
        <v>288</v>
      </c>
      <c r="D48" s="15" t="s">
        <v>214</v>
      </c>
      <c r="E48" s="12" t="s">
        <v>12</v>
      </c>
      <c r="F48" s="38">
        <v>1</v>
      </c>
      <c r="G48" s="36"/>
      <c r="H48" s="40">
        <f>F48*G48</f>
        <v>0</v>
      </c>
    </row>
    <row r="49" spans="1:8" ht="46.5" customHeight="1">
      <c r="A49" s="12" t="s">
        <v>269</v>
      </c>
      <c r="B49" s="7" t="s">
        <v>17</v>
      </c>
      <c r="C49" s="12" t="s">
        <v>13</v>
      </c>
      <c r="D49" s="34" t="s">
        <v>215</v>
      </c>
      <c r="E49" s="12" t="s">
        <v>12</v>
      </c>
      <c r="F49" s="38">
        <v>1</v>
      </c>
      <c r="G49" s="36"/>
      <c r="H49" s="40">
        <f>F49*G49</f>
        <v>0</v>
      </c>
    </row>
    <row r="50" spans="1:8" ht="24" customHeight="1">
      <c r="A50" s="90" t="s">
        <v>216</v>
      </c>
      <c r="B50" s="90"/>
      <c r="C50" s="90"/>
      <c r="D50" s="90"/>
      <c r="E50" s="90"/>
      <c r="F50" s="90"/>
      <c r="G50" s="90"/>
      <c r="H50" s="90"/>
    </row>
    <row r="51" spans="1:8" ht="36" customHeight="1">
      <c r="A51" s="32">
        <v>9</v>
      </c>
      <c r="B51" s="33" t="s">
        <v>211</v>
      </c>
      <c r="C51" s="12" t="s">
        <v>288</v>
      </c>
      <c r="D51" s="15" t="s">
        <v>217</v>
      </c>
      <c r="E51" s="12" t="s">
        <v>12</v>
      </c>
      <c r="F51" s="38">
        <v>7</v>
      </c>
      <c r="G51" s="36"/>
      <c r="H51" s="40">
        <f>F51*G51</f>
        <v>0</v>
      </c>
    </row>
    <row r="52" spans="1:8" ht="36" customHeight="1">
      <c r="A52" s="32">
        <v>10</v>
      </c>
      <c r="B52" s="33" t="s">
        <v>211</v>
      </c>
      <c r="C52" s="12" t="s">
        <v>288</v>
      </c>
      <c r="D52" s="15" t="s">
        <v>218</v>
      </c>
      <c r="E52" s="12" t="s">
        <v>12</v>
      </c>
      <c r="F52" s="38">
        <v>1</v>
      </c>
      <c r="G52" s="36"/>
      <c r="H52" s="40">
        <f>F52*G52</f>
        <v>0</v>
      </c>
    </row>
    <row r="53" spans="1:8" ht="36" customHeight="1">
      <c r="A53" s="13">
        <v>11</v>
      </c>
      <c r="B53" s="33" t="s">
        <v>211</v>
      </c>
      <c r="C53" s="12" t="s">
        <v>288</v>
      </c>
      <c r="D53" s="15" t="s">
        <v>219</v>
      </c>
      <c r="E53" s="12" t="s">
        <v>12</v>
      </c>
      <c r="F53" s="38">
        <v>1</v>
      </c>
      <c r="G53" s="36"/>
      <c r="H53" s="40">
        <f>F53*G53</f>
        <v>0</v>
      </c>
    </row>
    <row r="54" spans="1:8" ht="36" customHeight="1">
      <c r="A54" s="13">
        <v>12</v>
      </c>
      <c r="B54" s="33" t="s">
        <v>211</v>
      </c>
      <c r="C54" s="12" t="s">
        <v>288</v>
      </c>
      <c r="D54" s="15" t="s">
        <v>220</v>
      </c>
      <c r="E54" s="12" t="s">
        <v>12</v>
      </c>
      <c r="F54" s="38">
        <v>1</v>
      </c>
      <c r="G54" s="36"/>
      <c r="H54" s="40">
        <f>F54*G54</f>
        <v>0</v>
      </c>
    </row>
    <row r="55" spans="1:8" ht="24" customHeight="1">
      <c r="A55" s="83" t="s">
        <v>221</v>
      </c>
      <c r="B55" s="83"/>
      <c r="C55" s="83"/>
      <c r="D55" s="83"/>
      <c r="E55" s="83"/>
      <c r="F55" s="83"/>
      <c r="G55" s="83"/>
      <c r="H55" s="83"/>
    </row>
    <row r="56" spans="1:8" ht="36" customHeight="1">
      <c r="A56" s="13">
        <v>13</v>
      </c>
      <c r="B56" s="33" t="s">
        <v>211</v>
      </c>
      <c r="C56" s="12" t="s">
        <v>288</v>
      </c>
      <c r="D56" s="15" t="s">
        <v>222</v>
      </c>
      <c r="E56" s="12" t="s">
        <v>12</v>
      </c>
      <c r="F56" s="38">
        <v>1</v>
      </c>
      <c r="G56" s="36"/>
      <c r="H56" s="40">
        <f>F56*G56</f>
        <v>0</v>
      </c>
    </row>
    <row r="57" spans="1:8" ht="24" customHeight="1">
      <c r="A57" s="81" t="s">
        <v>223</v>
      </c>
      <c r="B57" s="82"/>
      <c r="C57" s="82"/>
      <c r="D57" s="82"/>
      <c r="E57" s="82"/>
      <c r="F57" s="82"/>
      <c r="G57" s="82"/>
      <c r="H57" s="82"/>
    </row>
    <row r="58" spans="1:8" ht="36" customHeight="1">
      <c r="A58" s="13">
        <v>14</v>
      </c>
      <c r="B58" s="33" t="s">
        <v>211</v>
      </c>
      <c r="C58" s="12" t="s">
        <v>288</v>
      </c>
      <c r="D58" s="15" t="s">
        <v>224</v>
      </c>
      <c r="E58" s="12" t="s">
        <v>12</v>
      </c>
      <c r="F58" s="38">
        <v>1</v>
      </c>
      <c r="G58" s="36"/>
      <c r="H58" s="40">
        <f>F58*G58</f>
        <v>0</v>
      </c>
    </row>
    <row r="59" spans="1:8" ht="36" customHeight="1">
      <c r="A59" s="81" t="s">
        <v>225</v>
      </c>
      <c r="B59" s="82"/>
      <c r="C59" s="82"/>
      <c r="D59" s="82"/>
      <c r="E59" s="82"/>
      <c r="F59" s="82"/>
      <c r="G59" s="82"/>
      <c r="H59" s="82"/>
    </row>
    <row r="60" spans="1:8" ht="36" customHeight="1">
      <c r="A60" s="13">
        <v>15</v>
      </c>
      <c r="B60" s="33" t="s">
        <v>211</v>
      </c>
      <c r="C60" s="12" t="s">
        <v>5</v>
      </c>
      <c r="D60" s="15" t="s">
        <v>226</v>
      </c>
      <c r="E60" s="12" t="s">
        <v>12</v>
      </c>
      <c r="F60" s="38">
        <v>3</v>
      </c>
      <c r="G60" s="36"/>
      <c r="H60" s="40">
        <f>F60*G60</f>
        <v>0</v>
      </c>
    </row>
    <row r="61" spans="1:8" ht="24" customHeight="1">
      <c r="A61" s="90" t="s">
        <v>216</v>
      </c>
      <c r="B61" s="90"/>
      <c r="C61" s="90"/>
      <c r="D61" s="90"/>
      <c r="E61" s="90"/>
      <c r="F61" s="90"/>
      <c r="G61" s="90"/>
      <c r="H61" s="90"/>
    </row>
    <row r="62" spans="1:8" ht="36" customHeight="1">
      <c r="A62" s="13">
        <v>16</v>
      </c>
      <c r="B62" s="33" t="s">
        <v>211</v>
      </c>
      <c r="C62" s="12" t="s">
        <v>288</v>
      </c>
      <c r="D62" s="15" t="s">
        <v>227</v>
      </c>
      <c r="E62" s="12" t="s">
        <v>12</v>
      </c>
      <c r="F62" s="38">
        <v>1</v>
      </c>
      <c r="G62" s="36"/>
      <c r="H62" s="40">
        <f>F62*G62</f>
        <v>0</v>
      </c>
    </row>
    <row r="63" spans="1:8" ht="24" customHeight="1">
      <c r="A63" s="81" t="s">
        <v>228</v>
      </c>
      <c r="B63" s="81"/>
      <c r="C63" s="81"/>
      <c r="D63" s="81"/>
      <c r="E63" s="81"/>
      <c r="F63" s="81"/>
      <c r="G63" s="81"/>
      <c r="H63" s="81"/>
    </row>
    <row r="64" spans="1:8" ht="111" customHeight="1">
      <c r="A64" s="5">
        <v>17</v>
      </c>
      <c r="B64" s="33" t="s">
        <v>211</v>
      </c>
      <c r="C64" s="12" t="s">
        <v>5</v>
      </c>
      <c r="D64" s="17" t="s">
        <v>229</v>
      </c>
      <c r="E64" s="5" t="s">
        <v>12</v>
      </c>
      <c r="F64" s="39">
        <v>1</v>
      </c>
      <c r="G64" s="37"/>
      <c r="H64" s="40">
        <f>F64*G64</f>
        <v>0</v>
      </c>
    </row>
    <row r="65" spans="1:8" ht="24" customHeight="1">
      <c r="A65" s="77" t="s">
        <v>70</v>
      </c>
      <c r="B65" s="77"/>
      <c r="C65" s="77"/>
      <c r="D65" s="77"/>
      <c r="E65" s="77"/>
      <c r="F65" s="77"/>
      <c r="G65" s="77"/>
      <c r="H65" s="41">
        <f>SUM(H40:H64)</f>
        <v>0</v>
      </c>
    </row>
    <row r="66" spans="1:8" ht="24" customHeight="1" thickBot="1">
      <c r="A66" s="78" t="s">
        <v>49</v>
      </c>
      <c r="B66" s="79"/>
      <c r="C66" s="79"/>
      <c r="D66" s="79"/>
      <c r="E66" s="79"/>
      <c r="F66" s="79"/>
      <c r="G66" s="79"/>
      <c r="H66" s="79"/>
    </row>
    <row r="67" spans="1:8" ht="36" customHeight="1">
      <c r="A67" s="94" t="s">
        <v>37</v>
      </c>
      <c r="B67" s="95"/>
      <c r="C67" s="95"/>
      <c r="D67" s="95"/>
      <c r="E67" s="95"/>
      <c r="F67" s="95"/>
      <c r="G67" s="95"/>
      <c r="H67" s="96"/>
    </row>
    <row r="68" spans="1:8" ht="36" customHeight="1">
      <c r="A68" s="12" t="s">
        <v>74</v>
      </c>
      <c r="B68" s="22" t="s">
        <v>17</v>
      </c>
      <c r="C68" s="12" t="s">
        <v>5</v>
      </c>
      <c r="D68" s="15" t="s">
        <v>230</v>
      </c>
      <c r="E68" s="12" t="s">
        <v>6</v>
      </c>
      <c r="F68" s="36">
        <v>2324</v>
      </c>
      <c r="G68" s="36"/>
      <c r="H68" s="40">
        <f>F68*G68</f>
        <v>0</v>
      </c>
    </row>
    <row r="69" spans="1:8" ht="36" customHeight="1">
      <c r="A69" s="12" t="s">
        <v>75</v>
      </c>
      <c r="B69" s="22" t="s">
        <v>17</v>
      </c>
      <c r="C69" s="12" t="s">
        <v>289</v>
      </c>
      <c r="D69" s="15" t="s">
        <v>231</v>
      </c>
      <c r="E69" s="12" t="s">
        <v>6</v>
      </c>
      <c r="F69" s="36">
        <v>122.25</v>
      </c>
      <c r="G69" s="36"/>
      <c r="H69" s="40">
        <f>F69*G69</f>
        <v>0</v>
      </c>
    </row>
    <row r="70" spans="1:8" ht="36" customHeight="1">
      <c r="A70" s="12" t="s">
        <v>67</v>
      </c>
      <c r="B70" s="22" t="s">
        <v>17</v>
      </c>
      <c r="C70" s="12" t="s">
        <v>5</v>
      </c>
      <c r="D70" s="15" t="s">
        <v>232</v>
      </c>
      <c r="E70" s="12" t="s">
        <v>6</v>
      </c>
      <c r="F70" s="36">
        <v>19.8</v>
      </c>
      <c r="G70" s="36"/>
      <c r="H70" s="40">
        <f>F70*G70</f>
        <v>0</v>
      </c>
    </row>
    <row r="71" spans="1:8" ht="24" customHeight="1">
      <c r="A71" s="91" t="s">
        <v>233</v>
      </c>
      <c r="B71" s="92"/>
      <c r="C71" s="92"/>
      <c r="D71" s="92"/>
      <c r="E71" s="92"/>
      <c r="F71" s="92"/>
      <c r="G71" s="92"/>
      <c r="H71" s="93"/>
    </row>
    <row r="72" spans="1:8" ht="36" customHeight="1">
      <c r="A72" s="12" t="s">
        <v>76</v>
      </c>
      <c r="B72" s="33" t="s">
        <v>211</v>
      </c>
      <c r="C72" s="12" t="s">
        <v>288</v>
      </c>
      <c r="D72" s="15" t="s">
        <v>234</v>
      </c>
      <c r="E72" s="12" t="s">
        <v>12</v>
      </c>
      <c r="F72" s="38">
        <v>9</v>
      </c>
      <c r="G72" s="36"/>
      <c r="H72" s="40">
        <f>F72*G72</f>
        <v>0</v>
      </c>
    </row>
    <row r="73" spans="1:8" ht="36" customHeight="1">
      <c r="A73" s="81" t="s">
        <v>235</v>
      </c>
      <c r="B73" s="82"/>
      <c r="C73" s="82"/>
      <c r="D73" s="82"/>
      <c r="E73" s="82"/>
      <c r="F73" s="82"/>
      <c r="G73" s="82"/>
      <c r="H73" s="82"/>
    </row>
    <row r="74" spans="1:8" ht="36" customHeight="1">
      <c r="A74" s="12" t="s">
        <v>266</v>
      </c>
      <c r="B74" s="33" t="s">
        <v>211</v>
      </c>
      <c r="C74" s="12" t="s">
        <v>288</v>
      </c>
      <c r="D74" s="15" t="s">
        <v>236</v>
      </c>
      <c r="E74" s="12" t="s">
        <v>12</v>
      </c>
      <c r="F74" s="38">
        <v>1</v>
      </c>
      <c r="G74" s="36"/>
      <c r="H74" s="40">
        <f>F74*G74</f>
        <v>0</v>
      </c>
    </row>
    <row r="75" spans="1:8" ht="36" customHeight="1">
      <c r="A75" s="91" t="s">
        <v>237</v>
      </c>
      <c r="B75" s="92"/>
      <c r="C75" s="92"/>
      <c r="D75" s="92"/>
      <c r="E75" s="92"/>
      <c r="F75" s="92"/>
      <c r="G75" s="92"/>
      <c r="H75" s="93"/>
    </row>
    <row r="76" spans="1:8" ht="36" customHeight="1">
      <c r="A76" s="12" t="s">
        <v>267</v>
      </c>
      <c r="B76" s="33" t="s">
        <v>211</v>
      </c>
      <c r="C76" s="12" t="s">
        <v>288</v>
      </c>
      <c r="D76" s="15" t="s">
        <v>238</v>
      </c>
      <c r="E76" s="12" t="s">
        <v>12</v>
      </c>
      <c r="F76" s="38">
        <v>3</v>
      </c>
      <c r="G76" s="36"/>
      <c r="H76" s="40">
        <f>F76*G76</f>
        <v>0</v>
      </c>
    </row>
    <row r="77" spans="1:8" ht="24" customHeight="1">
      <c r="A77" s="77" t="s">
        <v>71</v>
      </c>
      <c r="B77" s="77"/>
      <c r="C77" s="77"/>
      <c r="D77" s="77"/>
      <c r="E77" s="77"/>
      <c r="F77" s="77"/>
      <c r="G77" s="77"/>
      <c r="H77" s="41">
        <f>SUM(H68:H76)</f>
        <v>0</v>
      </c>
    </row>
    <row r="78" spans="1:8" ht="24" customHeight="1">
      <c r="A78" s="78" t="s">
        <v>65</v>
      </c>
      <c r="B78" s="79"/>
      <c r="C78" s="79"/>
      <c r="D78" s="79"/>
      <c r="E78" s="79"/>
      <c r="F78" s="79"/>
      <c r="G78" s="79"/>
      <c r="H78" s="79"/>
    </row>
    <row r="79" spans="1:8" ht="24" customHeight="1">
      <c r="A79" s="100" t="s">
        <v>239</v>
      </c>
      <c r="B79" s="100"/>
      <c r="C79" s="100"/>
      <c r="D79" s="100"/>
      <c r="E79" s="100"/>
      <c r="F79" s="100"/>
      <c r="G79" s="100"/>
      <c r="H79" s="100"/>
    </row>
    <row r="80" spans="1:8" ht="36" customHeight="1">
      <c r="A80" s="12" t="s">
        <v>74</v>
      </c>
      <c r="B80" s="22" t="s">
        <v>17</v>
      </c>
      <c r="C80" s="12" t="s">
        <v>9</v>
      </c>
      <c r="D80" s="15" t="s">
        <v>240</v>
      </c>
      <c r="E80" s="12" t="s">
        <v>6</v>
      </c>
      <c r="F80" s="36">
        <v>12.38</v>
      </c>
      <c r="G80" s="36"/>
      <c r="H80" s="40">
        <f>F80*G80</f>
        <v>0</v>
      </c>
    </row>
    <row r="81" spans="1:8" ht="36" customHeight="1">
      <c r="A81" s="101" t="s">
        <v>241</v>
      </c>
      <c r="B81" s="101"/>
      <c r="C81" s="101"/>
      <c r="D81" s="101"/>
      <c r="E81" s="101"/>
      <c r="F81" s="101"/>
      <c r="G81" s="101"/>
      <c r="H81" s="101"/>
    </row>
    <row r="82" spans="1:8" ht="36" customHeight="1">
      <c r="A82" s="12" t="s">
        <v>75</v>
      </c>
      <c r="B82" s="22" t="s">
        <v>17</v>
      </c>
      <c r="C82" s="12" t="s">
        <v>9</v>
      </c>
      <c r="D82" s="15" t="s">
        <v>242</v>
      </c>
      <c r="E82" s="12" t="s">
        <v>10</v>
      </c>
      <c r="F82" s="38">
        <v>1</v>
      </c>
      <c r="G82" s="36"/>
      <c r="H82" s="40">
        <f>F82*G82</f>
        <v>0</v>
      </c>
    </row>
    <row r="83" spans="1:8" ht="24" customHeight="1">
      <c r="A83" s="102" t="s">
        <v>243</v>
      </c>
      <c r="B83" s="103"/>
      <c r="C83" s="103"/>
      <c r="D83" s="103"/>
      <c r="E83" s="103"/>
      <c r="F83" s="103"/>
      <c r="G83" s="103"/>
      <c r="H83" s="103"/>
    </row>
    <row r="84" spans="1:8" ht="36" customHeight="1">
      <c r="A84" s="12" t="s">
        <v>67</v>
      </c>
      <c r="B84" s="22" t="s">
        <v>17</v>
      </c>
      <c r="C84" s="12" t="s">
        <v>9</v>
      </c>
      <c r="D84" s="15" t="s">
        <v>18</v>
      </c>
      <c r="E84" s="12" t="s">
        <v>10</v>
      </c>
      <c r="F84" s="38">
        <v>1</v>
      </c>
      <c r="G84" s="36"/>
      <c r="H84" s="40">
        <f>F84*G84</f>
        <v>0</v>
      </c>
    </row>
    <row r="85" spans="1:8" ht="36" customHeight="1">
      <c r="A85" s="12" t="s">
        <v>76</v>
      </c>
      <c r="B85" s="22" t="s">
        <v>17</v>
      </c>
      <c r="C85" s="12" t="s">
        <v>9</v>
      </c>
      <c r="D85" s="15" t="s">
        <v>19</v>
      </c>
      <c r="E85" s="12" t="s">
        <v>10</v>
      </c>
      <c r="F85" s="38">
        <v>2</v>
      </c>
      <c r="G85" s="36"/>
      <c r="H85" s="40">
        <f>F85*G85</f>
        <v>0</v>
      </c>
    </row>
    <row r="86" spans="1:8" ht="24" customHeight="1">
      <c r="A86" s="77" t="s">
        <v>72</v>
      </c>
      <c r="B86" s="77"/>
      <c r="C86" s="77"/>
      <c r="D86" s="77"/>
      <c r="E86" s="77"/>
      <c r="F86" s="77"/>
      <c r="G86" s="77"/>
      <c r="H86" s="41">
        <f>SUM(H80:H85)</f>
        <v>0</v>
      </c>
    </row>
    <row r="87" spans="1:8" ht="24" customHeight="1">
      <c r="A87" s="78" t="s">
        <v>61</v>
      </c>
      <c r="B87" s="79"/>
      <c r="C87" s="79"/>
      <c r="D87" s="79"/>
      <c r="E87" s="79"/>
      <c r="F87" s="79"/>
      <c r="G87" s="79"/>
      <c r="H87" s="79"/>
    </row>
    <row r="88" spans="1:8" ht="24" customHeight="1">
      <c r="A88" s="97" t="s">
        <v>182</v>
      </c>
      <c r="B88" s="98"/>
      <c r="C88" s="98"/>
      <c r="D88" s="98"/>
      <c r="E88" s="98"/>
      <c r="F88" s="98"/>
      <c r="G88" s="98"/>
      <c r="H88" s="99"/>
    </row>
    <row r="89" spans="1:8" ht="55.5" customHeight="1">
      <c r="A89" s="12" t="s">
        <v>74</v>
      </c>
      <c r="B89" s="10" t="s">
        <v>16</v>
      </c>
      <c r="C89" s="12" t="s">
        <v>244</v>
      </c>
      <c r="D89" s="15" t="s">
        <v>245</v>
      </c>
      <c r="E89" s="12" t="s">
        <v>7</v>
      </c>
      <c r="F89" s="36">
        <v>1350</v>
      </c>
      <c r="G89" s="36"/>
      <c r="H89" s="40">
        <f t="shared" ref="H89:H117" si="1">F89*G89</f>
        <v>0</v>
      </c>
    </row>
    <row r="90" spans="1:8" ht="55.5" customHeight="1">
      <c r="A90" s="12" t="s">
        <v>75</v>
      </c>
      <c r="B90" s="10" t="s">
        <v>16</v>
      </c>
      <c r="C90" s="12" t="s">
        <v>13</v>
      </c>
      <c r="D90" s="15" t="s">
        <v>246</v>
      </c>
      <c r="E90" s="12" t="s">
        <v>7</v>
      </c>
      <c r="F90" s="36">
        <v>1350</v>
      </c>
      <c r="G90" s="36"/>
      <c r="H90" s="40">
        <f t="shared" si="1"/>
        <v>0</v>
      </c>
    </row>
    <row r="91" spans="1:8" ht="55.5" customHeight="1">
      <c r="A91" s="12" t="s">
        <v>67</v>
      </c>
      <c r="B91" s="10" t="s">
        <v>16</v>
      </c>
      <c r="C91" s="12" t="s">
        <v>13</v>
      </c>
      <c r="D91" s="15" t="s">
        <v>247</v>
      </c>
      <c r="E91" s="12" t="s">
        <v>7</v>
      </c>
      <c r="F91" s="36">
        <v>1350</v>
      </c>
      <c r="G91" s="36"/>
      <c r="H91" s="40">
        <f t="shared" si="1"/>
        <v>0</v>
      </c>
    </row>
    <row r="92" spans="1:8" ht="24" customHeight="1">
      <c r="A92" s="81" t="s">
        <v>186</v>
      </c>
      <c r="B92" s="81"/>
      <c r="C92" s="81"/>
      <c r="D92" s="81"/>
      <c r="E92" s="81"/>
      <c r="F92" s="81"/>
      <c r="G92" s="81"/>
      <c r="H92" s="81"/>
    </row>
    <row r="93" spans="1:8" ht="55.5" customHeight="1">
      <c r="A93" s="12" t="s">
        <v>76</v>
      </c>
      <c r="B93" s="10" t="s">
        <v>16</v>
      </c>
      <c r="C93" s="12" t="s">
        <v>13</v>
      </c>
      <c r="D93" s="15" t="s">
        <v>246</v>
      </c>
      <c r="E93" s="12" t="s">
        <v>7</v>
      </c>
      <c r="F93" s="36">
        <v>330</v>
      </c>
      <c r="G93" s="36"/>
      <c r="H93" s="40">
        <f t="shared" si="1"/>
        <v>0</v>
      </c>
    </row>
    <row r="94" spans="1:8" ht="24" customHeight="1">
      <c r="A94" s="87" t="s">
        <v>190</v>
      </c>
      <c r="B94" s="88"/>
      <c r="C94" s="88"/>
      <c r="D94" s="88"/>
      <c r="E94" s="88"/>
      <c r="F94" s="88"/>
      <c r="G94" s="88"/>
      <c r="H94" s="89"/>
    </row>
    <row r="95" spans="1:8" ht="36" customHeight="1">
      <c r="A95" s="12" t="s">
        <v>266</v>
      </c>
      <c r="B95" s="10" t="s">
        <v>16</v>
      </c>
      <c r="C95" s="12" t="s">
        <v>244</v>
      </c>
      <c r="D95" s="15" t="s">
        <v>45</v>
      </c>
      <c r="E95" s="12" t="s">
        <v>7</v>
      </c>
      <c r="F95" s="36">
        <v>278</v>
      </c>
      <c r="G95" s="36"/>
      <c r="H95" s="40">
        <f t="shared" si="1"/>
        <v>0</v>
      </c>
    </row>
    <row r="96" spans="1:8" ht="46.5" customHeight="1">
      <c r="A96" s="12" t="s">
        <v>267</v>
      </c>
      <c r="B96" s="10" t="s">
        <v>16</v>
      </c>
      <c r="C96" s="12" t="s">
        <v>13</v>
      </c>
      <c r="D96" s="15" t="s">
        <v>248</v>
      </c>
      <c r="E96" s="12" t="s">
        <v>7</v>
      </c>
      <c r="F96" s="36">
        <v>83.4</v>
      </c>
      <c r="G96" s="36"/>
      <c r="H96" s="40">
        <f t="shared" si="1"/>
        <v>0</v>
      </c>
    </row>
    <row r="97" spans="1:8" ht="46.5" customHeight="1">
      <c r="A97" s="12" t="s">
        <v>268</v>
      </c>
      <c r="B97" s="10" t="s">
        <v>16</v>
      </c>
      <c r="C97" s="12" t="s">
        <v>13</v>
      </c>
      <c r="D97" s="15" t="s">
        <v>249</v>
      </c>
      <c r="E97" s="12" t="s">
        <v>7</v>
      </c>
      <c r="F97" s="36">
        <f>278-83.4</f>
        <v>194.6</v>
      </c>
      <c r="G97" s="36"/>
      <c r="H97" s="40">
        <f t="shared" si="1"/>
        <v>0</v>
      </c>
    </row>
    <row r="98" spans="1:8" ht="24" customHeight="1">
      <c r="A98" s="87" t="s">
        <v>194</v>
      </c>
      <c r="B98" s="88"/>
      <c r="C98" s="88"/>
      <c r="D98" s="88"/>
      <c r="E98" s="88"/>
      <c r="F98" s="88"/>
      <c r="G98" s="88"/>
      <c r="H98" s="89"/>
    </row>
    <row r="99" spans="1:8" ht="36" customHeight="1">
      <c r="A99" s="13">
        <v>8</v>
      </c>
      <c r="B99" s="10" t="s">
        <v>16</v>
      </c>
      <c r="C99" s="12" t="s">
        <v>13</v>
      </c>
      <c r="D99" s="15" t="s">
        <v>45</v>
      </c>
      <c r="E99" s="12" t="s">
        <v>7</v>
      </c>
      <c r="F99" s="36">
        <v>38</v>
      </c>
      <c r="G99" s="36"/>
      <c r="H99" s="40">
        <f t="shared" si="1"/>
        <v>0</v>
      </c>
    </row>
    <row r="100" spans="1:8" ht="46.5" customHeight="1">
      <c r="A100" s="13">
        <v>9</v>
      </c>
      <c r="B100" s="10" t="s">
        <v>16</v>
      </c>
      <c r="C100" s="12" t="s">
        <v>13</v>
      </c>
      <c r="D100" s="15" t="s">
        <v>250</v>
      </c>
      <c r="E100" s="12" t="s">
        <v>7</v>
      </c>
      <c r="F100" s="36">
        <v>11.4</v>
      </c>
      <c r="G100" s="36"/>
      <c r="H100" s="40">
        <f t="shared" si="1"/>
        <v>0</v>
      </c>
    </row>
    <row r="101" spans="1:8" ht="46.5" customHeight="1">
      <c r="A101" s="13">
        <v>10</v>
      </c>
      <c r="B101" s="10" t="s">
        <v>16</v>
      </c>
      <c r="C101" s="12" t="s">
        <v>13</v>
      </c>
      <c r="D101" s="15" t="s">
        <v>251</v>
      </c>
      <c r="E101" s="12" t="s">
        <v>7</v>
      </c>
      <c r="F101" s="36">
        <f>38-11.4</f>
        <v>26.6</v>
      </c>
      <c r="G101" s="36"/>
      <c r="H101" s="40">
        <f t="shared" si="1"/>
        <v>0</v>
      </c>
    </row>
    <row r="102" spans="1:8" ht="24" customHeight="1">
      <c r="A102" s="87" t="s">
        <v>197</v>
      </c>
      <c r="B102" s="88"/>
      <c r="C102" s="88"/>
      <c r="D102" s="88"/>
      <c r="E102" s="88"/>
      <c r="F102" s="88"/>
      <c r="G102" s="88"/>
      <c r="H102" s="89"/>
    </row>
    <row r="103" spans="1:8" ht="36" customHeight="1">
      <c r="A103" s="13">
        <v>11</v>
      </c>
      <c r="B103" s="10" t="s">
        <v>16</v>
      </c>
      <c r="C103" s="12" t="s">
        <v>13</v>
      </c>
      <c r="D103" s="15" t="s">
        <v>45</v>
      </c>
      <c r="E103" s="12" t="s">
        <v>7</v>
      </c>
      <c r="F103" s="36">
        <v>253</v>
      </c>
      <c r="G103" s="36"/>
      <c r="H103" s="40">
        <f t="shared" si="1"/>
        <v>0</v>
      </c>
    </row>
    <row r="104" spans="1:8" ht="46.5" customHeight="1">
      <c r="A104" s="13">
        <v>12</v>
      </c>
      <c r="B104" s="10" t="s">
        <v>16</v>
      </c>
      <c r="C104" s="12" t="s">
        <v>13</v>
      </c>
      <c r="D104" s="15" t="s">
        <v>252</v>
      </c>
      <c r="E104" s="12" t="s">
        <v>7</v>
      </c>
      <c r="F104" s="36">
        <f>253*0.3</f>
        <v>75.899999999999991</v>
      </c>
      <c r="G104" s="36"/>
      <c r="H104" s="40">
        <f t="shared" si="1"/>
        <v>0</v>
      </c>
    </row>
    <row r="105" spans="1:8" ht="46.5" customHeight="1">
      <c r="A105" s="13">
        <v>13</v>
      </c>
      <c r="B105" s="10" t="s">
        <v>16</v>
      </c>
      <c r="C105" s="12" t="s">
        <v>13</v>
      </c>
      <c r="D105" s="15" t="s">
        <v>253</v>
      </c>
      <c r="E105" s="12" t="s">
        <v>7</v>
      </c>
      <c r="F105" s="36">
        <f>253-75.9</f>
        <v>177.1</v>
      </c>
      <c r="G105" s="36"/>
      <c r="H105" s="40">
        <f t="shared" si="1"/>
        <v>0</v>
      </c>
    </row>
    <row r="106" spans="1:8" ht="24" customHeight="1">
      <c r="A106" s="87" t="s">
        <v>199</v>
      </c>
      <c r="B106" s="88"/>
      <c r="C106" s="88"/>
      <c r="D106" s="88"/>
      <c r="E106" s="88"/>
      <c r="F106" s="88"/>
      <c r="G106" s="88"/>
      <c r="H106" s="89"/>
    </row>
    <row r="107" spans="1:8" ht="46.5" customHeight="1">
      <c r="A107" s="13">
        <v>14</v>
      </c>
      <c r="B107" s="10" t="s">
        <v>16</v>
      </c>
      <c r="C107" s="12" t="s">
        <v>13</v>
      </c>
      <c r="D107" s="15" t="s">
        <v>45</v>
      </c>
      <c r="E107" s="12" t="s">
        <v>7</v>
      </c>
      <c r="F107" s="36">
        <v>32</v>
      </c>
      <c r="G107" s="36"/>
      <c r="H107" s="40">
        <f t="shared" si="1"/>
        <v>0</v>
      </c>
    </row>
    <row r="108" spans="1:8" ht="46.5" customHeight="1">
      <c r="A108" s="13">
        <v>15</v>
      </c>
      <c r="B108" s="10" t="s">
        <v>16</v>
      </c>
      <c r="C108" s="12" t="s">
        <v>13</v>
      </c>
      <c r="D108" s="15" t="s">
        <v>254</v>
      </c>
      <c r="E108" s="12" t="s">
        <v>7</v>
      </c>
      <c r="F108" s="36">
        <f>32*0.3</f>
        <v>9.6</v>
      </c>
      <c r="G108" s="36"/>
      <c r="H108" s="40">
        <f t="shared" si="1"/>
        <v>0</v>
      </c>
    </row>
    <row r="109" spans="1:8" ht="46.5" customHeight="1">
      <c r="A109" s="13">
        <v>16</v>
      </c>
      <c r="B109" s="10" t="s">
        <v>16</v>
      </c>
      <c r="C109" s="12" t="s">
        <v>13</v>
      </c>
      <c r="D109" s="15" t="s">
        <v>255</v>
      </c>
      <c r="E109" s="12" t="s">
        <v>7</v>
      </c>
      <c r="F109" s="36">
        <f>32-9.6</f>
        <v>22.4</v>
      </c>
      <c r="G109" s="36"/>
      <c r="H109" s="40">
        <f t="shared" si="1"/>
        <v>0</v>
      </c>
    </row>
    <row r="110" spans="1:8" ht="24" customHeight="1">
      <c r="A110" s="81" t="s">
        <v>201</v>
      </c>
      <c r="B110" s="81"/>
      <c r="C110" s="81"/>
      <c r="D110" s="81"/>
      <c r="E110" s="81"/>
      <c r="F110" s="81"/>
      <c r="G110" s="81"/>
      <c r="H110" s="81"/>
    </row>
    <row r="111" spans="1:8" ht="55.5" customHeight="1">
      <c r="A111" s="13">
        <v>17</v>
      </c>
      <c r="B111" s="10" t="s">
        <v>16</v>
      </c>
      <c r="C111" s="12" t="s">
        <v>13</v>
      </c>
      <c r="D111" s="15" t="s">
        <v>256</v>
      </c>
      <c r="E111" s="12" t="s">
        <v>6</v>
      </c>
      <c r="F111" s="36">
        <f>1097*0.3</f>
        <v>329.09999999999997</v>
      </c>
      <c r="G111" s="36"/>
      <c r="H111" s="40">
        <f t="shared" ref="H111" si="2">F111*G111</f>
        <v>0</v>
      </c>
    </row>
    <row r="112" spans="1:8" ht="55.5" customHeight="1">
      <c r="A112" s="13">
        <v>18</v>
      </c>
      <c r="B112" s="10" t="s">
        <v>16</v>
      </c>
      <c r="C112" s="12" t="s">
        <v>13</v>
      </c>
      <c r="D112" s="15" t="s">
        <v>257</v>
      </c>
      <c r="E112" s="12" t="s">
        <v>6</v>
      </c>
      <c r="F112" s="36">
        <f>1097-329.1</f>
        <v>767.9</v>
      </c>
      <c r="G112" s="36"/>
      <c r="H112" s="40">
        <f t="shared" si="1"/>
        <v>0</v>
      </c>
    </row>
    <row r="113" spans="1:8" ht="24" customHeight="1">
      <c r="A113" s="104" t="s">
        <v>258</v>
      </c>
      <c r="B113" s="88"/>
      <c r="C113" s="88"/>
      <c r="D113" s="88"/>
      <c r="E113" s="88"/>
      <c r="F113" s="88"/>
      <c r="G113" s="88"/>
      <c r="H113" s="105"/>
    </row>
    <row r="114" spans="1:8" ht="36" customHeight="1">
      <c r="A114" s="13">
        <v>19</v>
      </c>
      <c r="B114" s="10" t="s">
        <v>16</v>
      </c>
      <c r="C114" s="12" t="s">
        <v>13</v>
      </c>
      <c r="D114" s="15" t="s">
        <v>45</v>
      </c>
      <c r="E114" s="12" t="s">
        <v>7</v>
      </c>
      <c r="F114" s="36">
        <v>25</v>
      </c>
      <c r="G114" s="36"/>
      <c r="H114" s="40">
        <f t="shared" si="1"/>
        <v>0</v>
      </c>
    </row>
    <row r="115" spans="1:8" ht="46.5" customHeight="1">
      <c r="A115" s="13">
        <v>20</v>
      </c>
      <c r="B115" s="10" t="s">
        <v>16</v>
      </c>
      <c r="C115" s="12" t="s">
        <v>13</v>
      </c>
      <c r="D115" s="15" t="s">
        <v>14</v>
      </c>
      <c r="E115" s="12" t="s">
        <v>7</v>
      </c>
      <c r="F115" s="36">
        <v>25</v>
      </c>
      <c r="G115" s="36"/>
      <c r="H115" s="40">
        <f t="shared" si="1"/>
        <v>0</v>
      </c>
    </row>
    <row r="116" spans="1:8" ht="46.5" customHeight="1">
      <c r="A116" s="13">
        <v>21</v>
      </c>
      <c r="B116" s="10" t="s">
        <v>16</v>
      </c>
      <c r="C116" s="12" t="s">
        <v>13</v>
      </c>
      <c r="D116" s="15" t="s">
        <v>259</v>
      </c>
      <c r="E116" s="12" t="s">
        <v>6</v>
      </c>
      <c r="F116" s="36">
        <v>195.08</v>
      </c>
      <c r="G116" s="36"/>
      <c r="H116" s="40">
        <f t="shared" si="1"/>
        <v>0</v>
      </c>
    </row>
    <row r="117" spans="1:8" ht="46.5" customHeight="1">
      <c r="A117" s="13">
        <v>22</v>
      </c>
      <c r="B117" s="10" t="s">
        <v>16</v>
      </c>
      <c r="C117" s="12" t="s">
        <v>13</v>
      </c>
      <c r="D117" s="15" t="s">
        <v>48</v>
      </c>
      <c r="E117" s="12" t="s">
        <v>6</v>
      </c>
      <c r="F117" s="36">
        <v>19.3</v>
      </c>
      <c r="G117" s="36"/>
      <c r="H117" s="40">
        <f t="shared" si="1"/>
        <v>0</v>
      </c>
    </row>
    <row r="118" spans="1:8" ht="24" customHeight="1">
      <c r="A118" s="104" t="s">
        <v>260</v>
      </c>
      <c r="B118" s="88"/>
      <c r="C118" s="88"/>
      <c r="D118" s="88"/>
      <c r="E118" s="88"/>
      <c r="F118" s="88"/>
      <c r="G118" s="88"/>
      <c r="H118" s="105"/>
    </row>
    <row r="119" spans="1:8" ht="46.5" customHeight="1">
      <c r="A119" s="13">
        <v>23</v>
      </c>
      <c r="B119" s="10" t="s">
        <v>16</v>
      </c>
      <c r="C119" s="12" t="s">
        <v>13</v>
      </c>
      <c r="D119" s="15" t="s">
        <v>45</v>
      </c>
      <c r="E119" s="12" t="s">
        <v>7</v>
      </c>
      <c r="F119" s="36">
        <v>10.5</v>
      </c>
      <c r="G119" s="36"/>
      <c r="H119" s="40">
        <f t="shared" ref="H119:H120" si="3">F119*G119</f>
        <v>0</v>
      </c>
    </row>
    <row r="120" spans="1:8" ht="46.5" customHeight="1">
      <c r="A120" s="13">
        <v>24</v>
      </c>
      <c r="B120" s="10" t="s">
        <v>16</v>
      </c>
      <c r="C120" s="12" t="s">
        <v>13</v>
      </c>
      <c r="D120" s="15" t="s">
        <v>14</v>
      </c>
      <c r="E120" s="12" t="s">
        <v>7</v>
      </c>
      <c r="F120" s="36">
        <v>10.5</v>
      </c>
      <c r="G120" s="36"/>
      <c r="H120" s="40">
        <f t="shared" si="3"/>
        <v>0</v>
      </c>
    </row>
    <row r="121" spans="1:8" ht="24" customHeight="1">
      <c r="A121" s="104" t="s">
        <v>261</v>
      </c>
      <c r="B121" s="88"/>
      <c r="C121" s="88"/>
      <c r="D121" s="88"/>
      <c r="E121" s="88"/>
      <c r="F121" s="88"/>
      <c r="G121" s="88"/>
      <c r="H121" s="105"/>
    </row>
    <row r="122" spans="1:8" ht="36" customHeight="1">
      <c r="A122" s="13">
        <v>25</v>
      </c>
      <c r="B122" s="10" t="s">
        <v>16</v>
      </c>
      <c r="C122" s="12" t="s">
        <v>13</v>
      </c>
      <c r="D122" s="15" t="s">
        <v>45</v>
      </c>
      <c r="E122" s="12" t="s">
        <v>7</v>
      </c>
      <c r="F122" s="36">
        <v>200.85</v>
      </c>
      <c r="G122" s="36"/>
      <c r="H122" s="40">
        <f t="shared" ref="H122:H127" si="4">F122*G122</f>
        <v>0</v>
      </c>
    </row>
    <row r="123" spans="1:8" ht="46.5" customHeight="1">
      <c r="A123" s="13">
        <v>26</v>
      </c>
      <c r="B123" s="10" t="s">
        <v>16</v>
      </c>
      <c r="C123" s="12" t="s">
        <v>13</v>
      </c>
      <c r="D123" s="15" t="s">
        <v>14</v>
      </c>
      <c r="E123" s="12" t="s">
        <v>7</v>
      </c>
      <c r="F123" s="36">
        <v>200.85</v>
      </c>
      <c r="G123" s="36"/>
      <c r="H123" s="40">
        <f t="shared" si="4"/>
        <v>0</v>
      </c>
    </row>
    <row r="124" spans="1:8" ht="46.5" customHeight="1">
      <c r="A124" s="13">
        <v>27</v>
      </c>
      <c r="B124" s="10" t="s">
        <v>16</v>
      </c>
      <c r="C124" s="12" t="s">
        <v>13</v>
      </c>
      <c r="D124" s="15" t="s">
        <v>262</v>
      </c>
      <c r="E124" s="12" t="s">
        <v>6</v>
      </c>
      <c r="F124" s="36">
        <v>15</v>
      </c>
      <c r="G124" s="36"/>
      <c r="H124" s="40">
        <f t="shared" si="4"/>
        <v>0</v>
      </c>
    </row>
    <row r="125" spans="1:8" ht="46.5" customHeight="1">
      <c r="A125" s="13">
        <v>28</v>
      </c>
      <c r="B125" s="10" t="s">
        <v>16</v>
      </c>
      <c r="C125" s="12" t="s">
        <v>13</v>
      </c>
      <c r="D125" s="15" t="s">
        <v>48</v>
      </c>
      <c r="E125" s="12" t="s">
        <v>6</v>
      </c>
      <c r="F125" s="36">
        <v>78.599999999999994</v>
      </c>
      <c r="G125" s="36"/>
      <c r="H125" s="40">
        <f t="shared" si="4"/>
        <v>0</v>
      </c>
    </row>
    <row r="126" spans="1:8" ht="46.5" customHeight="1">
      <c r="A126" s="13">
        <v>29</v>
      </c>
      <c r="B126" s="10" t="s">
        <v>16</v>
      </c>
      <c r="C126" s="12" t="s">
        <v>13</v>
      </c>
      <c r="D126" s="15" t="s">
        <v>263</v>
      </c>
      <c r="E126" s="12" t="s">
        <v>6</v>
      </c>
      <c r="F126" s="36">
        <v>3.5</v>
      </c>
      <c r="G126" s="36"/>
      <c r="H126" s="40">
        <f t="shared" si="4"/>
        <v>0</v>
      </c>
    </row>
    <row r="127" spans="1:8" ht="36" customHeight="1">
      <c r="A127" s="13">
        <v>30</v>
      </c>
      <c r="B127" s="10" t="s">
        <v>16</v>
      </c>
      <c r="C127" s="12" t="s">
        <v>13</v>
      </c>
      <c r="D127" s="15" t="s">
        <v>264</v>
      </c>
      <c r="E127" s="12" t="s">
        <v>6</v>
      </c>
      <c r="F127" s="36">
        <v>9</v>
      </c>
      <c r="G127" s="36"/>
      <c r="H127" s="40">
        <f t="shared" si="4"/>
        <v>0</v>
      </c>
    </row>
    <row r="128" spans="1:8" ht="24" customHeight="1">
      <c r="A128" s="104" t="s">
        <v>265</v>
      </c>
      <c r="B128" s="88"/>
      <c r="C128" s="88"/>
      <c r="D128" s="88"/>
      <c r="E128" s="88"/>
      <c r="F128" s="88"/>
      <c r="G128" s="88"/>
      <c r="H128" s="105"/>
    </row>
    <row r="129" spans="1:8" ht="46.5" customHeight="1">
      <c r="A129" s="13">
        <v>31</v>
      </c>
      <c r="B129" s="10" t="s">
        <v>16</v>
      </c>
      <c r="C129" s="12" t="s">
        <v>13</v>
      </c>
      <c r="D129" s="15" t="s">
        <v>45</v>
      </c>
      <c r="E129" s="12" t="s">
        <v>7</v>
      </c>
      <c r="F129" s="36">
        <v>3.9</v>
      </c>
      <c r="G129" s="36"/>
      <c r="H129" s="40">
        <f t="shared" ref="H129:H130" si="5">F129*G129</f>
        <v>0</v>
      </c>
    </row>
    <row r="130" spans="1:8" ht="46.5" customHeight="1">
      <c r="A130" s="13">
        <v>32</v>
      </c>
      <c r="B130" s="10" t="s">
        <v>16</v>
      </c>
      <c r="C130" s="12" t="s">
        <v>13</v>
      </c>
      <c r="D130" s="15" t="s">
        <v>14</v>
      </c>
      <c r="E130" s="12" t="s">
        <v>7</v>
      </c>
      <c r="F130" s="36">
        <v>13.9</v>
      </c>
      <c r="G130" s="36"/>
      <c r="H130" s="40">
        <f t="shared" si="5"/>
        <v>0</v>
      </c>
    </row>
    <row r="131" spans="1:8" ht="24" customHeight="1">
      <c r="A131" s="77" t="s">
        <v>73</v>
      </c>
      <c r="B131" s="77"/>
      <c r="C131" s="77"/>
      <c r="D131" s="77"/>
      <c r="E131" s="77"/>
      <c r="F131" s="77"/>
      <c r="G131" s="77"/>
      <c r="H131" s="41">
        <f>SUM(H89:H130)</f>
        <v>0</v>
      </c>
    </row>
  </sheetData>
  <mergeCells count="49">
    <mergeCell ref="A9:H9"/>
    <mergeCell ref="A13:H13"/>
    <mergeCell ref="A17:H17"/>
    <mergeCell ref="A21:H21"/>
    <mergeCell ref="A65:G65"/>
    <mergeCell ref="A43:H43"/>
    <mergeCell ref="A45:H45"/>
    <mergeCell ref="A50:H50"/>
    <mergeCell ref="A55:H55"/>
    <mergeCell ref="A57:H57"/>
    <mergeCell ref="A25:H25"/>
    <mergeCell ref="A29:H29"/>
    <mergeCell ref="A33:H33"/>
    <mergeCell ref="A35:H35"/>
    <mergeCell ref="A39:H39"/>
    <mergeCell ref="A38:H38"/>
    <mergeCell ref="A1:H1"/>
    <mergeCell ref="A2:H2"/>
    <mergeCell ref="A3:H3"/>
    <mergeCell ref="A7:G7"/>
    <mergeCell ref="A8:H8"/>
    <mergeCell ref="A131:G131"/>
    <mergeCell ref="A88:H88"/>
    <mergeCell ref="A77:G77"/>
    <mergeCell ref="A78:H78"/>
    <mergeCell ref="A79:H79"/>
    <mergeCell ref="A81:H81"/>
    <mergeCell ref="A83:H83"/>
    <mergeCell ref="A86:G86"/>
    <mergeCell ref="A113:H113"/>
    <mergeCell ref="A118:H118"/>
    <mergeCell ref="A121:H121"/>
    <mergeCell ref="A128:H128"/>
    <mergeCell ref="A92:H92"/>
    <mergeCell ref="A94:H94"/>
    <mergeCell ref="A37:G37"/>
    <mergeCell ref="A98:H98"/>
    <mergeCell ref="A102:H102"/>
    <mergeCell ref="A106:H106"/>
    <mergeCell ref="A110:H110"/>
    <mergeCell ref="A59:H59"/>
    <mergeCell ref="A61:H61"/>
    <mergeCell ref="A63:H63"/>
    <mergeCell ref="A73:H73"/>
    <mergeCell ref="A87:H87"/>
    <mergeCell ref="A75:H75"/>
    <mergeCell ref="A66:H66"/>
    <mergeCell ref="A67:H67"/>
    <mergeCell ref="A71:H71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3" manualBreakCount="3">
    <brk id="49" max="16383" man="1"/>
    <brk id="97" max="16383" man="1"/>
    <brk id="1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13693-E0A2-48F0-A2D2-8889A1CDF647}">
  <dimension ref="A1:H99"/>
  <sheetViews>
    <sheetView view="pageBreakPreview" zoomScaleNormal="100" zoomScaleSheetLayoutView="100" workbookViewId="0">
      <selection activeCell="G5" sqref="G5:G6"/>
    </sheetView>
  </sheetViews>
  <sheetFormatPr defaultRowHeight="15"/>
  <cols>
    <col min="1" max="1" width="6" customWidth="1"/>
    <col min="3" max="3" width="9.140625" customWidth="1"/>
    <col min="4" max="4" width="38.85546875" customWidth="1"/>
    <col min="6" max="6" width="9.140625" customWidth="1"/>
    <col min="7" max="7" width="13.28515625" customWidth="1"/>
    <col min="8" max="8" width="17.28515625" style="20" customWidth="1"/>
  </cols>
  <sheetData>
    <row r="1" spans="1:8" ht="41.25" customHeight="1">
      <c r="A1" s="52" t="s">
        <v>286</v>
      </c>
      <c r="B1" s="52"/>
      <c r="C1" s="52"/>
      <c r="D1" s="52"/>
      <c r="E1" s="52"/>
      <c r="F1" s="52"/>
      <c r="G1" s="52"/>
      <c r="H1" s="53"/>
    </row>
    <row r="2" spans="1:8" ht="27" customHeight="1">
      <c r="A2" s="80" t="s">
        <v>62</v>
      </c>
      <c r="B2" s="80"/>
      <c r="C2" s="80"/>
      <c r="D2" s="80"/>
      <c r="E2" s="80"/>
      <c r="F2" s="80"/>
      <c r="G2" s="80"/>
      <c r="H2" s="80"/>
    </row>
    <row r="3" spans="1:8" ht="24" customHeight="1">
      <c r="A3" s="84" t="s">
        <v>153</v>
      </c>
      <c r="B3" s="84"/>
      <c r="C3" s="84"/>
      <c r="D3" s="84"/>
      <c r="E3" s="84"/>
      <c r="F3" s="84"/>
      <c r="G3" s="84"/>
      <c r="H3" s="84"/>
    </row>
    <row r="4" spans="1:8" ht="24" customHeight="1">
      <c r="A4" s="9" t="s">
        <v>0</v>
      </c>
      <c r="B4" s="1" t="s">
        <v>152</v>
      </c>
      <c r="C4" s="1" t="s">
        <v>21</v>
      </c>
      <c r="D4" s="9" t="s">
        <v>1</v>
      </c>
      <c r="E4" s="9" t="s">
        <v>22</v>
      </c>
      <c r="F4" s="9" t="s">
        <v>2</v>
      </c>
      <c r="G4" s="9" t="s">
        <v>3</v>
      </c>
      <c r="H4" s="9" t="s">
        <v>4</v>
      </c>
    </row>
    <row r="5" spans="1:8">
      <c r="A5" s="25">
        <v>1</v>
      </c>
      <c r="B5" s="26"/>
      <c r="C5" s="106" t="s">
        <v>155</v>
      </c>
      <c r="D5" s="108" t="s">
        <v>77</v>
      </c>
      <c r="E5" s="110" t="s">
        <v>78</v>
      </c>
      <c r="F5" s="112">
        <v>1</v>
      </c>
      <c r="G5" s="114"/>
      <c r="H5" s="116">
        <f>G5*F5</f>
        <v>0</v>
      </c>
    </row>
    <row r="6" spans="1:8">
      <c r="A6" s="27" t="s">
        <v>126</v>
      </c>
      <c r="B6" s="28" t="s">
        <v>127</v>
      </c>
      <c r="C6" s="107"/>
      <c r="D6" s="109"/>
      <c r="E6" s="111"/>
      <c r="F6" s="113"/>
      <c r="G6" s="115"/>
      <c r="H6" s="117"/>
    </row>
    <row r="7" spans="1:8" ht="22.5">
      <c r="A7" s="25">
        <v>2</v>
      </c>
      <c r="B7" s="23" t="s">
        <v>128</v>
      </c>
      <c r="C7" s="106" t="s">
        <v>155</v>
      </c>
      <c r="D7" s="108" t="s">
        <v>79</v>
      </c>
      <c r="E7" s="110" t="s">
        <v>10</v>
      </c>
      <c r="F7" s="112">
        <v>1</v>
      </c>
      <c r="G7" s="114"/>
      <c r="H7" s="116">
        <f t="shared" ref="H7" si="0">G7*F7</f>
        <v>0</v>
      </c>
    </row>
    <row r="8" spans="1:8">
      <c r="A8" s="27" t="s">
        <v>126</v>
      </c>
      <c r="B8" s="24" t="s">
        <v>129</v>
      </c>
      <c r="C8" s="107"/>
      <c r="D8" s="109"/>
      <c r="E8" s="111"/>
      <c r="F8" s="113"/>
      <c r="G8" s="115"/>
      <c r="H8" s="117"/>
    </row>
    <row r="9" spans="1:8">
      <c r="A9" s="25">
        <v>3</v>
      </c>
      <c r="B9" s="108" t="s">
        <v>130</v>
      </c>
      <c r="C9" s="106" t="s">
        <v>155</v>
      </c>
      <c r="D9" s="108" t="s">
        <v>80</v>
      </c>
      <c r="E9" s="110" t="s">
        <v>78</v>
      </c>
      <c r="F9" s="112">
        <v>5</v>
      </c>
      <c r="G9" s="114"/>
      <c r="H9" s="116">
        <f t="shared" ref="H9" si="1">G9*F9</f>
        <v>0</v>
      </c>
    </row>
    <row r="10" spans="1:8">
      <c r="A10" s="27" t="s">
        <v>126</v>
      </c>
      <c r="B10" s="109"/>
      <c r="C10" s="107"/>
      <c r="D10" s="109"/>
      <c r="E10" s="111"/>
      <c r="F10" s="113"/>
      <c r="G10" s="115"/>
      <c r="H10" s="117"/>
    </row>
    <row r="11" spans="1:8">
      <c r="A11" s="25">
        <v>4</v>
      </c>
      <c r="B11" s="108" t="s">
        <v>131</v>
      </c>
      <c r="C11" s="106" t="s">
        <v>155</v>
      </c>
      <c r="D11" s="108" t="s">
        <v>81</v>
      </c>
      <c r="E11" s="110" t="s">
        <v>78</v>
      </c>
      <c r="F11" s="112">
        <v>5</v>
      </c>
      <c r="G11" s="114"/>
      <c r="H11" s="116">
        <f t="shared" ref="H11" si="2">G11*F11</f>
        <v>0</v>
      </c>
    </row>
    <row r="12" spans="1:8">
      <c r="A12" s="27" t="s">
        <v>126</v>
      </c>
      <c r="B12" s="109"/>
      <c r="C12" s="107"/>
      <c r="D12" s="109"/>
      <c r="E12" s="111"/>
      <c r="F12" s="113"/>
      <c r="G12" s="115"/>
      <c r="H12" s="117"/>
    </row>
    <row r="13" spans="1:8">
      <c r="A13" s="25">
        <v>5</v>
      </c>
      <c r="B13" s="108" t="s">
        <v>132</v>
      </c>
      <c r="C13" s="106" t="s">
        <v>155</v>
      </c>
      <c r="D13" s="108" t="s">
        <v>82</v>
      </c>
      <c r="E13" s="110" t="s">
        <v>10</v>
      </c>
      <c r="F13" s="112">
        <v>3</v>
      </c>
      <c r="G13" s="114"/>
      <c r="H13" s="116">
        <f t="shared" ref="H13" si="3">G13*F13</f>
        <v>0</v>
      </c>
    </row>
    <row r="14" spans="1:8">
      <c r="A14" s="27" t="s">
        <v>126</v>
      </c>
      <c r="B14" s="109"/>
      <c r="C14" s="107"/>
      <c r="D14" s="109"/>
      <c r="E14" s="111"/>
      <c r="F14" s="113"/>
      <c r="G14" s="115"/>
      <c r="H14" s="117"/>
    </row>
    <row r="15" spans="1:8">
      <c r="A15" s="25">
        <v>6</v>
      </c>
      <c r="B15" s="108" t="s">
        <v>133</v>
      </c>
      <c r="C15" s="106" t="s">
        <v>155</v>
      </c>
      <c r="D15" s="108" t="s">
        <v>83</v>
      </c>
      <c r="E15" s="110" t="s">
        <v>10</v>
      </c>
      <c r="F15" s="112">
        <v>3</v>
      </c>
      <c r="G15" s="114"/>
      <c r="H15" s="116">
        <f t="shared" ref="H15" si="4">G15*F15</f>
        <v>0</v>
      </c>
    </row>
    <row r="16" spans="1:8">
      <c r="A16" s="27" t="s">
        <v>126</v>
      </c>
      <c r="B16" s="109"/>
      <c r="C16" s="107"/>
      <c r="D16" s="109"/>
      <c r="E16" s="111"/>
      <c r="F16" s="113"/>
      <c r="G16" s="115"/>
      <c r="H16" s="117"/>
    </row>
    <row r="17" spans="1:8">
      <c r="A17" s="25">
        <v>7</v>
      </c>
      <c r="B17" s="108" t="s">
        <v>133</v>
      </c>
      <c r="C17" s="106" t="s">
        <v>155</v>
      </c>
      <c r="D17" s="108" t="s">
        <v>84</v>
      </c>
      <c r="E17" s="110" t="s">
        <v>10</v>
      </c>
      <c r="F17" s="112">
        <v>2</v>
      </c>
      <c r="G17" s="114"/>
      <c r="H17" s="116">
        <f t="shared" ref="H17" si="5">G17*F17</f>
        <v>0</v>
      </c>
    </row>
    <row r="18" spans="1:8">
      <c r="A18" s="27" t="s">
        <v>126</v>
      </c>
      <c r="B18" s="109"/>
      <c r="C18" s="107"/>
      <c r="D18" s="109"/>
      <c r="E18" s="111"/>
      <c r="F18" s="113"/>
      <c r="G18" s="115"/>
      <c r="H18" s="117"/>
    </row>
    <row r="19" spans="1:8">
      <c r="A19" s="25">
        <v>8</v>
      </c>
      <c r="B19" s="26"/>
      <c r="C19" s="106" t="s">
        <v>155</v>
      </c>
      <c r="D19" s="108" t="s">
        <v>85</v>
      </c>
      <c r="E19" s="110" t="s">
        <v>78</v>
      </c>
      <c r="F19" s="112">
        <v>1</v>
      </c>
      <c r="G19" s="114"/>
      <c r="H19" s="116">
        <f t="shared" ref="H19" si="6">G19*F19</f>
        <v>0</v>
      </c>
    </row>
    <row r="20" spans="1:8" ht="22.5">
      <c r="A20" s="27" t="s">
        <v>126</v>
      </c>
      <c r="B20" s="24" t="s">
        <v>127</v>
      </c>
      <c r="C20" s="107"/>
      <c r="D20" s="109"/>
      <c r="E20" s="111"/>
      <c r="F20" s="113"/>
      <c r="G20" s="115"/>
      <c r="H20" s="117"/>
    </row>
    <row r="21" spans="1:8">
      <c r="A21" s="25">
        <v>9</v>
      </c>
      <c r="B21" s="26"/>
      <c r="C21" s="106" t="s">
        <v>155</v>
      </c>
      <c r="D21" s="108" t="s">
        <v>86</v>
      </c>
      <c r="E21" s="110" t="s">
        <v>78</v>
      </c>
      <c r="F21" s="112">
        <v>1</v>
      </c>
      <c r="G21" s="114"/>
      <c r="H21" s="116">
        <f t="shared" ref="H21" si="7">G21*F21</f>
        <v>0</v>
      </c>
    </row>
    <row r="22" spans="1:8" ht="22.5">
      <c r="A22" s="27" t="s">
        <v>126</v>
      </c>
      <c r="B22" s="24" t="s">
        <v>127</v>
      </c>
      <c r="C22" s="107"/>
      <c r="D22" s="109"/>
      <c r="E22" s="111"/>
      <c r="F22" s="113"/>
      <c r="G22" s="115"/>
      <c r="H22" s="117"/>
    </row>
    <row r="23" spans="1:8">
      <c r="A23" s="25">
        <v>10</v>
      </c>
      <c r="B23" s="26"/>
      <c r="C23" s="106" t="s">
        <v>155</v>
      </c>
      <c r="D23" s="108" t="s">
        <v>87</v>
      </c>
      <c r="E23" s="110" t="s">
        <v>78</v>
      </c>
      <c r="F23" s="112">
        <v>1</v>
      </c>
      <c r="G23" s="114"/>
      <c r="H23" s="116">
        <f t="shared" ref="H23" si="8">G23*F23</f>
        <v>0</v>
      </c>
    </row>
    <row r="24" spans="1:8" ht="22.5">
      <c r="A24" s="27" t="s">
        <v>126</v>
      </c>
      <c r="B24" s="24" t="s">
        <v>127</v>
      </c>
      <c r="C24" s="107"/>
      <c r="D24" s="109"/>
      <c r="E24" s="111"/>
      <c r="F24" s="113"/>
      <c r="G24" s="115"/>
      <c r="H24" s="117"/>
    </row>
    <row r="25" spans="1:8">
      <c r="A25" s="25">
        <v>11</v>
      </c>
      <c r="B25" s="26"/>
      <c r="C25" s="106" t="s">
        <v>155</v>
      </c>
      <c r="D25" s="108" t="s">
        <v>88</v>
      </c>
      <c r="E25" s="110" t="s">
        <v>78</v>
      </c>
      <c r="F25" s="112">
        <v>1</v>
      </c>
      <c r="G25" s="114"/>
      <c r="H25" s="116">
        <f t="shared" ref="H25" si="9">G25*F25</f>
        <v>0</v>
      </c>
    </row>
    <row r="26" spans="1:8" ht="22.5">
      <c r="A26" s="27" t="s">
        <v>126</v>
      </c>
      <c r="B26" s="24" t="s">
        <v>127</v>
      </c>
      <c r="C26" s="107"/>
      <c r="D26" s="109"/>
      <c r="E26" s="111"/>
      <c r="F26" s="113"/>
      <c r="G26" s="115"/>
      <c r="H26" s="117"/>
    </row>
    <row r="27" spans="1:8" ht="22.5">
      <c r="A27" s="25">
        <v>12</v>
      </c>
      <c r="B27" s="23" t="s">
        <v>134</v>
      </c>
      <c r="C27" s="106" t="s">
        <v>155</v>
      </c>
      <c r="D27" s="108" t="s">
        <v>89</v>
      </c>
      <c r="E27" s="110" t="s">
        <v>10</v>
      </c>
      <c r="F27" s="112">
        <v>1</v>
      </c>
      <c r="G27" s="114"/>
      <c r="H27" s="116">
        <f t="shared" ref="H27" si="10">G27*F27</f>
        <v>0</v>
      </c>
    </row>
    <row r="28" spans="1:8">
      <c r="A28" s="27" t="s">
        <v>126</v>
      </c>
      <c r="B28" s="24" t="s">
        <v>129</v>
      </c>
      <c r="C28" s="107"/>
      <c r="D28" s="109"/>
      <c r="E28" s="111"/>
      <c r="F28" s="113"/>
      <c r="G28" s="115"/>
      <c r="H28" s="117"/>
    </row>
    <row r="29" spans="1:8" ht="22.5">
      <c r="A29" s="25">
        <v>13</v>
      </c>
      <c r="B29" s="23" t="s">
        <v>135</v>
      </c>
      <c r="C29" s="106" t="s">
        <v>155</v>
      </c>
      <c r="D29" s="108" t="s">
        <v>90</v>
      </c>
      <c r="E29" s="110" t="s">
        <v>10</v>
      </c>
      <c r="F29" s="112">
        <v>1</v>
      </c>
      <c r="G29" s="114"/>
      <c r="H29" s="116">
        <f t="shared" ref="H29" si="11">G29*F29</f>
        <v>0</v>
      </c>
    </row>
    <row r="30" spans="1:8">
      <c r="A30" s="27" t="s">
        <v>126</v>
      </c>
      <c r="B30" s="24" t="s">
        <v>129</v>
      </c>
      <c r="C30" s="107"/>
      <c r="D30" s="109"/>
      <c r="E30" s="111"/>
      <c r="F30" s="113"/>
      <c r="G30" s="115"/>
      <c r="H30" s="117"/>
    </row>
    <row r="31" spans="1:8">
      <c r="A31" s="25">
        <v>14</v>
      </c>
      <c r="B31" s="26"/>
      <c r="C31" s="106" t="s">
        <v>155</v>
      </c>
      <c r="D31" s="108" t="s">
        <v>91</v>
      </c>
      <c r="E31" s="110" t="s">
        <v>78</v>
      </c>
      <c r="F31" s="112">
        <v>1</v>
      </c>
      <c r="G31" s="114"/>
      <c r="H31" s="116">
        <f t="shared" ref="H31" si="12">G31*F31</f>
        <v>0</v>
      </c>
    </row>
    <row r="32" spans="1:8" ht="22.5">
      <c r="A32" s="27" t="s">
        <v>126</v>
      </c>
      <c r="B32" s="24" t="s">
        <v>127</v>
      </c>
      <c r="C32" s="107"/>
      <c r="D32" s="109"/>
      <c r="E32" s="111"/>
      <c r="F32" s="113"/>
      <c r="G32" s="115"/>
      <c r="H32" s="117"/>
    </row>
    <row r="33" spans="1:8" ht="22.5">
      <c r="A33" s="25">
        <v>15</v>
      </c>
      <c r="B33" s="23" t="s">
        <v>128</v>
      </c>
      <c r="C33" s="106" t="s">
        <v>155</v>
      </c>
      <c r="D33" s="108" t="s">
        <v>92</v>
      </c>
      <c r="E33" s="110" t="s">
        <v>10</v>
      </c>
      <c r="F33" s="112">
        <v>1</v>
      </c>
      <c r="G33" s="114"/>
      <c r="H33" s="116">
        <f t="shared" ref="H33" si="13">G33*F33</f>
        <v>0</v>
      </c>
    </row>
    <row r="34" spans="1:8">
      <c r="A34" s="27" t="s">
        <v>126</v>
      </c>
      <c r="B34" s="24" t="s">
        <v>129</v>
      </c>
      <c r="C34" s="107"/>
      <c r="D34" s="109"/>
      <c r="E34" s="111"/>
      <c r="F34" s="113"/>
      <c r="G34" s="115"/>
      <c r="H34" s="117"/>
    </row>
    <row r="35" spans="1:8">
      <c r="A35" s="25">
        <v>16</v>
      </c>
      <c r="B35" s="26"/>
      <c r="C35" s="106" t="s">
        <v>155</v>
      </c>
      <c r="D35" s="108" t="s">
        <v>93</v>
      </c>
      <c r="E35" s="110" t="s">
        <v>78</v>
      </c>
      <c r="F35" s="112">
        <v>1</v>
      </c>
      <c r="G35" s="114"/>
      <c r="H35" s="116">
        <f t="shared" ref="H35" si="14">G35*F35</f>
        <v>0</v>
      </c>
    </row>
    <row r="36" spans="1:8" ht="22.5">
      <c r="A36" s="27" t="s">
        <v>126</v>
      </c>
      <c r="B36" s="24" t="s">
        <v>127</v>
      </c>
      <c r="C36" s="107"/>
      <c r="D36" s="109"/>
      <c r="E36" s="111"/>
      <c r="F36" s="113"/>
      <c r="G36" s="115"/>
      <c r="H36" s="117"/>
    </row>
    <row r="37" spans="1:8">
      <c r="A37" s="25">
        <v>17</v>
      </c>
      <c r="B37" s="108" t="s">
        <v>136</v>
      </c>
      <c r="C37" s="106" t="s">
        <v>155</v>
      </c>
      <c r="D37" s="108" t="s">
        <v>94</v>
      </c>
      <c r="E37" s="110" t="s">
        <v>95</v>
      </c>
      <c r="F37" s="112">
        <v>36.75</v>
      </c>
      <c r="G37" s="114"/>
      <c r="H37" s="116">
        <f t="shared" ref="H37" si="15">G37*F37</f>
        <v>0</v>
      </c>
    </row>
    <row r="38" spans="1:8">
      <c r="A38" s="27" t="s">
        <v>126</v>
      </c>
      <c r="B38" s="109"/>
      <c r="C38" s="107"/>
      <c r="D38" s="109"/>
      <c r="E38" s="111"/>
      <c r="F38" s="113"/>
      <c r="G38" s="115"/>
      <c r="H38" s="117"/>
    </row>
    <row r="39" spans="1:8" ht="22.5">
      <c r="A39" s="25">
        <v>18</v>
      </c>
      <c r="B39" s="23" t="s">
        <v>137</v>
      </c>
      <c r="C39" s="106" t="s">
        <v>155</v>
      </c>
      <c r="D39" s="108" t="s">
        <v>96</v>
      </c>
      <c r="E39" s="110" t="s">
        <v>6</v>
      </c>
      <c r="F39" s="112">
        <v>75</v>
      </c>
      <c r="G39" s="114"/>
      <c r="H39" s="116">
        <f t="shared" ref="H39" si="16">G39*F39</f>
        <v>0</v>
      </c>
    </row>
    <row r="40" spans="1:8">
      <c r="A40" s="27" t="s">
        <v>126</v>
      </c>
      <c r="B40" s="24" t="s">
        <v>129</v>
      </c>
      <c r="C40" s="107"/>
      <c r="D40" s="109"/>
      <c r="E40" s="111"/>
      <c r="F40" s="113"/>
      <c r="G40" s="115"/>
      <c r="H40" s="117"/>
    </row>
    <row r="41" spans="1:8" ht="33.75">
      <c r="A41" s="25">
        <v>19</v>
      </c>
      <c r="B41" s="23" t="s">
        <v>138</v>
      </c>
      <c r="C41" s="106" t="s">
        <v>155</v>
      </c>
      <c r="D41" s="23" t="s">
        <v>97</v>
      </c>
      <c r="E41" s="110" t="s">
        <v>6</v>
      </c>
      <c r="F41" s="112">
        <v>75</v>
      </c>
      <c r="G41" s="114"/>
      <c r="H41" s="116">
        <f t="shared" ref="H41" si="17">G41*F41</f>
        <v>0</v>
      </c>
    </row>
    <row r="42" spans="1:8">
      <c r="A42" s="27" t="s">
        <v>126</v>
      </c>
      <c r="B42" s="24" t="s">
        <v>129</v>
      </c>
      <c r="C42" s="107"/>
      <c r="D42" s="24"/>
      <c r="E42" s="111"/>
      <c r="F42" s="113"/>
      <c r="G42" s="115"/>
      <c r="H42" s="117"/>
    </row>
    <row r="43" spans="1:8">
      <c r="A43" s="25">
        <v>20</v>
      </c>
      <c r="B43" s="108" t="s">
        <v>139</v>
      </c>
      <c r="C43" s="106" t="s">
        <v>155</v>
      </c>
      <c r="D43" s="108" t="s">
        <v>98</v>
      </c>
      <c r="E43" s="110" t="s">
        <v>95</v>
      </c>
      <c r="F43" s="112">
        <v>31.5</v>
      </c>
      <c r="G43" s="114"/>
      <c r="H43" s="116">
        <f t="shared" ref="H43" si="18">G43*F43</f>
        <v>0</v>
      </c>
    </row>
    <row r="44" spans="1:8">
      <c r="A44" s="27" t="s">
        <v>126</v>
      </c>
      <c r="B44" s="109"/>
      <c r="C44" s="107"/>
      <c r="D44" s="109"/>
      <c r="E44" s="111"/>
      <c r="F44" s="113"/>
      <c r="G44" s="115"/>
      <c r="H44" s="117"/>
    </row>
    <row r="45" spans="1:8">
      <c r="A45" s="25">
        <v>21</v>
      </c>
      <c r="B45" s="108" t="s">
        <v>140</v>
      </c>
      <c r="C45" s="106" t="s">
        <v>155</v>
      </c>
      <c r="D45" s="108" t="s">
        <v>99</v>
      </c>
      <c r="E45" s="110" t="s">
        <v>95</v>
      </c>
      <c r="F45" s="112">
        <v>7.5</v>
      </c>
      <c r="G45" s="114"/>
      <c r="H45" s="116">
        <f t="shared" ref="H45" si="19">G45*F45</f>
        <v>0</v>
      </c>
    </row>
    <row r="46" spans="1:8">
      <c r="A46" s="27" t="s">
        <v>126</v>
      </c>
      <c r="B46" s="109"/>
      <c r="C46" s="107"/>
      <c r="D46" s="109"/>
      <c r="E46" s="111"/>
      <c r="F46" s="113"/>
      <c r="G46" s="115"/>
      <c r="H46" s="117"/>
    </row>
    <row r="47" spans="1:8" ht="24" customHeight="1">
      <c r="A47" s="25">
        <v>22</v>
      </c>
      <c r="B47" s="108" t="s">
        <v>141</v>
      </c>
      <c r="C47" s="106" t="s">
        <v>155</v>
      </c>
      <c r="D47" s="108" t="s">
        <v>100</v>
      </c>
      <c r="E47" s="110" t="s">
        <v>95</v>
      </c>
      <c r="F47" s="112">
        <v>7.5</v>
      </c>
      <c r="G47" s="114"/>
      <c r="H47" s="116">
        <f t="shared" ref="H47" si="20">G47*F47</f>
        <v>0</v>
      </c>
    </row>
    <row r="48" spans="1:8">
      <c r="A48" s="27" t="s">
        <v>126</v>
      </c>
      <c r="B48" s="109"/>
      <c r="C48" s="107"/>
      <c r="D48" s="109"/>
      <c r="E48" s="111"/>
      <c r="F48" s="113"/>
      <c r="G48" s="115"/>
      <c r="H48" s="117"/>
    </row>
    <row r="49" spans="1:8">
      <c r="A49" s="25">
        <v>23</v>
      </c>
      <c r="B49" s="108" t="s">
        <v>142</v>
      </c>
      <c r="C49" s="106" t="s">
        <v>155</v>
      </c>
      <c r="D49" s="108" t="s">
        <v>101</v>
      </c>
      <c r="E49" s="110" t="s">
        <v>6</v>
      </c>
      <c r="F49" s="112">
        <v>100</v>
      </c>
      <c r="G49" s="114"/>
      <c r="H49" s="116">
        <f t="shared" ref="H49" si="21">G49*F49</f>
        <v>0</v>
      </c>
    </row>
    <row r="50" spans="1:8">
      <c r="A50" s="27" t="s">
        <v>126</v>
      </c>
      <c r="B50" s="109"/>
      <c r="C50" s="107"/>
      <c r="D50" s="109"/>
      <c r="E50" s="111"/>
      <c r="F50" s="113"/>
      <c r="G50" s="115"/>
      <c r="H50" s="117"/>
    </row>
    <row r="51" spans="1:8">
      <c r="A51" s="25">
        <v>24</v>
      </c>
      <c r="B51" s="108" t="s">
        <v>143</v>
      </c>
      <c r="C51" s="106" t="s">
        <v>155</v>
      </c>
      <c r="D51" s="108" t="s">
        <v>102</v>
      </c>
      <c r="E51" s="110" t="s">
        <v>6</v>
      </c>
      <c r="F51" s="112">
        <v>70</v>
      </c>
      <c r="G51" s="114"/>
      <c r="H51" s="116">
        <f t="shared" ref="H51" si="22">G51*F51</f>
        <v>0</v>
      </c>
    </row>
    <row r="52" spans="1:8">
      <c r="A52" s="27" t="s">
        <v>126</v>
      </c>
      <c r="B52" s="109"/>
      <c r="C52" s="107"/>
      <c r="D52" s="109"/>
      <c r="E52" s="111"/>
      <c r="F52" s="113"/>
      <c r="G52" s="115"/>
      <c r="H52" s="117"/>
    </row>
    <row r="53" spans="1:8" ht="22.5">
      <c r="A53" s="25">
        <v>25</v>
      </c>
      <c r="B53" s="23" t="s">
        <v>144</v>
      </c>
      <c r="C53" s="106" t="s">
        <v>155</v>
      </c>
      <c r="D53" s="108" t="s">
        <v>103</v>
      </c>
      <c r="E53" s="110" t="s">
        <v>6</v>
      </c>
      <c r="F53" s="112">
        <v>40</v>
      </c>
      <c r="G53" s="114"/>
      <c r="H53" s="116">
        <f t="shared" ref="H53" si="23">G53*F53</f>
        <v>0</v>
      </c>
    </row>
    <row r="54" spans="1:8">
      <c r="A54" s="27" t="s">
        <v>126</v>
      </c>
      <c r="B54" s="24" t="s">
        <v>129</v>
      </c>
      <c r="C54" s="107"/>
      <c r="D54" s="109"/>
      <c r="E54" s="111"/>
      <c r="F54" s="113"/>
      <c r="G54" s="115"/>
      <c r="H54" s="117"/>
    </row>
    <row r="55" spans="1:8" ht="22.5">
      <c r="A55" s="25">
        <v>26</v>
      </c>
      <c r="B55" s="23" t="s">
        <v>145</v>
      </c>
      <c r="C55" s="106" t="s">
        <v>155</v>
      </c>
      <c r="D55" s="108" t="s">
        <v>104</v>
      </c>
      <c r="E55" s="110" t="s">
        <v>6</v>
      </c>
      <c r="F55" s="112">
        <v>440</v>
      </c>
      <c r="G55" s="114"/>
      <c r="H55" s="116">
        <f t="shared" ref="H55" si="24">G55*F55</f>
        <v>0</v>
      </c>
    </row>
    <row r="56" spans="1:8">
      <c r="A56" s="27" t="s">
        <v>126</v>
      </c>
      <c r="B56" s="24" t="s">
        <v>129</v>
      </c>
      <c r="C56" s="107"/>
      <c r="D56" s="109"/>
      <c r="E56" s="111"/>
      <c r="F56" s="113"/>
      <c r="G56" s="115"/>
      <c r="H56" s="117"/>
    </row>
    <row r="57" spans="1:8" ht="22.5">
      <c r="A57" s="25">
        <v>27</v>
      </c>
      <c r="B57" s="23" t="s">
        <v>146</v>
      </c>
      <c r="C57" s="106" t="s">
        <v>155</v>
      </c>
      <c r="D57" s="108" t="s">
        <v>105</v>
      </c>
      <c r="E57" s="110" t="s">
        <v>6</v>
      </c>
      <c r="F57" s="112">
        <v>35</v>
      </c>
      <c r="G57" s="114"/>
      <c r="H57" s="116">
        <f t="shared" ref="H57" si="25">G57*F57</f>
        <v>0</v>
      </c>
    </row>
    <row r="58" spans="1:8">
      <c r="A58" s="27" t="s">
        <v>126</v>
      </c>
      <c r="B58" s="24" t="s">
        <v>129</v>
      </c>
      <c r="C58" s="107"/>
      <c r="D58" s="109"/>
      <c r="E58" s="111"/>
      <c r="F58" s="113"/>
      <c r="G58" s="115"/>
      <c r="H58" s="117"/>
    </row>
    <row r="59" spans="1:8" ht="22.5">
      <c r="A59" s="25">
        <v>28</v>
      </c>
      <c r="B59" s="23" t="s">
        <v>144</v>
      </c>
      <c r="C59" s="106" t="s">
        <v>155</v>
      </c>
      <c r="D59" s="108" t="s">
        <v>106</v>
      </c>
      <c r="E59" s="110" t="s">
        <v>6</v>
      </c>
      <c r="F59" s="112">
        <v>35</v>
      </c>
      <c r="G59" s="114"/>
      <c r="H59" s="116">
        <f t="shared" ref="H59" si="26">G59*F59</f>
        <v>0</v>
      </c>
    </row>
    <row r="60" spans="1:8">
      <c r="A60" s="27" t="s">
        <v>126</v>
      </c>
      <c r="B60" s="24" t="s">
        <v>129</v>
      </c>
      <c r="C60" s="107"/>
      <c r="D60" s="109"/>
      <c r="E60" s="111"/>
      <c r="F60" s="113"/>
      <c r="G60" s="115"/>
      <c r="H60" s="117"/>
    </row>
    <row r="61" spans="1:8" ht="22.5">
      <c r="A61" s="25">
        <v>29</v>
      </c>
      <c r="B61" s="23" t="s">
        <v>144</v>
      </c>
      <c r="C61" s="106" t="s">
        <v>155</v>
      </c>
      <c r="D61" s="108" t="s">
        <v>107</v>
      </c>
      <c r="E61" s="110" t="s">
        <v>6</v>
      </c>
      <c r="F61" s="112">
        <v>85</v>
      </c>
      <c r="G61" s="114"/>
      <c r="H61" s="116">
        <f t="shared" ref="H61" si="27">G61*F61</f>
        <v>0</v>
      </c>
    </row>
    <row r="62" spans="1:8">
      <c r="A62" s="27" t="s">
        <v>126</v>
      </c>
      <c r="B62" s="24" t="s">
        <v>129</v>
      </c>
      <c r="C62" s="107"/>
      <c r="D62" s="109"/>
      <c r="E62" s="111"/>
      <c r="F62" s="113"/>
      <c r="G62" s="115"/>
      <c r="H62" s="117"/>
    </row>
    <row r="63" spans="1:8" ht="22.5">
      <c r="A63" s="25">
        <v>30</v>
      </c>
      <c r="B63" s="23" t="s">
        <v>144</v>
      </c>
      <c r="C63" s="106" t="s">
        <v>155</v>
      </c>
      <c r="D63" s="108" t="s">
        <v>108</v>
      </c>
      <c r="E63" s="110" t="s">
        <v>6</v>
      </c>
      <c r="F63" s="112">
        <v>25</v>
      </c>
      <c r="G63" s="114"/>
      <c r="H63" s="116">
        <f t="shared" ref="H63" si="28">G63*F63</f>
        <v>0</v>
      </c>
    </row>
    <row r="64" spans="1:8">
      <c r="A64" s="27" t="s">
        <v>126</v>
      </c>
      <c r="B64" s="24" t="s">
        <v>129</v>
      </c>
      <c r="C64" s="107"/>
      <c r="D64" s="109"/>
      <c r="E64" s="111"/>
      <c r="F64" s="113"/>
      <c r="G64" s="115"/>
      <c r="H64" s="117"/>
    </row>
    <row r="65" spans="1:8" ht="22.5">
      <c r="A65" s="25">
        <v>31</v>
      </c>
      <c r="B65" s="23" t="s">
        <v>144</v>
      </c>
      <c r="C65" s="106" t="s">
        <v>155</v>
      </c>
      <c r="D65" s="108" t="s">
        <v>109</v>
      </c>
      <c r="E65" s="110" t="s">
        <v>6</v>
      </c>
      <c r="F65" s="112">
        <v>25</v>
      </c>
      <c r="G65" s="114"/>
      <c r="H65" s="116">
        <f t="shared" ref="H65" si="29">G65*F65</f>
        <v>0</v>
      </c>
    </row>
    <row r="66" spans="1:8">
      <c r="A66" s="27" t="s">
        <v>126</v>
      </c>
      <c r="B66" s="24" t="s">
        <v>129</v>
      </c>
      <c r="C66" s="107"/>
      <c r="D66" s="109"/>
      <c r="E66" s="111"/>
      <c r="F66" s="113"/>
      <c r="G66" s="115"/>
      <c r="H66" s="117"/>
    </row>
    <row r="67" spans="1:8" ht="31.5" customHeight="1">
      <c r="A67" s="25">
        <v>32</v>
      </c>
      <c r="B67" s="108" t="s">
        <v>147</v>
      </c>
      <c r="C67" s="106" t="s">
        <v>155</v>
      </c>
      <c r="D67" s="108" t="s">
        <v>110</v>
      </c>
      <c r="E67" s="110" t="s">
        <v>6</v>
      </c>
      <c r="F67" s="112">
        <v>72</v>
      </c>
      <c r="G67" s="114"/>
      <c r="H67" s="116">
        <f t="shared" ref="H67" si="30">G67*F67</f>
        <v>0</v>
      </c>
    </row>
    <row r="68" spans="1:8">
      <c r="A68" s="27" t="s">
        <v>126</v>
      </c>
      <c r="B68" s="109"/>
      <c r="C68" s="107"/>
      <c r="D68" s="109"/>
      <c r="E68" s="111"/>
      <c r="F68" s="113"/>
      <c r="G68" s="115"/>
      <c r="H68" s="117"/>
    </row>
    <row r="69" spans="1:8" ht="31.5" customHeight="1">
      <c r="A69" s="25">
        <v>33</v>
      </c>
      <c r="B69" s="108" t="s">
        <v>148</v>
      </c>
      <c r="C69" s="106" t="s">
        <v>155</v>
      </c>
      <c r="D69" s="108" t="s">
        <v>111</v>
      </c>
      <c r="E69" s="110" t="s">
        <v>6</v>
      </c>
      <c r="F69" s="112">
        <v>117</v>
      </c>
      <c r="G69" s="114"/>
      <c r="H69" s="116">
        <f t="shared" ref="H69" si="31">G69*F69</f>
        <v>0</v>
      </c>
    </row>
    <row r="70" spans="1:8">
      <c r="A70" s="27" t="s">
        <v>126</v>
      </c>
      <c r="B70" s="109"/>
      <c r="C70" s="107"/>
      <c r="D70" s="109"/>
      <c r="E70" s="111"/>
      <c r="F70" s="113"/>
      <c r="G70" s="115"/>
      <c r="H70" s="117"/>
    </row>
    <row r="71" spans="1:8" ht="31.5" customHeight="1">
      <c r="A71" s="25">
        <v>34</v>
      </c>
      <c r="B71" s="108" t="s">
        <v>148</v>
      </c>
      <c r="C71" s="106" t="s">
        <v>155</v>
      </c>
      <c r="D71" s="108" t="s">
        <v>112</v>
      </c>
      <c r="E71" s="110" t="s">
        <v>6</v>
      </c>
      <c r="F71" s="112">
        <v>23</v>
      </c>
      <c r="G71" s="114"/>
      <c r="H71" s="116">
        <f t="shared" ref="H71" si="32">G71*F71</f>
        <v>0</v>
      </c>
    </row>
    <row r="72" spans="1:8">
      <c r="A72" s="27" t="s">
        <v>126</v>
      </c>
      <c r="B72" s="109"/>
      <c r="C72" s="107"/>
      <c r="D72" s="109"/>
      <c r="E72" s="111"/>
      <c r="F72" s="113"/>
      <c r="G72" s="115"/>
      <c r="H72" s="117"/>
    </row>
    <row r="73" spans="1:8" ht="31.5" customHeight="1">
      <c r="A73" s="25">
        <v>35</v>
      </c>
      <c r="B73" s="108" t="s">
        <v>148</v>
      </c>
      <c r="C73" s="106" t="s">
        <v>155</v>
      </c>
      <c r="D73" s="108" t="s">
        <v>113</v>
      </c>
      <c r="E73" s="110" t="s">
        <v>6</v>
      </c>
      <c r="F73" s="112">
        <v>20</v>
      </c>
      <c r="G73" s="114"/>
      <c r="H73" s="116">
        <f t="shared" ref="H73" si="33">G73*F73</f>
        <v>0</v>
      </c>
    </row>
    <row r="74" spans="1:8">
      <c r="A74" s="27" t="s">
        <v>126</v>
      </c>
      <c r="B74" s="109"/>
      <c r="C74" s="107"/>
      <c r="D74" s="109"/>
      <c r="E74" s="111"/>
      <c r="F74" s="113"/>
      <c r="G74" s="115"/>
      <c r="H74" s="117"/>
    </row>
    <row r="75" spans="1:8" ht="31.5" customHeight="1">
      <c r="A75" s="25">
        <v>36</v>
      </c>
      <c r="B75" s="108" t="s">
        <v>148</v>
      </c>
      <c r="C75" s="106" t="s">
        <v>155</v>
      </c>
      <c r="D75" s="108" t="s">
        <v>114</v>
      </c>
      <c r="E75" s="110" t="s">
        <v>6</v>
      </c>
      <c r="F75" s="112">
        <v>25</v>
      </c>
      <c r="G75" s="114"/>
      <c r="H75" s="116">
        <f t="shared" ref="H75" si="34">G75*F75</f>
        <v>0</v>
      </c>
    </row>
    <row r="76" spans="1:8">
      <c r="A76" s="27" t="s">
        <v>126</v>
      </c>
      <c r="B76" s="109"/>
      <c r="C76" s="107"/>
      <c r="D76" s="109"/>
      <c r="E76" s="111"/>
      <c r="F76" s="113"/>
      <c r="G76" s="115"/>
      <c r="H76" s="117"/>
    </row>
    <row r="77" spans="1:8" ht="31.5" customHeight="1">
      <c r="A77" s="25">
        <v>37</v>
      </c>
      <c r="B77" s="108" t="s">
        <v>148</v>
      </c>
      <c r="C77" s="106" t="s">
        <v>155</v>
      </c>
      <c r="D77" s="108" t="s">
        <v>115</v>
      </c>
      <c r="E77" s="110" t="s">
        <v>6</v>
      </c>
      <c r="F77" s="112">
        <v>10</v>
      </c>
      <c r="G77" s="114"/>
      <c r="H77" s="116">
        <f t="shared" ref="H77" si="35">G77*F77</f>
        <v>0</v>
      </c>
    </row>
    <row r="78" spans="1:8">
      <c r="A78" s="27" t="s">
        <v>126</v>
      </c>
      <c r="B78" s="109"/>
      <c r="C78" s="107"/>
      <c r="D78" s="109"/>
      <c r="E78" s="111"/>
      <c r="F78" s="113"/>
      <c r="G78" s="115"/>
      <c r="H78" s="117"/>
    </row>
    <row r="79" spans="1:8" ht="31.5" customHeight="1">
      <c r="A79" s="25">
        <v>38</v>
      </c>
      <c r="B79" s="108" t="s">
        <v>148</v>
      </c>
      <c r="C79" s="106" t="s">
        <v>155</v>
      </c>
      <c r="D79" s="108" t="s">
        <v>116</v>
      </c>
      <c r="E79" s="110" t="s">
        <v>6</v>
      </c>
      <c r="F79" s="112">
        <v>215</v>
      </c>
      <c r="G79" s="114"/>
      <c r="H79" s="116">
        <f t="shared" ref="H79" si="36">G79*F79</f>
        <v>0</v>
      </c>
    </row>
    <row r="80" spans="1:8">
      <c r="A80" s="27" t="s">
        <v>126</v>
      </c>
      <c r="B80" s="109"/>
      <c r="C80" s="107"/>
      <c r="D80" s="109"/>
      <c r="E80" s="111"/>
      <c r="F80" s="113"/>
      <c r="G80" s="115"/>
      <c r="H80" s="117"/>
    </row>
    <row r="81" spans="1:8" ht="31.5" customHeight="1">
      <c r="A81" s="25">
        <v>39</v>
      </c>
      <c r="B81" s="108" t="s">
        <v>148</v>
      </c>
      <c r="C81" s="106" t="s">
        <v>155</v>
      </c>
      <c r="D81" s="108" t="s">
        <v>117</v>
      </c>
      <c r="E81" s="110" t="s">
        <v>6</v>
      </c>
      <c r="F81" s="112">
        <v>10</v>
      </c>
      <c r="G81" s="114"/>
      <c r="H81" s="116">
        <f t="shared" ref="H81" si="37">G81*F81</f>
        <v>0</v>
      </c>
    </row>
    <row r="82" spans="1:8">
      <c r="A82" s="27" t="s">
        <v>126</v>
      </c>
      <c r="B82" s="109"/>
      <c r="C82" s="107"/>
      <c r="D82" s="109"/>
      <c r="E82" s="111"/>
      <c r="F82" s="113"/>
      <c r="G82" s="115"/>
      <c r="H82" s="117"/>
    </row>
    <row r="83" spans="1:8" ht="31.5" customHeight="1">
      <c r="A83" s="25">
        <v>40</v>
      </c>
      <c r="B83" s="108" t="s">
        <v>148</v>
      </c>
      <c r="C83" s="106" t="s">
        <v>155</v>
      </c>
      <c r="D83" s="108" t="s">
        <v>118</v>
      </c>
      <c r="E83" s="110" t="s">
        <v>6</v>
      </c>
      <c r="F83" s="112">
        <v>195</v>
      </c>
      <c r="G83" s="114"/>
      <c r="H83" s="116">
        <f t="shared" ref="H83" si="38">G83*F83</f>
        <v>0</v>
      </c>
    </row>
    <row r="84" spans="1:8">
      <c r="A84" s="27" t="s">
        <v>126</v>
      </c>
      <c r="B84" s="109"/>
      <c r="C84" s="107"/>
      <c r="D84" s="109"/>
      <c r="E84" s="111"/>
      <c r="F84" s="113"/>
      <c r="G84" s="115"/>
      <c r="H84" s="117"/>
    </row>
    <row r="85" spans="1:8" ht="31.5" customHeight="1">
      <c r="A85" s="25">
        <v>41</v>
      </c>
      <c r="B85" s="108" t="s">
        <v>148</v>
      </c>
      <c r="C85" s="106" t="s">
        <v>155</v>
      </c>
      <c r="D85" s="108" t="s">
        <v>119</v>
      </c>
      <c r="E85" s="110" t="s">
        <v>6</v>
      </c>
      <c r="F85" s="112">
        <v>107</v>
      </c>
      <c r="G85" s="114"/>
      <c r="H85" s="116">
        <f t="shared" ref="H85" si="39">G85*F85</f>
        <v>0</v>
      </c>
    </row>
    <row r="86" spans="1:8">
      <c r="A86" s="27" t="s">
        <v>126</v>
      </c>
      <c r="B86" s="109"/>
      <c r="C86" s="107"/>
      <c r="D86" s="109"/>
      <c r="E86" s="111"/>
      <c r="F86" s="113"/>
      <c r="G86" s="115"/>
      <c r="H86" s="117"/>
    </row>
    <row r="87" spans="1:8" ht="31.5" customHeight="1">
      <c r="A87" s="25">
        <v>42</v>
      </c>
      <c r="B87" s="108" t="s">
        <v>149</v>
      </c>
      <c r="C87" s="106" t="s">
        <v>155</v>
      </c>
      <c r="D87" s="108" t="s">
        <v>120</v>
      </c>
      <c r="E87" s="110" t="s">
        <v>6</v>
      </c>
      <c r="F87" s="112">
        <v>20</v>
      </c>
      <c r="G87" s="114"/>
      <c r="H87" s="116">
        <f t="shared" ref="H87" si="40">G87*F87</f>
        <v>0</v>
      </c>
    </row>
    <row r="88" spans="1:8">
      <c r="A88" s="27" t="s">
        <v>126</v>
      </c>
      <c r="B88" s="109"/>
      <c r="C88" s="107"/>
      <c r="D88" s="109"/>
      <c r="E88" s="111"/>
      <c r="F88" s="113"/>
      <c r="G88" s="115"/>
      <c r="H88" s="117"/>
    </row>
    <row r="89" spans="1:8">
      <c r="A89" s="25">
        <v>43</v>
      </c>
      <c r="B89" s="108" t="s">
        <v>150</v>
      </c>
      <c r="C89" s="106" t="s">
        <v>155</v>
      </c>
      <c r="D89" s="108" t="s">
        <v>121</v>
      </c>
      <c r="E89" s="110" t="s">
        <v>10</v>
      </c>
      <c r="F89" s="112">
        <v>3</v>
      </c>
      <c r="G89" s="114"/>
      <c r="H89" s="116">
        <f t="shared" ref="H89" si="41">G89*F89</f>
        <v>0</v>
      </c>
    </row>
    <row r="90" spans="1:8">
      <c r="A90" s="27" t="s">
        <v>126</v>
      </c>
      <c r="B90" s="109"/>
      <c r="C90" s="107"/>
      <c r="D90" s="109"/>
      <c r="E90" s="111"/>
      <c r="F90" s="113"/>
      <c r="G90" s="115"/>
      <c r="H90" s="117"/>
    </row>
    <row r="91" spans="1:8" ht="22.5">
      <c r="A91" s="25">
        <v>44</v>
      </c>
      <c r="B91" s="23" t="s">
        <v>151</v>
      </c>
      <c r="C91" s="106" t="s">
        <v>155</v>
      </c>
      <c r="D91" s="108" t="s">
        <v>122</v>
      </c>
      <c r="E91" s="110" t="s">
        <v>10</v>
      </c>
      <c r="F91" s="112">
        <v>3</v>
      </c>
      <c r="G91" s="114"/>
      <c r="H91" s="116">
        <f t="shared" ref="H91" si="42">G91*F91</f>
        <v>0</v>
      </c>
    </row>
    <row r="92" spans="1:8">
      <c r="A92" s="27" t="s">
        <v>126</v>
      </c>
      <c r="B92" s="24" t="s">
        <v>129</v>
      </c>
      <c r="C92" s="107"/>
      <c r="D92" s="109"/>
      <c r="E92" s="111"/>
      <c r="F92" s="113"/>
      <c r="G92" s="115"/>
      <c r="H92" s="117"/>
    </row>
    <row r="93" spans="1:8">
      <c r="A93" s="25">
        <v>45</v>
      </c>
      <c r="B93" s="26"/>
      <c r="C93" s="106" t="s">
        <v>155</v>
      </c>
      <c r="D93" s="108" t="s">
        <v>123</v>
      </c>
      <c r="E93" s="110" t="s">
        <v>78</v>
      </c>
      <c r="F93" s="112">
        <v>1</v>
      </c>
      <c r="G93" s="114"/>
      <c r="H93" s="116">
        <f t="shared" ref="H93" si="43">G93*F93</f>
        <v>0</v>
      </c>
    </row>
    <row r="94" spans="1:8" ht="22.5">
      <c r="A94" s="27" t="s">
        <v>126</v>
      </c>
      <c r="B94" s="24" t="s">
        <v>127</v>
      </c>
      <c r="C94" s="107"/>
      <c r="D94" s="109"/>
      <c r="E94" s="111"/>
      <c r="F94" s="113"/>
      <c r="G94" s="115"/>
      <c r="H94" s="117"/>
    </row>
    <row r="95" spans="1:8">
      <c r="A95" s="25">
        <v>46</v>
      </c>
      <c r="B95" s="26"/>
      <c r="C95" s="106" t="s">
        <v>155</v>
      </c>
      <c r="D95" s="108" t="s">
        <v>124</v>
      </c>
      <c r="E95" s="110" t="s">
        <v>78</v>
      </c>
      <c r="F95" s="112">
        <v>1</v>
      </c>
      <c r="G95" s="114"/>
      <c r="H95" s="116">
        <f t="shared" ref="H95" si="44">G95*F95</f>
        <v>0</v>
      </c>
    </row>
    <row r="96" spans="1:8" ht="22.5">
      <c r="A96" s="27" t="s">
        <v>126</v>
      </c>
      <c r="B96" s="24" t="s">
        <v>127</v>
      </c>
      <c r="C96" s="107"/>
      <c r="D96" s="109"/>
      <c r="E96" s="111"/>
      <c r="F96" s="113"/>
      <c r="G96" s="115"/>
      <c r="H96" s="117"/>
    </row>
    <row r="97" spans="1:8">
      <c r="A97" s="25">
        <v>47</v>
      </c>
      <c r="B97" s="26"/>
      <c r="C97" s="106" t="s">
        <v>155</v>
      </c>
      <c r="D97" s="108" t="s">
        <v>125</v>
      </c>
      <c r="E97" s="110" t="s">
        <v>78</v>
      </c>
      <c r="F97" s="112">
        <v>1</v>
      </c>
      <c r="G97" s="114"/>
      <c r="H97" s="116">
        <f t="shared" ref="H97" si="45">G97*F97</f>
        <v>0</v>
      </c>
    </row>
    <row r="98" spans="1:8" ht="22.5">
      <c r="A98" s="27" t="s">
        <v>126</v>
      </c>
      <c r="B98" s="24" t="s">
        <v>127</v>
      </c>
      <c r="C98" s="107"/>
      <c r="D98" s="109"/>
      <c r="E98" s="111"/>
      <c r="F98" s="113"/>
      <c r="G98" s="115"/>
      <c r="H98" s="117"/>
    </row>
    <row r="99" spans="1:8" ht="24" customHeight="1">
      <c r="A99" s="77" t="s">
        <v>154</v>
      </c>
      <c r="B99" s="77"/>
      <c r="C99" s="77"/>
      <c r="D99" s="77"/>
      <c r="E99" s="77"/>
      <c r="F99" s="77"/>
      <c r="G99" s="77"/>
      <c r="H99" s="41">
        <f>SUM(H5:H98)</f>
        <v>0</v>
      </c>
    </row>
  </sheetData>
  <mergeCells count="308">
    <mergeCell ref="A1:H1"/>
    <mergeCell ref="A2:H2"/>
    <mergeCell ref="A3:H3"/>
    <mergeCell ref="F9:F10"/>
    <mergeCell ref="G9:G10"/>
    <mergeCell ref="H9:H10"/>
    <mergeCell ref="D11:D12"/>
    <mergeCell ref="E11:E12"/>
    <mergeCell ref="F11:F12"/>
    <mergeCell ref="G11:G12"/>
    <mergeCell ref="H11:H12"/>
    <mergeCell ref="D5:D6"/>
    <mergeCell ref="E5:E6"/>
    <mergeCell ref="F5:F6"/>
    <mergeCell ref="G5:G6"/>
    <mergeCell ref="H5:H6"/>
    <mergeCell ref="D7:D8"/>
    <mergeCell ref="E7:E8"/>
    <mergeCell ref="F7:F8"/>
    <mergeCell ref="G7:G8"/>
    <mergeCell ref="H7:H8"/>
    <mergeCell ref="D9:D10"/>
    <mergeCell ref="E9:E10"/>
    <mergeCell ref="B9:B10"/>
    <mergeCell ref="D13:D14"/>
    <mergeCell ref="E13:E14"/>
    <mergeCell ref="F13:F14"/>
    <mergeCell ref="G13:G14"/>
    <mergeCell ref="H13:H14"/>
    <mergeCell ref="D15:D16"/>
    <mergeCell ref="E15:E16"/>
    <mergeCell ref="F15:F16"/>
    <mergeCell ref="G15:G16"/>
    <mergeCell ref="H15:H16"/>
    <mergeCell ref="H21:H22"/>
    <mergeCell ref="D23:D24"/>
    <mergeCell ref="E23:E24"/>
    <mergeCell ref="F23:F24"/>
    <mergeCell ref="G23:G24"/>
    <mergeCell ref="H23:H24"/>
    <mergeCell ref="D17:D18"/>
    <mergeCell ref="E17:E18"/>
    <mergeCell ref="F17:F18"/>
    <mergeCell ref="G17:G18"/>
    <mergeCell ref="H17:H18"/>
    <mergeCell ref="D19:D20"/>
    <mergeCell ref="E19:E20"/>
    <mergeCell ref="F19:F20"/>
    <mergeCell ref="G19:G20"/>
    <mergeCell ref="H19:H20"/>
    <mergeCell ref="D21:D22"/>
    <mergeCell ref="E21:E22"/>
    <mergeCell ref="F21:F22"/>
    <mergeCell ref="G21:G22"/>
    <mergeCell ref="D25:D26"/>
    <mergeCell ref="E25:E26"/>
    <mergeCell ref="F25:F26"/>
    <mergeCell ref="G25:G26"/>
    <mergeCell ref="H25:H26"/>
    <mergeCell ref="D27:D28"/>
    <mergeCell ref="E27:E28"/>
    <mergeCell ref="F27:F28"/>
    <mergeCell ref="G27:G28"/>
    <mergeCell ref="H27:H28"/>
    <mergeCell ref="H33:H34"/>
    <mergeCell ref="D35:D36"/>
    <mergeCell ref="E35:E36"/>
    <mergeCell ref="F35:F36"/>
    <mergeCell ref="G35:G36"/>
    <mergeCell ref="H35:H36"/>
    <mergeCell ref="D29:D30"/>
    <mergeCell ref="E29:E30"/>
    <mergeCell ref="F29:F30"/>
    <mergeCell ref="G29:G30"/>
    <mergeCell ref="H29:H30"/>
    <mergeCell ref="D31:D32"/>
    <mergeCell ref="E31:E32"/>
    <mergeCell ref="F31:F32"/>
    <mergeCell ref="G31:G32"/>
    <mergeCell ref="H31:H32"/>
    <mergeCell ref="D33:D34"/>
    <mergeCell ref="E33:E34"/>
    <mergeCell ref="F33:F34"/>
    <mergeCell ref="G33:G34"/>
    <mergeCell ref="D37:D38"/>
    <mergeCell ref="E37:E38"/>
    <mergeCell ref="F37:F38"/>
    <mergeCell ref="G37:G38"/>
    <mergeCell ref="H37:H38"/>
    <mergeCell ref="D39:D40"/>
    <mergeCell ref="E39:E40"/>
    <mergeCell ref="F39:F40"/>
    <mergeCell ref="G39:G40"/>
    <mergeCell ref="H39:H40"/>
    <mergeCell ref="E41:E42"/>
    <mergeCell ref="F41:F42"/>
    <mergeCell ref="G41:G42"/>
    <mergeCell ref="H41:H42"/>
    <mergeCell ref="D43:D44"/>
    <mergeCell ref="E43:E44"/>
    <mergeCell ref="F43:F44"/>
    <mergeCell ref="G43:G44"/>
    <mergeCell ref="H43:H44"/>
    <mergeCell ref="D45:D46"/>
    <mergeCell ref="E45:E46"/>
    <mergeCell ref="F45:F46"/>
    <mergeCell ref="G45:G46"/>
    <mergeCell ref="H45:H46"/>
    <mergeCell ref="D47:D48"/>
    <mergeCell ref="E47:E48"/>
    <mergeCell ref="F47:F48"/>
    <mergeCell ref="G47:G48"/>
    <mergeCell ref="H47:H48"/>
    <mergeCell ref="D49:D50"/>
    <mergeCell ref="E49:E50"/>
    <mergeCell ref="F49:F50"/>
    <mergeCell ref="G49:G50"/>
    <mergeCell ref="H49:H50"/>
    <mergeCell ref="D51:D52"/>
    <mergeCell ref="E51:E52"/>
    <mergeCell ref="F51:F52"/>
    <mergeCell ref="G51:G52"/>
    <mergeCell ref="H51:H52"/>
    <mergeCell ref="D53:D54"/>
    <mergeCell ref="E53:E54"/>
    <mergeCell ref="F53:F54"/>
    <mergeCell ref="G53:G54"/>
    <mergeCell ref="H53:H54"/>
    <mergeCell ref="D55:D56"/>
    <mergeCell ref="E55:E56"/>
    <mergeCell ref="F55:F56"/>
    <mergeCell ref="G55:G56"/>
    <mergeCell ref="H55:H56"/>
    <mergeCell ref="D57:D58"/>
    <mergeCell ref="E57:E58"/>
    <mergeCell ref="F57:F58"/>
    <mergeCell ref="G57:G58"/>
    <mergeCell ref="H57:H58"/>
    <mergeCell ref="D59:D60"/>
    <mergeCell ref="E59:E60"/>
    <mergeCell ref="F59:F60"/>
    <mergeCell ref="G59:G60"/>
    <mergeCell ref="H59:H60"/>
    <mergeCell ref="D61:D62"/>
    <mergeCell ref="E61:E62"/>
    <mergeCell ref="F61:F62"/>
    <mergeCell ref="G61:G62"/>
    <mergeCell ref="H61:H62"/>
    <mergeCell ref="D63:D64"/>
    <mergeCell ref="E63:E64"/>
    <mergeCell ref="F63:F64"/>
    <mergeCell ref="G63:G64"/>
    <mergeCell ref="H63:H64"/>
    <mergeCell ref="D65:D66"/>
    <mergeCell ref="E65:E66"/>
    <mergeCell ref="F65:F66"/>
    <mergeCell ref="G65:G66"/>
    <mergeCell ref="H65:H66"/>
    <mergeCell ref="D67:D68"/>
    <mergeCell ref="E67:E68"/>
    <mergeCell ref="F67:F68"/>
    <mergeCell ref="G67:G68"/>
    <mergeCell ref="H67:H68"/>
    <mergeCell ref="D69:D70"/>
    <mergeCell ref="E69:E70"/>
    <mergeCell ref="F69:F70"/>
    <mergeCell ref="G69:G70"/>
    <mergeCell ref="H69:H70"/>
    <mergeCell ref="D71:D72"/>
    <mergeCell ref="E71:E72"/>
    <mergeCell ref="F71:F72"/>
    <mergeCell ref="G71:G72"/>
    <mergeCell ref="H71:H72"/>
    <mergeCell ref="D73:D74"/>
    <mergeCell ref="E73:E74"/>
    <mergeCell ref="F73:F74"/>
    <mergeCell ref="G73:G74"/>
    <mergeCell ref="H73:H74"/>
    <mergeCell ref="D75:D76"/>
    <mergeCell ref="E75:E76"/>
    <mergeCell ref="F75:F76"/>
    <mergeCell ref="G75:G76"/>
    <mergeCell ref="H75:H76"/>
    <mergeCell ref="H81:H82"/>
    <mergeCell ref="D83:D84"/>
    <mergeCell ref="E83:E84"/>
    <mergeCell ref="F83:F84"/>
    <mergeCell ref="G83:G84"/>
    <mergeCell ref="H83:H84"/>
    <mergeCell ref="D77:D78"/>
    <mergeCell ref="E77:E78"/>
    <mergeCell ref="F77:F78"/>
    <mergeCell ref="G77:G78"/>
    <mergeCell ref="H77:H78"/>
    <mergeCell ref="D79:D80"/>
    <mergeCell ref="E79:E80"/>
    <mergeCell ref="F79:F80"/>
    <mergeCell ref="G79:G80"/>
    <mergeCell ref="H79:H80"/>
    <mergeCell ref="B11:B12"/>
    <mergeCell ref="B13:B14"/>
    <mergeCell ref="B15:B16"/>
    <mergeCell ref="B17:B18"/>
    <mergeCell ref="D93:D94"/>
    <mergeCell ref="E93:E94"/>
    <mergeCell ref="F93:F94"/>
    <mergeCell ref="G93:G94"/>
    <mergeCell ref="D89:D90"/>
    <mergeCell ref="E89:E90"/>
    <mergeCell ref="F89:F90"/>
    <mergeCell ref="G89:G90"/>
    <mergeCell ref="D91:D92"/>
    <mergeCell ref="E91:E92"/>
    <mergeCell ref="F91:F92"/>
    <mergeCell ref="G91:G92"/>
    <mergeCell ref="D85:D86"/>
    <mergeCell ref="E85:E86"/>
    <mergeCell ref="F85:F86"/>
    <mergeCell ref="G85:G86"/>
    <mergeCell ref="D87:D88"/>
    <mergeCell ref="E87:E88"/>
    <mergeCell ref="F87:F88"/>
    <mergeCell ref="B45:B46"/>
    <mergeCell ref="B47:B48"/>
    <mergeCell ref="B49:B50"/>
    <mergeCell ref="B51:B52"/>
    <mergeCell ref="D97:D98"/>
    <mergeCell ref="E97:E98"/>
    <mergeCell ref="F97:F98"/>
    <mergeCell ref="G97:G98"/>
    <mergeCell ref="H97:H98"/>
    <mergeCell ref="H93:H94"/>
    <mergeCell ref="D95:D96"/>
    <mergeCell ref="E95:E96"/>
    <mergeCell ref="F95:F96"/>
    <mergeCell ref="G95:G96"/>
    <mergeCell ref="H95:H96"/>
    <mergeCell ref="H89:H90"/>
    <mergeCell ref="H91:H92"/>
    <mergeCell ref="H85:H86"/>
    <mergeCell ref="G87:G88"/>
    <mergeCell ref="H87:H88"/>
    <mergeCell ref="D81:D82"/>
    <mergeCell ref="E81:E82"/>
    <mergeCell ref="F81:F82"/>
    <mergeCell ref="G81:G82"/>
    <mergeCell ref="C59:C60"/>
    <mergeCell ref="A99:G99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B79:B80"/>
    <mergeCell ref="B81:B82"/>
    <mergeCell ref="B83:B84"/>
    <mergeCell ref="B85:B86"/>
    <mergeCell ref="B87:B88"/>
    <mergeCell ref="B89:B90"/>
    <mergeCell ref="B67:B68"/>
    <mergeCell ref="B69:B70"/>
    <mergeCell ref="B71:B72"/>
    <mergeCell ref="B73:B74"/>
    <mergeCell ref="B75:B76"/>
    <mergeCell ref="B77:B78"/>
    <mergeCell ref="B37:B38"/>
    <mergeCell ref="B43:B44"/>
    <mergeCell ref="C35:C36"/>
    <mergeCell ref="C37:C38"/>
    <mergeCell ref="C39:C40"/>
    <mergeCell ref="C41:C42"/>
    <mergeCell ref="C43:C44"/>
    <mergeCell ref="C45:C46"/>
    <mergeCell ref="C23:C24"/>
    <mergeCell ref="C25:C26"/>
    <mergeCell ref="C27:C28"/>
    <mergeCell ref="C29:C30"/>
    <mergeCell ref="C31:C32"/>
    <mergeCell ref="C33:C34"/>
    <mergeCell ref="C61:C62"/>
    <mergeCell ref="C63:C64"/>
    <mergeCell ref="C65:C66"/>
    <mergeCell ref="C67:C68"/>
    <mergeCell ref="C69:C70"/>
    <mergeCell ref="C47:C48"/>
    <mergeCell ref="C49:C50"/>
    <mergeCell ref="C51:C52"/>
    <mergeCell ref="C53:C54"/>
    <mergeCell ref="C55:C56"/>
    <mergeCell ref="C57:C58"/>
    <mergeCell ref="C95:C96"/>
    <mergeCell ref="C97:C98"/>
    <mergeCell ref="C83:C84"/>
    <mergeCell ref="C85:C86"/>
    <mergeCell ref="C87:C88"/>
    <mergeCell ref="C89:C90"/>
    <mergeCell ref="C91:C92"/>
    <mergeCell ref="C93:C94"/>
    <mergeCell ref="C71:C72"/>
    <mergeCell ref="C73:C74"/>
    <mergeCell ref="C75:C76"/>
    <mergeCell ref="C77:C78"/>
    <mergeCell ref="C79:C80"/>
    <mergeCell ref="C81:C82"/>
  </mergeCells>
  <phoneticPr fontId="4" type="noConversion"/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9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4FB46-30EF-44F2-B167-209E9C8A8662}">
  <dimension ref="A1:H107"/>
  <sheetViews>
    <sheetView view="pageBreakPreview" zoomScale="130" zoomScaleNormal="100" zoomScaleSheetLayoutView="130" workbookViewId="0">
      <selection activeCell="G5" sqref="G5:G6"/>
    </sheetView>
  </sheetViews>
  <sheetFormatPr defaultRowHeight="15"/>
  <cols>
    <col min="1" max="1" width="6" customWidth="1"/>
    <col min="3" max="3" width="9.140625" customWidth="1"/>
    <col min="4" max="4" width="38.85546875" customWidth="1"/>
    <col min="6" max="6" width="9.140625" customWidth="1"/>
    <col min="7" max="7" width="13.140625" customWidth="1"/>
    <col min="8" max="8" width="16.42578125" style="20" customWidth="1"/>
  </cols>
  <sheetData>
    <row r="1" spans="1:8" ht="41.25" customHeight="1">
      <c r="A1" s="52" t="s">
        <v>286</v>
      </c>
      <c r="B1" s="52"/>
      <c r="C1" s="52"/>
      <c r="D1" s="52"/>
      <c r="E1" s="52"/>
      <c r="F1" s="52"/>
      <c r="G1" s="52"/>
      <c r="H1" s="53"/>
    </row>
    <row r="2" spans="1:8" ht="27" customHeight="1">
      <c r="A2" s="80" t="s">
        <v>181</v>
      </c>
      <c r="B2" s="80"/>
      <c r="C2" s="80"/>
      <c r="D2" s="80"/>
      <c r="E2" s="80"/>
      <c r="F2" s="80"/>
      <c r="G2" s="80"/>
      <c r="H2" s="80"/>
    </row>
    <row r="3" spans="1:8" ht="24" customHeight="1">
      <c r="A3" s="84" t="s">
        <v>153</v>
      </c>
      <c r="B3" s="84"/>
      <c r="C3" s="84"/>
      <c r="D3" s="84"/>
      <c r="E3" s="84"/>
      <c r="F3" s="84"/>
      <c r="G3" s="84"/>
      <c r="H3" s="84"/>
    </row>
    <row r="4" spans="1:8" ht="24" customHeight="1">
      <c r="A4" s="9" t="s">
        <v>0</v>
      </c>
      <c r="B4" s="1" t="s">
        <v>152</v>
      </c>
      <c r="C4" s="1" t="s">
        <v>21</v>
      </c>
      <c r="D4" s="9" t="s">
        <v>1</v>
      </c>
      <c r="E4" s="9" t="s">
        <v>22</v>
      </c>
      <c r="F4" s="9" t="s">
        <v>2</v>
      </c>
      <c r="G4" s="9" t="s">
        <v>3</v>
      </c>
      <c r="H4" s="9" t="s">
        <v>4</v>
      </c>
    </row>
    <row r="5" spans="1:8" ht="15" customHeight="1">
      <c r="A5" s="29">
        <v>1</v>
      </c>
      <c r="B5" s="30"/>
      <c r="C5" s="120" t="s">
        <v>155</v>
      </c>
      <c r="D5" s="121" t="s">
        <v>156</v>
      </c>
      <c r="E5" s="122" t="s">
        <v>78</v>
      </c>
      <c r="F5" s="123">
        <v>1</v>
      </c>
      <c r="G5" s="118"/>
      <c r="H5" s="119">
        <f>G5*F5</f>
        <v>0</v>
      </c>
    </row>
    <row r="6" spans="1:8" ht="22.5">
      <c r="A6" s="29" t="s">
        <v>175</v>
      </c>
      <c r="B6" s="31" t="s">
        <v>127</v>
      </c>
      <c r="C6" s="120"/>
      <c r="D6" s="121"/>
      <c r="E6" s="122"/>
      <c r="F6" s="123"/>
      <c r="G6" s="118"/>
      <c r="H6" s="119"/>
    </row>
    <row r="7" spans="1:8" ht="15" customHeight="1">
      <c r="A7" s="29">
        <v>2</v>
      </c>
      <c r="B7" s="30"/>
      <c r="C7" s="120" t="s">
        <v>155</v>
      </c>
      <c r="D7" s="121" t="s">
        <v>77</v>
      </c>
      <c r="E7" s="122" t="s">
        <v>78</v>
      </c>
      <c r="F7" s="123">
        <v>1</v>
      </c>
      <c r="G7" s="118"/>
      <c r="H7" s="119">
        <f t="shared" ref="H7" si="0">G7*F7</f>
        <v>0</v>
      </c>
    </row>
    <row r="8" spans="1:8" ht="22.5">
      <c r="A8" s="29" t="s">
        <v>175</v>
      </c>
      <c r="B8" s="31" t="s">
        <v>127</v>
      </c>
      <c r="C8" s="120"/>
      <c r="D8" s="121"/>
      <c r="E8" s="122"/>
      <c r="F8" s="123"/>
      <c r="G8" s="118"/>
      <c r="H8" s="119"/>
    </row>
    <row r="9" spans="1:8" ht="24" customHeight="1">
      <c r="A9" s="29">
        <v>3</v>
      </c>
      <c r="B9" s="31" t="s">
        <v>128</v>
      </c>
      <c r="C9" s="120" t="s">
        <v>155</v>
      </c>
      <c r="D9" s="121" t="s">
        <v>157</v>
      </c>
      <c r="E9" s="122" t="s">
        <v>10</v>
      </c>
      <c r="F9" s="123">
        <v>1</v>
      </c>
      <c r="G9" s="118"/>
      <c r="H9" s="119">
        <f t="shared" ref="H9" si="1">G9*F9</f>
        <v>0</v>
      </c>
    </row>
    <row r="10" spans="1:8">
      <c r="A10" s="29" t="s">
        <v>175</v>
      </c>
      <c r="B10" s="31" t="s">
        <v>129</v>
      </c>
      <c r="C10" s="120"/>
      <c r="D10" s="121"/>
      <c r="E10" s="122"/>
      <c r="F10" s="123"/>
      <c r="G10" s="118"/>
      <c r="H10" s="119"/>
    </row>
    <row r="11" spans="1:8" ht="15" customHeight="1">
      <c r="A11" s="29">
        <v>4</v>
      </c>
      <c r="B11" s="121" t="s">
        <v>130</v>
      </c>
      <c r="C11" s="120" t="s">
        <v>155</v>
      </c>
      <c r="D11" s="121" t="s">
        <v>80</v>
      </c>
      <c r="E11" s="122" t="s">
        <v>78</v>
      </c>
      <c r="F11" s="123">
        <v>5</v>
      </c>
      <c r="G11" s="118"/>
      <c r="H11" s="119">
        <f t="shared" ref="H11" si="2">G11*F11</f>
        <v>0</v>
      </c>
    </row>
    <row r="12" spans="1:8">
      <c r="A12" s="29" t="s">
        <v>175</v>
      </c>
      <c r="B12" s="121"/>
      <c r="C12" s="120"/>
      <c r="D12" s="121"/>
      <c r="E12" s="122"/>
      <c r="F12" s="123"/>
      <c r="G12" s="118"/>
      <c r="H12" s="119"/>
    </row>
    <row r="13" spans="1:8" ht="15" customHeight="1">
      <c r="A13" s="29">
        <v>5</v>
      </c>
      <c r="B13" s="121" t="s">
        <v>131</v>
      </c>
      <c r="C13" s="120" t="s">
        <v>155</v>
      </c>
      <c r="D13" s="121" t="s">
        <v>81</v>
      </c>
      <c r="E13" s="122" t="s">
        <v>78</v>
      </c>
      <c r="F13" s="123">
        <v>5</v>
      </c>
      <c r="G13" s="118"/>
      <c r="H13" s="119">
        <f t="shared" ref="H13" si="3">G13*F13</f>
        <v>0</v>
      </c>
    </row>
    <row r="14" spans="1:8">
      <c r="A14" s="29" t="s">
        <v>175</v>
      </c>
      <c r="B14" s="121"/>
      <c r="C14" s="120"/>
      <c r="D14" s="121"/>
      <c r="E14" s="122"/>
      <c r="F14" s="123"/>
      <c r="G14" s="118"/>
      <c r="H14" s="119"/>
    </row>
    <row r="15" spans="1:8" ht="15" customHeight="1">
      <c r="A15" s="29">
        <v>6</v>
      </c>
      <c r="B15" s="121" t="s">
        <v>132</v>
      </c>
      <c r="C15" s="120" t="s">
        <v>155</v>
      </c>
      <c r="D15" s="121" t="s">
        <v>82</v>
      </c>
      <c r="E15" s="122" t="s">
        <v>10</v>
      </c>
      <c r="F15" s="123">
        <v>3</v>
      </c>
      <c r="G15" s="118"/>
      <c r="H15" s="119">
        <f t="shared" ref="H15" si="4">G15*F15</f>
        <v>0</v>
      </c>
    </row>
    <row r="16" spans="1:8">
      <c r="A16" s="29" t="s">
        <v>175</v>
      </c>
      <c r="B16" s="121"/>
      <c r="C16" s="120"/>
      <c r="D16" s="121"/>
      <c r="E16" s="122"/>
      <c r="F16" s="123"/>
      <c r="G16" s="118"/>
      <c r="H16" s="119"/>
    </row>
    <row r="17" spans="1:8" ht="15" customHeight="1">
      <c r="A17" s="29">
        <v>7</v>
      </c>
      <c r="B17" s="121" t="s">
        <v>133</v>
      </c>
      <c r="C17" s="120" t="s">
        <v>155</v>
      </c>
      <c r="D17" s="121" t="s">
        <v>83</v>
      </c>
      <c r="E17" s="122" t="s">
        <v>10</v>
      </c>
      <c r="F17" s="123">
        <v>3</v>
      </c>
      <c r="G17" s="118"/>
      <c r="H17" s="119">
        <f t="shared" ref="H17" si="5">G17*F17</f>
        <v>0</v>
      </c>
    </row>
    <row r="18" spans="1:8">
      <c r="A18" s="29" t="s">
        <v>175</v>
      </c>
      <c r="B18" s="121"/>
      <c r="C18" s="120"/>
      <c r="D18" s="121"/>
      <c r="E18" s="122"/>
      <c r="F18" s="123"/>
      <c r="G18" s="118"/>
      <c r="H18" s="119"/>
    </row>
    <row r="19" spans="1:8" ht="15" customHeight="1">
      <c r="A19" s="29">
        <v>8</v>
      </c>
      <c r="B19" s="121" t="s">
        <v>133</v>
      </c>
      <c r="C19" s="120" t="s">
        <v>155</v>
      </c>
      <c r="D19" s="121" t="s">
        <v>84</v>
      </c>
      <c r="E19" s="122" t="s">
        <v>10</v>
      </c>
      <c r="F19" s="123">
        <v>2</v>
      </c>
      <c r="G19" s="118"/>
      <c r="H19" s="119">
        <f t="shared" ref="H19" si="6">G19*F19</f>
        <v>0</v>
      </c>
    </row>
    <row r="20" spans="1:8">
      <c r="A20" s="29" t="s">
        <v>175</v>
      </c>
      <c r="B20" s="121"/>
      <c r="C20" s="120"/>
      <c r="D20" s="121"/>
      <c r="E20" s="122"/>
      <c r="F20" s="123"/>
      <c r="G20" s="118"/>
      <c r="H20" s="119"/>
    </row>
    <row r="21" spans="1:8" ht="15" customHeight="1">
      <c r="A21" s="29">
        <v>9</v>
      </c>
      <c r="B21" s="30"/>
      <c r="C21" s="120" t="s">
        <v>155</v>
      </c>
      <c r="D21" s="121" t="s">
        <v>85</v>
      </c>
      <c r="E21" s="122" t="s">
        <v>78</v>
      </c>
      <c r="F21" s="123">
        <v>1</v>
      </c>
      <c r="G21" s="118"/>
      <c r="H21" s="119">
        <f t="shared" ref="H21" si="7">G21*F21</f>
        <v>0</v>
      </c>
    </row>
    <row r="22" spans="1:8" ht="22.5">
      <c r="A22" s="29" t="s">
        <v>175</v>
      </c>
      <c r="B22" s="31" t="s">
        <v>127</v>
      </c>
      <c r="C22" s="120"/>
      <c r="D22" s="121"/>
      <c r="E22" s="122"/>
      <c r="F22" s="123"/>
      <c r="G22" s="118"/>
      <c r="H22" s="119"/>
    </row>
    <row r="23" spans="1:8" ht="15" customHeight="1">
      <c r="A23" s="29">
        <v>10</v>
      </c>
      <c r="B23" s="30"/>
      <c r="C23" s="120" t="s">
        <v>155</v>
      </c>
      <c r="D23" s="121" t="s">
        <v>86</v>
      </c>
      <c r="E23" s="122" t="s">
        <v>78</v>
      </c>
      <c r="F23" s="123">
        <v>1</v>
      </c>
      <c r="G23" s="118"/>
      <c r="H23" s="119">
        <f t="shared" ref="H23" si="8">G23*F23</f>
        <v>0</v>
      </c>
    </row>
    <row r="24" spans="1:8" ht="22.5">
      <c r="A24" s="29" t="s">
        <v>175</v>
      </c>
      <c r="B24" s="31" t="s">
        <v>127</v>
      </c>
      <c r="C24" s="120"/>
      <c r="D24" s="121"/>
      <c r="E24" s="122"/>
      <c r="F24" s="123"/>
      <c r="G24" s="118"/>
      <c r="H24" s="119"/>
    </row>
    <row r="25" spans="1:8" ht="15" customHeight="1">
      <c r="A25" s="29">
        <v>11</v>
      </c>
      <c r="B25" s="30"/>
      <c r="C25" s="120" t="s">
        <v>155</v>
      </c>
      <c r="D25" s="121" t="s">
        <v>87</v>
      </c>
      <c r="E25" s="122" t="s">
        <v>78</v>
      </c>
      <c r="F25" s="123">
        <v>1</v>
      </c>
      <c r="G25" s="118"/>
      <c r="H25" s="119">
        <f t="shared" ref="H25" si="9">G25*F25</f>
        <v>0</v>
      </c>
    </row>
    <row r="26" spans="1:8" ht="22.5">
      <c r="A26" s="29" t="s">
        <v>175</v>
      </c>
      <c r="B26" s="31" t="s">
        <v>127</v>
      </c>
      <c r="C26" s="120"/>
      <c r="D26" s="121"/>
      <c r="E26" s="122"/>
      <c r="F26" s="123"/>
      <c r="G26" s="118"/>
      <c r="H26" s="119"/>
    </row>
    <row r="27" spans="1:8" ht="15" customHeight="1">
      <c r="A27" s="29">
        <v>12</v>
      </c>
      <c r="B27" s="30"/>
      <c r="C27" s="120" t="s">
        <v>155</v>
      </c>
      <c r="D27" s="121" t="s">
        <v>88</v>
      </c>
      <c r="E27" s="122" t="s">
        <v>78</v>
      </c>
      <c r="F27" s="123">
        <v>1</v>
      </c>
      <c r="G27" s="118"/>
      <c r="H27" s="119">
        <f t="shared" ref="H27" si="10">G27*F27</f>
        <v>0</v>
      </c>
    </row>
    <row r="28" spans="1:8" ht="22.5">
      <c r="A28" s="29" t="s">
        <v>175</v>
      </c>
      <c r="B28" s="31" t="s">
        <v>127</v>
      </c>
      <c r="C28" s="120"/>
      <c r="D28" s="121"/>
      <c r="E28" s="122"/>
      <c r="F28" s="123"/>
      <c r="G28" s="118"/>
      <c r="H28" s="119"/>
    </row>
    <row r="29" spans="1:8" ht="15" customHeight="1">
      <c r="A29" s="29">
        <v>13</v>
      </c>
      <c r="B29" s="31" t="s">
        <v>128</v>
      </c>
      <c r="C29" s="120" t="s">
        <v>155</v>
      </c>
      <c r="D29" s="121" t="s">
        <v>158</v>
      </c>
      <c r="E29" s="122" t="s">
        <v>10</v>
      </c>
      <c r="F29" s="123">
        <v>1</v>
      </c>
      <c r="G29" s="118"/>
      <c r="H29" s="119">
        <f t="shared" ref="H29" si="11">G29*F29</f>
        <v>0</v>
      </c>
    </row>
    <row r="30" spans="1:8">
      <c r="A30" s="29" t="s">
        <v>175</v>
      </c>
      <c r="B30" s="31" t="s">
        <v>129</v>
      </c>
      <c r="C30" s="120"/>
      <c r="D30" s="121"/>
      <c r="E30" s="122"/>
      <c r="F30" s="123"/>
      <c r="G30" s="118"/>
      <c r="H30" s="119"/>
    </row>
    <row r="31" spans="1:8" ht="15" customHeight="1">
      <c r="A31" s="29">
        <v>14</v>
      </c>
      <c r="B31" s="30"/>
      <c r="C31" s="120" t="s">
        <v>155</v>
      </c>
      <c r="D31" s="121" t="s">
        <v>93</v>
      </c>
      <c r="E31" s="122" t="s">
        <v>78</v>
      </c>
      <c r="F31" s="123">
        <v>1</v>
      </c>
      <c r="G31" s="118"/>
      <c r="H31" s="119">
        <f t="shared" ref="H31" si="12">G31*F31</f>
        <v>0</v>
      </c>
    </row>
    <row r="32" spans="1:8" ht="22.5">
      <c r="A32" s="29" t="s">
        <v>175</v>
      </c>
      <c r="B32" s="31" t="s">
        <v>127</v>
      </c>
      <c r="C32" s="120"/>
      <c r="D32" s="121"/>
      <c r="E32" s="122"/>
      <c r="F32" s="123"/>
      <c r="G32" s="118"/>
      <c r="H32" s="119"/>
    </row>
    <row r="33" spans="1:8" ht="15" customHeight="1">
      <c r="A33" s="29">
        <v>15</v>
      </c>
      <c r="B33" s="121" t="s">
        <v>136</v>
      </c>
      <c r="C33" s="120" t="s">
        <v>155</v>
      </c>
      <c r="D33" s="121" t="s">
        <v>94</v>
      </c>
      <c r="E33" s="122" t="s">
        <v>95</v>
      </c>
      <c r="F33" s="123">
        <v>88.2</v>
      </c>
      <c r="G33" s="118"/>
      <c r="H33" s="119">
        <f t="shared" ref="H33" si="13">G33*F33</f>
        <v>0</v>
      </c>
    </row>
    <row r="34" spans="1:8">
      <c r="A34" s="29" t="s">
        <v>175</v>
      </c>
      <c r="B34" s="121"/>
      <c r="C34" s="120"/>
      <c r="D34" s="121"/>
      <c r="E34" s="122"/>
      <c r="F34" s="123"/>
      <c r="G34" s="118"/>
      <c r="H34" s="119"/>
    </row>
    <row r="35" spans="1:8" ht="24" customHeight="1">
      <c r="A35" s="29">
        <v>16</v>
      </c>
      <c r="B35" s="31" t="s">
        <v>137</v>
      </c>
      <c r="C35" s="120" t="s">
        <v>155</v>
      </c>
      <c r="D35" s="121" t="s">
        <v>96</v>
      </c>
      <c r="E35" s="122" t="s">
        <v>6</v>
      </c>
      <c r="F35" s="123">
        <v>140</v>
      </c>
      <c r="G35" s="118"/>
      <c r="H35" s="119">
        <f t="shared" ref="H35" si="14">G35*F35</f>
        <v>0</v>
      </c>
    </row>
    <row r="36" spans="1:8">
      <c r="A36" s="29" t="s">
        <v>175</v>
      </c>
      <c r="B36" s="31" t="s">
        <v>129</v>
      </c>
      <c r="C36" s="120"/>
      <c r="D36" s="121"/>
      <c r="E36" s="122"/>
      <c r="F36" s="123"/>
      <c r="G36" s="118"/>
      <c r="H36" s="119"/>
    </row>
    <row r="37" spans="1:8" ht="33.75">
      <c r="A37" s="29">
        <v>17</v>
      </c>
      <c r="B37" s="31" t="s">
        <v>138</v>
      </c>
      <c r="C37" s="120" t="s">
        <v>155</v>
      </c>
      <c r="D37" s="31" t="s">
        <v>97</v>
      </c>
      <c r="E37" s="122" t="s">
        <v>6</v>
      </c>
      <c r="F37" s="123">
        <v>140</v>
      </c>
      <c r="G37" s="118"/>
      <c r="H37" s="119">
        <f t="shared" ref="H37" si="15">G37*F37</f>
        <v>0</v>
      </c>
    </row>
    <row r="38" spans="1:8">
      <c r="A38" s="29" t="s">
        <v>175</v>
      </c>
      <c r="B38" s="31" t="s">
        <v>129</v>
      </c>
      <c r="C38" s="120"/>
      <c r="D38" s="31"/>
      <c r="E38" s="122"/>
      <c r="F38" s="123"/>
      <c r="G38" s="118"/>
      <c r="H38" s="119"/>
    </row>
    <row r="39" spans="1:8" ht="15" customHeight="1">
      <c r="A39" s="29">
        <v>18</v>
      </c>
      <c r="B39" s="121" t="s">
        <v>139</v>
      </c>
      <c r="C39" s="120" t="s">
        <v>155</v>
      </c>
      <c r="D39" s="121" t="s">
        <v>98</v>
      </c>
      <c r="E39" s="122" t="s">
        <v>95</v>
      </c>
      <c r="F39" s="123">
        <v>78.400000000000006</v>
      </c>
      <c r="G39" s="118"/>
      <c r="H39" s="119">
        <f t="shared" ref="H39" si="16">G39*F39</f>
        <v>0</v>
      </c>
    </row>
    <row r="40" spans="1:8">
      <c r="A40" s="29" t="s">
        <v>175</v>
      </c>
      <c r="B40" s="121"/>
      <c r="C40" s="120"/>
      <c r="D40" s="121"/>
      <c r="E40" s="122"/>
      <c r="F40" s="123"/>
      <c r="G40" s="118"/>
      <c r="H40" s="119"/>
    </row>
    <row r="41" spans="1:8" ht="15" customHeight="1">
      <c r="A41" s="29">
        <v>19</v>
      </c>
      <c r="B41" s="121" t="s">
        <v>140</v>
      </c>
      <c r="C41" s="120" t="s">
        <v>155</v>
      </c>
      <c r="D41" s="121" t="s">
        <v>99</v>
      </c>
      <c r="E41" s="122" t="s">
        <v>95</v>
      </c>
      <c r="F41" s="123">
        <v>14</v>
      </c>
      <c r="G41" s="118"/>
      <c r="H41" s="119">
        <f t="shared" ref="H41" si="17">G41*F41</f>
        <v>0</v>
      </c>
    </row>
    <row r="42" spans="1:8">
      <c r="A42" s="29" t="s">
        <v>175</v>
      </c>
      <c r="B42" s="121"/>
      <c r="C42" s="120"/>
      <c r="D42" s="121"/>
      <c r="E42" s="122"/>
      <c r="F42" s="123"/>
      <c r="G42" s="118"/>
      <c r="H42" s="119"/>
    </row>
    <row r="43" spans="1:8" ht="24" customHeight="1">
      <c r="A43" s="29">
        <v>20</v>
      </c>
      <c r="B43" s="121" t="s">
        <v>141</v>
      </c>
      <c r="C43" s="120" t="s">
        <v>155</v>
      </c>
      <c r="D43" s="121" t="s">
        <v>100</v>
      </c>
      <c r="E43" s="122" t="s">
        <v>95</v>
      </c>
      <c r="F43" s="123">
        <v>14</v>
      </c>
      <c r="G43" s="118"/>
      <c r="H43" s="119">
        <f t="shared" ref="H43" si="18">G43*F43</f>
        <v>0</v>
      </c>
    </row>
    <row r="44" spans="1:8">
      <c r="A44" s="29" t="s">
        <v>175</v>
      </c>
      <c r="B44" s="121"/>
      <c r="C44" s="120"/>
      <c r="D44" s="121"/>
      <c r="E44" s="122"/>
      <c r="F44" s="123"/>
      <c r="G44" s="118"/>
      <c r="H44" s="119"/>
    </row>
    <row r="45" spans="1:8" ht="15" customHeight="1">
      <c r="A45" s="29">
        <v>21</v>
      </c>
      <c r="B45" s="121" t="s">
        <v>142</v>
      </c>
      <c r="C45" s="120" t="s">
        <v>155</v>
      </c>
      <c r="D45" s="121" t="s">
        <v>101</v>
      </c>
      <c r="E45" s="122" t="s">
        <v>6</v>
      </c>
      <c r="F45" s="123">
        <v>100</v>
      </c>
      <c r="G45" s="118"/>
      <c r="H45" s="119">
        <f t="shared" ref="H45" si="19">G45*F45</f>
        <v>0</v>
      </c>
    </row>
    <row r="46" spans="1:8">
      <c r="A46" s="29" t="s">
        <v>175</v>
      </c>
      <c r="B46" s="121"/>
      <c r="C46" s="120"/>
      <c r="D46" s="121"/>
      <c r="E46" s="122"/>
      <c r="F46" s="123"/>
      <c r="G46" s="118"/>
      <c r="H46" s="119"/>
    </row>
    <row r="47" spans="1:8" ht="15" customHeight="1">
      <c r="A47" s="29">
        <v>22</v>
      </c>
      <c r="B47" s="121" t="s">
        <v>143</v>
      </c>
      <c r="C47" s="120" t="s">
        <v>155</v>
      </c>
      <c r="D47" s="121" t="s">
        <v>102</v>
      </c>
      <c r="E47" s="122" t="s">
        <v>6</v>
      </c>
      <c r="F47" s="123">
        <v>70</v>
      </c>
      <c r="G47" s="118"/>
      <c r="H47" s="119">
        <f t="shared" ref="H47" si="20">G47*F47</f>
        <v>0</v>
      </c>
    </row>
    <row r="48" spans="1:8">
      <c r="A48" s="29" t="s">
        <v>175</v>
      </c>
      <c r="B48" s="121"/>
      <c r="C48" s="120"/>
      <c r="D48" s="121"/>
      <c r="E48" s="122"/>
      <c r="F48" s="123"/>
      <c r="G48" s="118"/>
      <c r="H48" s="119"/>
    </row>
    <row r="49" spans="1:8" ht="24" customHeight="1">
      <c r="A49" s="29">
        <v>23</v>
      </c>
      <c r="B49" s="31" t="s">
        <v>144</v>
      </c>
      <c r="C49" s="120" t="s">
        <v>155</v>
      </c>
      <c r="D49" s="121" t="s">
        <v>159</v>
      </c>
      <c r="E49" s="122" t="s">
        <v>6</v>
      </c>
      <c r="F49" s="123">
        <v>80</v>
      </c>
      <c r="G49" s="118"/>
      <c r="H49" s="119">
        <f t="shared" ref="H49" si="21">G49*F49</f>
        <v>0</v>
      </c>
    </row>
    <row r="50" spans="1:8">
      <c r="A50" s="29" t="s">
        <v>175</v>
      </c>
      <c r="B50" s="31" t="s">
        <v>129</v>
      </c>
      <c r="C50" s="120"/>
      <c r="D50" s="121"/>
      <c r="E50" s="122"/>
      <c r="F50" s="123"/>
      <c r="G50" s="118"/>
      <c r="H50" s="119"/>
    </row>
    <row r="51" spans="1:8" ht="24" customHeight="1">
      <c r="A51" s="29">
        <v>24</v>
      </c>
      <c r="B51" s="31" t="s">
        <v>146</v>
      </c>
      <c r="C51" s="120" t="s">
        <v>155</v>
      </c>
      <c r="D51" s="121" t="s">
        <v>160</v>
      </c>
      <c r="E51" s="122" t="s">
        <v>6</v>
      </c>
      <c r="F51" s="123">
        <v>150</v>
      </c>
      <c r="G51" s="118"/>
      <c r="H51" s="119">
        <f t="shared" ref="H51" si="22">G51*F51</f>
        <v>0</v>
      </c>
    </row>
    <row r="52" spans="1:8">
      <c r="A52" s="29" t="s">
        <v>175</v>
      </c>
      <c r="B52" s="31" t="s">
        <v>129</v>
      </c>
      <c r="C52" s="120"/>
      <c r="D52" s="121"/>
      <c r="E52" s="122"/>
      <c r="F52" s="123"/>
      <c r="G52" s="118"/>
      <c r="H52" s="119"/>
    </row>
    <row r="53" spans="1:8" ht="33.75" customHeight="1">
      <c r="A53" s="29">
        <v>25</v>
      </c>
      <c r="B53" s="31" t="s">
        <v>145</v>
      </c>
      <c r="C53" s="120" t="s">
        <v>155</v>
      </c>
      <c r="D53" s="121" t="s">
        <v>161</v>
      </c>
      <c r="E53" s="122" t="s">
        <v>6</v>
      </c>
      <c r="F53" s="123">
        <v>15</v>
      </c>
      <c r="G53" s="118"/>
      <c r="H53" s="119">
        <f t="shared" ref="H53" si="23">G53*F53</f>
        <v>0</v>
      </c>
    </row>
    <row r="54" spans="1:8">
      <c r="A54" s="29" t="s">
        <v>175</v>
      </c>
      <c r="B54" s="31" t="s">
        <v>129</v>
      </c>
      <c r="C54" s="120"/>
      <c r="D54" s="121"/>
      <c r="E54" s="122"/>
      <c r="F54" s="123"/>
      <c r="G54" s="118"/>
      <c r="H54" s="119"/>
    </row>
    <row r="55" spans="1:8" ht="33.75">
      <c r="A55" s="29">
        <v>26</v>
      </c>
      <c r="B55" s="31" t="s">
        <v>176</v>
      </c>
      <c r="C55" s="120" t="s">
        <v>155</v>
      </c>
      <c r="D55" s="31" t="s">
        <v>162</v>
      </c>
      <c r="E55" s="122" t="s">
        <v>6</v>
      </c>
      <c r="F55" s="123">
        <v>550</v>
      </c>
      <c r="G55" s="118"/>
      <c r="H55" s="119">
        <f t="shared" ref="H55" si="24">G55*F55</f>
        <v>0</v>
      </c>
    </row>
    <row r="56" spans="1:8">
      <c r="A56" s="29" t="s">
        <v>175</v>
      </c>
      <c r="B56" s="31" t="s">
        <v>129</v>
      </c>
      <c r="C56" s="120"/>
      <c r="D56" s="31"/>
      <c r="E56" s="122"/>
      <c r="F56" s="123"/>
      <c r="G56" s="118"/>
      <c r="H56" s="119"/>
    </row>
    <row r="57" spans="1:8" ht="24" customHeight="1">
      <c r="A57" s="29">
        <v>27</v>
      </c>
      <c r="B57" s="31" t="s">
        <v>144</v>
      </c>
      <c r="C57" s="120" t="s">
        <v>155</v>
      </c>
      <c r="D57" s="121" t="s">
        <v>106</v>
      </c>
      <c r="E57" s="122" t="s">
        <v>6</v>
      </c>
      <c r="F57" s="123">
        <v>15</v>
      </c>
      <c r="G57" s="118"/>
      <c r="H57" s="119">
        <f t="shared" ref="H57" si="25">G57*F57</f>
        <v>0</v>
      </c>
    </row>
    <row r="58" spans="1:8">
      <c r="A58" s="29" t="s">
        <v>175</v>
      </c>
      <c r="B58" s="31" t="s">
        <v>129</v>
      </c>
      <c r="C58" s="120"/>
      <c r="D58" s="121"/>
      <c r="E58" s="122"/>
      <c r="F58" s="123"/>
      <c r="G58" s="118"/>
      <c r="H58" s="119"/>
    </row>
    <row r="59" spans="1:8" ht="24" customHeight="1">
      <c r="A59" s="29">
        <v>28</v>
      </c>
      <c r="B59" s="31" t="s">
        <v>144</v>
      </c>
      <c r="C59" s="120" t="s">
        <v>155</v>
      </c>
      <c r="D59" s="121" t="s">
        <v>107</v>
      </c>
      <c r="E59" s="122" t="s">
        <v>6</v>
      </c>
      <c r="F59" s="123">
        <v>90</v>
      </c>
      <c r="G59" s="118"/>
      <c r="H59" s="119">
        <f t="shared" ref="H59" si="26">G59*F59</f>
        <v>0</v>
      </c>
    </row>
    <row r="60" spans="1:8">
      <c r="A60" s="29" t="s">
        <v>175</v>
      </c>
      <c r="B60" s="31" t="s">
        <v>129</v>
      </c>
      <c r="C60" s="120"/>
      <c r="D60" s="121"/>
      <c r="E60" s="122"/>
      <c r="F60" s="123"/>
      <c r="G60" s="118"/>
      <c r="H60" s="119"/>
    </row>
    <row r="61" spans="1:8" ht="24" customHeight="1">
      <c r="A61" s="29">
        <v>29</v>
      </c>
      <c r="B61" s="31" t="s">
        <v>144</v>
      </c>
      <c r="C61" s="120" t="s">
        <v>155</v>
      </c>
      <c r="D61" s="121" t="s">
        <v>163</v>
      </c>
      <c r="E61" s="122" t="s">
        <v>6</v>
      </c>
      <c r="F61" s="123">
        <v>25</v>
      </c>
      <c r="G61" s="118"/>
      <c r="H61" s="119">
        <f t="shared" ref="H61" si="27">G61*F61</f>
        <v>0</v>
      </c>
    </row>
    <row r="62" spans="1:8">
      <c r="A62" s="29" t="s">
        <v>175</v>
      </c>
      <c r="B62" s="31" t="s">
        <v>129</v>
      </c>
      <c r="C62" s="120"/>
      <c r="D62" s="121"/>
      <c r="E62" s="122"/>
      <c r="F62" s="123"/>
      <c r="G62" s="118"/>
      <c r="H62" s="119"/>
    </row>
    <row r="63" spans="1:8" ht="24" customHeight="1">
      <c r="A63" s="29">
        <v>30</v>
      </c>
      <c r="B63" s="31" t="s">
        <v>144</v>
      </c>
      <c r="C63" s="120" t="s">
        <v>155</v>
      </c>
      <c r="D63" s="121" t="s">
        <v>109</v>
      </c>
      <c r="E63" s="122" t="s">
        <v>6</v>
      </c>
      <c r="F63" s="123">
        <v>25</v>
      </c>
      <c r="G63" s="118"/>
      <c r="H63" s="119">
        <f t="shared" ref="H63" si="28">G63*F63</f>
        <v>0</v>
      </c>
    </row>
    <row r="64" spans="1:8">
      <c r="A64" s="29" t="s">
        <v>175</v>
      </c>
      <c r="B64" s="31" t="s">
        <v>129</v>
      </c>
      <c r="C64" s="120"/>
      <c r="D64" s="121"/>
      <c r="E64" s="122"/>
      <c r="F64" s="123"/>
      <c r="G64" s="118"/>
      <c r="H64" s="119"/>
    </row>
    <row r="65" spans="1:8" ht="24" customHeight="1">
      <c r="A65" s="29">
        <v>31</v>
      </c>
      <c r="B65" s="31" t="s">
        <v>146</v>
      </c>
      <c r="C65" s="120" t="s">
        <v>155</v>
      </c>
      <c r="D65" s="121" t="s">
        <v>164</v>
      </c>
      <c r="E65" s="122" t="s">
        <v>6</v>
      </c>
      <c r="F65" s="123">
        <v>20</v>
      </c>
      <c r="G65" s="118"/>
      <c r="H65" s="119">
        <f t="shared" ref="H65" si="29">G65*F65</f>
        <v>0</v>
      </c>
    </row>
    <row r="66" spans="1:8">
      <c r="A66" s="29" t="s">
        <v>175</v>
      </c>
      <c r="B66" s="31" t="s">
        <v>129</v>
      </c>
      <c r="C66" s="120"/>
      <c r="D66" s="121"/>
      <c r="E66" s="122"/>
      <c r="F66" s="123"/>
      <c r="G66" s="118"/>
      <c r="H66" s="119"/>
    </row>
    <row r="67" spans="1:8" ht="33.75" customHeight="1">
      <c r="A67" s="29">
        <v>32</v>
      </c>
      <c r="B67" s="121" t="s">
        <v>177</v>
      </c>
      <c r="C67" s="120" t="s">
        <v>155</v>
      </c>
      <c r="D67" s="121" t="s">
        <v>165</v>
      </c>
      <c r="E67" s="122" t="s">
        <v>6</v>
      </c>
      <c r="F67" s="123">
        <v>72</v>
      </c>
      <c r="G67" s="118"/>
      <c r="H67" s="119">
        <f t="shared" ref="H67" si="30">G67*F67</f>
        <v>0</v>
      </c>
    </row>
    <row r="68" spans="1:8">
      <c r="A68" s="29" t="s">
        <v>175</v>
      </c>
      <c r="B68" s="121"/>
      <c r="C68" s="120"/>
      <c r="D68" s="121"/>
      <c r="E68" s="122"/>
      <c r="F68" s="123"/>
      <c r="G68" s="118"/>
      <c r="H68" s="119"/>
    </row>
    <row r="69" spans="1:8" ht="33.75" customHeight="1">
      <c r="A69" s="29">
        <v>33</v>
      </c>
      <c r="B69" s="121" t="s">
        <v>148</v>
      </c>
      <c r="C69" s="120" t="s">
        <v>155</v>
      </c>
      <c r="D69" s="121" t="s">
        <v>166</v>
      </c>
      <c r="E69" s="122" t="s">
        <v>6</v>
      </c>
      <c r="F69" s="123">
        <v>90</v>
      </c>
      <c r="G69" s="118"/>
      <c r="H69" s="119">
        <f t="shared" ref="H69" si="31">G69*F69</f>
        <v>0</v>
      </c>
    </row>
    <row r="70" spans="1:8">
      <c r="A70" s="29" t="s">
        <v>175</v>
      </c>
      <c r="B70" s="121"/>
      <c r="C70" s="120"/>
      <c r="D70" s="121"/>
      <c r="E70" s="122"/>
      <c r="F70" s="123"/>
      <c r="G70" s="118"/>
      <c r="H70" s="119"/>
    </row>
    <row r="71" spans="1:8" ht="33.75" customHeight="1">
      <c r="A71" s="29">
        <v>34</v>
      </c>
      <c r="B71" s="121" t="s">
        <v>148</v>
      </c>
      <c r="C71" s="120" t="s">
        <v>155</v>
      </c>
      <c r="D71" s="121" t="s">
        <v>167</v>
      </c>
      <c r="E71" s="122" t="s">
        <v>6</v>
      </c>
      <c r="F71" s="123">
        <v>50</v>
      </c>
      <c r="G71" s="118"/>
      <c r="H71" s="119">
        <f t="shared" ref="H71" si="32">G71*F71</f>
        <v>0</v>
      </c>
    </row>
    <row r="72" spans="1:8">
      <c r="A72" s="29" t="s">
        <v>175</v>
      </c>
      <c r="B72" s="121"/>
      <c r="C72" s="120"/>
      <c r="D72" s="121"/>
      <c r="E72" s="122"/>
      <c r="F72" s="123"/>
      <c r="G72" s="118"/>
      <c r="H72" s="119"/>
    </row>
    <row r="73" spans="1:8" ht="33.75" customHeight="1">
      <c r="A73" s="29">
        <v>35</v>
      </c>
      <c r="B73" s="121" t="s">
        <v>148</v>
      </c>
      <c r="C73" s="120" t="s">
        <v>155</v>
      </c>
      <c r="D73" s="121" t="s">
        <v>168</v>
      </c>
      <c r="E73" s="122" t="s">
        <v>6</v>
      </c>
      <c r="F73" s="123">
        <v>25</v>
      </c>
      <c r="G73" s="118"/>
      <c r="H73" s="119">
        <f t="shared" ref="H73" si="33">G73*F73</f>
        <v>0</v>
      </c>
    </row>
    <row r="74" spans="1:8">
      <c r="A74" s="29" t="s">
        <v>175</v>
      </c>
      <c r="B74" s="121"/>
      <c r="C74" s="120"/>
      <c r="D74" s="121"/>
      <c r="E74" s="122"/>
      <c r="F74" s="123"/>
      <c r="G74" s="118"/>
      <c r="H74" s="119"/>
    </row>
    <row r="75" spans="1:8" ht="33.75" customHeight="1">
      <c r="A75" s="29">
        <v>36</v>
      </c>
      <c r="B75" s="121" t="s">
        <v>148</v>
      </c>
      <c r="C75" s="120" t="s">
        <v>155</v>
      </c>
      <c r="D75" s="121" t="s">
        <v>116</v>
      </c>
      <c r="E75" s="122" t="s">
        <v>6</v>
      </c>
      <c r="F75" s="123">
        <v>215</v>
      </c>
      <c r="G75" s="118"/>
      <c r="H75" s="119">
        <f t="shared" ref="H75" si="34">G75*F75</f>
        <v>0</v>
      </c>
    </row>
    <row r="76" spans="1:8">
      <c r="A76" s="29" t="s">
        <v>175</v>
      </c>
      <c r="B76" s="121"/>
      <c r="C76" s="120"/>
      <c r="D76" s="121"/>
      <c r="E76" s="122"/>
      <c r="F76" s="123"/>
      <c r="G76" s="118"/>
      <c r="H76" s="119"/>
    </row>
    <row r="77" spans="1:8" ht="33.75" customHeight="1">
      <c r="A77" s="29">
        <v>37</v>
      </c>
      <c r="B77" s="121" t="s">
        <v>148</v>
      </c>
      <c r="C77" s="120" t="s">
        <v>155</v>
      </c>
      <c r="D77" s="121" t="s">
        <v>117</v>
      </c>
      <c r="E77" s="122" t="s">
        <v>6</v>
      </c>
      <c r="F77" s="123">
        <v>10</v>
      </c>
      <c r="G77" s="118"/>
      <c r="H77" s="119">
        <f t="shared" ref="H77" si="35">G77*F77</f>
        <v>0</v>
      </c>
    </row>
    <row r="78" spans="1:8">
      <c r="A78" s="29" t="s">
        <v>175</v>
      </c>
      <c r="B78" s="121"/>
      <c r="C78" s="120"/>
      <c r="D78" s="121"/>
      <c r="E78" s="122"/>
      <c r="F78" s="123"/>
      <c r="G78" s="118"/>
      <c r="H78" s="119"/>
    </row>
    <row r="79" spans="1:8" ht="33.75" customHeight="1">
      <c r="A79" s="29">
        <v>38</v>
      </c>
      <c r="B79" s="121" t="s">
        <v>148</v>
      </c>
      <c r="C79" s="120" t="s">
        <v>155</v>
      </c>
      <c r="D79" s="121" t="s">
        <v>118</v>
      </c>
      <c r="E79" s="122" t="s">
        <v>6</v>
      </c>
      <c r="F79" s="123">
        <v>195</v>
      </c>
      <c r="G79" s="118"/>
      <c r="H79" s="119">
        <f t="shared" ref="H79" si="36">G79*F79</f>
        <v>0</v>
      </c>
    </row>
    <row r="80" spans="1:8">
      <c r="A80" s="29" t="s">
        <v>175</v>
      </c>
      <c r="B80" s="121"/>
      <c r="C80" s="120"/>
      <c r="D80" s="121"/>
      <c r="E80" s="122"/>
      <c r="F80" s="123"/>
      <c r="G80" s="118"/>
      <c r="H80" s="119"/>
    </row>
    <row r="81" spans="1:8" ht="33.75" customHeight="1">
      <c r="A81" s="29">
        <v>39</v>
      </c>
      <c r="B81" s="121" t="s">
        <v>148</v>
      </c>
      <c r="C81" s="120" t="s">
        <v>155</v>
      </c>
      <c r="D81" s="121" t="s">
        <v>119</v>
      </c>
      <c r="E81" s="122" t="s">
        <v>6</v>
      </c>
      <c r="F81" s="123">
        <v>107</v>
      </c>
      <c r="G81" s="118"/>
      <c r="H81" s="119">
        <f t="shared" ref="H81" si="37">G81*F81</f>
        <v>0</v>
      </c>
    </row>
    <row r="82" spans="1:8">
      <c r="A82" s="29" t="s">
        <v>175</v>
      </c>
      <c r="B82" s="121"/>
      <c r="C82" s="120"/>
      <c r="D82" s="121"/>
      <c r="E82" s="122"/>
      <c r="F82" s="123"/>
      <c r="G82" s="118"/>
      <c r="H82" s="119"/>
    </row>
    <row r="83" spans="1:8" ht="15" customHeight="1">
      <c r="A83" s="29">
        <v>40</v>
      </c>
      <c r="B83" s="121" t="s">
        <v>149</v>
      </c>
      <c r="C83" s="120" t="s">
        <v>155</v>
      </c>
      <c r="D83" s="121" t="s">
        <v>120</v>
      </c>
      <c r="E83" s="122" t="s">
        <v>6</v>
      </c>
      <c r="F83" s="123">
        <v>20</v>
      </c>
      <c r="G83" s="118"/>
      <c r="H83" s="119">
        <f t="shared" ref="H83" si="38">G83*F83</f>
        <v>0</v>
      </c>
    </row>
    <row r="84" spans="1:8">
      <c r="A84" s="29" t="s">
        <v>175</v>
      </c>
      <c r="B84" s="121"/>
      <c r="C84" s="120"/>
      <c r="D84" s="121"/>
      <c r="E84" s="122"/>
      <c r="F84" s="123"/>
      <c r="G84" s="118"/>
      <c r="H84" s="119"/>
    </row>
    <row r="85" spans="1:8" ht="15" customHeight="1">
      <c r="A85" s="29">
        <v>41</v>
      </c>
      <c r="B85" s="121" t="s">
        <v>150</v>
      </c>
      <c r="C85" s="120" t="s">
        <v>155</v>
      </c>
      <c r="D85" s="121" t="s">
        <v>121</v>
      </c>
      <c r="E85" s="122" t="s">
        <v>10</v>
      </c>
      <c r="F85" s="123">
        <v>5</v>
      </c>
      <c r="G85" s="118"/>
      <c r="H85" s="119">
        <f t="shared" ref="H85" si="39">G85*F85</f>
        <v>0</v>
      </c>
    </row>
    <row r="86" spans="1:8">
      <c r="A86" s="29" t="s">
        <v>175</v>
      </c>
      <c r="B86" s="121"/>
      <c r="C86" s="120"/>
      <c r="D86" s="121"/>
      <c r="E86" s="122"/>
      <c r="F86" s="123"/>
      <c r="G86" s="118"/>
      <c r="H86" s="119"/>
    </row>
    <row r="87" spans="1:8" ht="24" customHeight="1">
      <c r="A87" s="29">
        <v>42</v>
      </c>
      <c r="B87" s="31" t="s">
        <v>151</v>
      </c>
      <c r="C87" s="120" t="s">
        <v>155</v>
      </c>
      <c r="D87" s="121" t="s">
        <v>122</v>
      </c>
      <c r="E87" s="122" t="s">
        <v>10</v>
      </c>
      <c r="F87" s="123">
        <v>5</v>
      </c>
      <c r="G87" s="118"/>
      <c r="H87" s="119">
        <f t="shared" ref="H87" si="40">G87*F87</f>
        <v>0</v>
      </c>
    </row>
    <row r="88" spans="1:8">
      <c r="A88" s="29" t="s">
        <v>175</v>
      </c>
      <c r="B88" s="31" t="s">
        <v>129</v>
      </c>
      <c r="C88" s="120"/>
      <c r="D88" s="121"/>
      <c r="E88" s="122"/>
      <c r="F88" s="123"/>
      <c r="G88" s="118"/>
      <c r="H88" s="119"/>
    </row>
    <row r="89" spans="1:8" ht="15" customHeight="1">
      <c r="A89" s="29">
        <v>43</v>
      </c>
      <c r="B89" s="30"/>
      <c r="C89" s="120" t="s">
        <v>155</v>
      </c>
      <c r="D89" s="121" t="s">
        <v>169</v>
      </c>
      <c r="E89" s="122" t="s">
        <v>78</v>
      </c>
      <c r="F89" s="123">
        <v>1</v>
      </c>
      <c r="G89" s="118"/>
      <c r="H89" s="119">
        <f t="shared" ref="H89" si="41">G89*F89</f>
        <v>0</v>
      </c>
    </row>
    <row r="90" spans="1:8" ht="22.5">
      <c r="A90" s="29" t="s">
        <v>175</v>
      </c>
      <c r="B90" s="31" t="s">
        <v>127</v>
      </c>
      <c r="C90" s="120"/>
      <c r="D90" s="121"/>
      <c r="E90" s="122"/>
      <c r="F90" s="123"/>
      <c r="G90" s="118"/>
      <c r="H90" s="119"/>
    </row>
    <row r="91" spans="1:8" ht="15" customHeight="1">
      <c r="A91" s="29">
        <v>44</v>
      </c>
      <c r="B91" s="121" t="s">
        <v>178</v>
      </c>
      <c r="C91" s="120" t="s">
        <v>155</v>
      </c>
      <c r="D91" s="121" t="s">
        <v>170</v>
      </c>
      <c r="E91" s="122" t="s">
        <v>10</v>
      </c>
      <c r="F91" s="123">
        <v>1</v>
      </c>
      <c r="G91" s="118"/>
      <c r="H91" s="119">
        <f t="shared" ref="H91" si="42">G91*F91</f>
        <v>0</v>
      </c>
    </row>
    <row r="92" spans="1:8">
      <c r="A92" s="29" t="s">
        <v>175</v>
      </c>
      <c r="B92" s="121"/>
      <c r="C92" s="120"/>
      <c r="D92" s="121"/>
      <c r="E92" s="122"/>
      <c r="F92" s="123"/>
      <c r="G92" s="118"/>
      <c r="H92" s="119"/>
    </row>
    <row r="93" spans="1:8" ht="33.75" customHeight="1">
      <c r="A93" s="29">
        <v>45</v>
      </c>
      <c r="B93" s="31" t="s">
        <v>179</v>
      </c>
      <c r="C93" s="120" t="s">
        <v>155</v>
      </c>
      <c r="D93" s="121" t="s">
        <v>171</v>
      </c>
      <c r="E93" s="122" t="s">
        <v>10</v>
      </c>
      <c r="F93" s="123">
        <v>3</v>
      </c>
      <c r="G93" s="118"/>
      <c r="H93" s="119">
        <f t="shared" ref="H93" si="43">G93*F93</f>
        <v>0</v>
      </c>
    </row>
    <row r="94" spans="1:8">
      <c r="A94" s="29" t="s">
        <v>175</v>
      </c>
      <c r="B94" s="31" t="s">
        <v>129</v>
      </c>
      <c r="C94" s="120"/>
      <c r="D94" s="121"/>
      <c r="E94" s="122"/>
      <c r="F94" s="123"/>
      <c r="G94" s="118"/>
      <c r="H94" s="119"/>
    </row>
    <row r="95" spans="1:8" ht="33.75" customHeight="1">
      <c r="A95" s="29">
        <v>46</v>
      </c>
      <c r="B95" s="31" t="s">
        <v>180</v>
      </c>
      <c r="C95" s="120" t="s">
        <v>155</v>
      </c>
      <c r="D95" s="121" t="s">
        <v>172</v>
      </c>
      <c r="E95" s="122" t="s">
        <v>10</v>
      </c>
      <c r="F95" s="123">
        <v>3</v>
      </c>
      <c r="G95" s="118"/>
      <c r="H95" s="119">
        <f t="shared" ref="H95" si="44">G95*F95</f>
        <v>0</v>
      </c>
    </row>
    <row r="96" spans="1:8">
      <c r="A96" s="29" t="s">
        <v>175</v>
      </c>
      <c r="B96" s="31" t="s">
        <v>129</v>
      </c>
      <c r="C96" s="120"/>
      <c r="D96" s="121"/>
      <c r="E96" s="122"/>
      <c r="F96" s="123"/>
      <c r="G96" s="118"/>
      <c r="H96" s="119"/>
    </row>
    <row r="97" spans="1:8" ht="33.75" customHeight="1">
      <c r="A97" s="29">
        <v>47</v>
      </c>
      <c r="B97" s="31" t="s">
        <v>179</v>
      </c>
      <c r="C97" s="120" t="s">
        <v>155</v>
      </c>
      <c r="D97" s="121" t="s">
        <v>173</v>
      </c>
      <c r="E97" s="122" t="s">
        <v>10</v>
      </c>
      <c r="F97" s="123">
        <v>3</v>
      </c>
      <c r="G97" s="118"/>
      <c r="H97" s="119">
        <f t="shared" ref="H97" si="45">G97*F97</f>
        <v>0</v>
      </c>
    </row>
    <row r="98" spans="1:8">
      <c r="A98" s="29" t="s">
        <v>175</v>
      </c>
      <c r="B98" s="31" t="s">
        <v>129</v>
      </c>
      <c r="C98" s="120"/>
      <c r="D98" s="121"/>
      <c r="E98" s="122"/>
      <c r="F98" s="123"/>
      <c r="G98" s="118"/>
      <c r="H98" s="119"/>
    </row>
    <row r="99" spans="1:8">
      <c r="A99" s="29">
        <v>48</v>
      </c>
      <c r="B99" s="30"/>
      <c r="C99" s="120" t="s">
        <v>155</v>
      </c>
      <c r="D99" s="121" t="s">
        <v>174</v>
      </c>
      <c r="E99" s="122" t="s">
        <v>78</v>
      </c>
      <c r="F99" s="123">
        <v>1</v>
      </c>
      <c r="G99" s="118"/>
      <c r="H99" s="119">
        <f t="shared" ref="H99" si="46">G99*F99</f>
        <v>0</v>
      </c>
    </row>
    <row r="100" spans="1:8" ht="22.5">
      <c r="A100" s="29" t="s">
        <v>175</v>
      </c>
      <c r="B100" s="31" t="s">
        <v>127</v>
      </c>
      <c r="C100" s="120"/>
      <c r="D100" s="121"/>
      <c r="E100" s="122"/>
      <c r="F100" s="123"/>
      <c r="G100" s="118"/>
      <c r="H100" s="119"/>
    </row>
    <row r="101" spans="1:8">
      <c r="A101" s="29">
        <v>49</v>
      </c>
      <c r="B101" s="30"/>
      <c r="C101" s="120" t="s">
        <v>155</v>
      </c>
      <c r="D101" s="121" t="s">
        <v>123</v>
      </c>
      <c r="E101" s="122" t="s">
        <v>78</v>
      </c>
      <c r="F101" s="123">
        <v>1</v>
      </c>
      <c r="G101" s="118"/>
      <c r="H101" s="119">
        <f t="shared" ref="H101" si="47">G101*F101</f>
        <v>0</v>
      </c>
    </row>
    <row r="102" spans="1:8" ht="22.5">
      <c r="A102" s="29" t="s">
        <v>175</v>
      </c>
      <c r="B102" s="31" t="s">
        <v>127</v>
      </c>
      <c r="C102" s="120"/>
      <c r="D102" s="121"/>
      <c r="E102" s="122"/>
      <c r="F102" s="123"/>
      <c r="G102" s="118"/>
      <c r="H102" s="119"/>
    </row>
    <row r="103" spans="1:8">
      <c r="A103" s="29">
        <v>50</v>
      </c>
      <c r="B103" s="30"/>
      <c r="C103" s="120" t="s">
        <v>155</v>
      </c>
      <c r="D103" s="121" t="s">
        <v>124</v>
      </c>
      <c r="E103" s="122" t="s">
        <v>78</v>
      </c>
      <c r="F103" s="123">
        <v>1</v>
      </c>
      <c r="G103" s="118"/>
      <c r="H103" s="119">
        <f t="shared" ref="H103" si="48">G103*F103</f>
        <v>0</v>
      </c>
    </row>
    <row r="104" spans="1:8" ht="22.5">
      <c r="A104" s="29" t="s">
        <v>175</v>
      </c>
      <c r="B104" s="31" t="s">
        <v>127</v>
      </c>
      <c r="C104" s="120"/>
      <c r="D104" s="121"/>
      <c r="E104" s="122"/>
      <c r="F104" s="123"/>
      <c r="G104" s="118"/>
      <c r="H104" s="119"/>
    </row>
    <row r="105" spans="1:8">
      <c r="A105" s="29">
        <v>51</v>
      </c>
      <c r="B105" s="30"/>
      <c r="C105" s="120" t="s">
        <v>155</v>
      </c>
      <c r="D105" s="121" t="s">
        <v>125</v>
      </c>
      <c r="E105" s="122" t="s">
        <v>78</v>
      </c>
      <c r="F105" s="123">
        <v>1</v>
      </c>
      <c r="G105" s="118"/>
      <c r="H105" s="119">
        <f t="shared" ref="H105" si="49">G105*F105</f>
        <v>0</v>
      </c>
    </row>
    <row r="106" spans="1:8" ht="22.5">
      <c r="A106" s="29" t="s">
        <v>175</v>
      </c>
      <c r="B106" s="31" t="s">
        <v>127</v>
      </c>
      <c r="C106" s="120"/>
      <c r="D106" s="121"/>
      <c r="E106" s="122"/>
      <c r="F106" s="123"/>
      <c r="G106" s="118"/>
      <c r="H106" s="119"/>
    </row>
    <row r="107" spans="1:8" ht="24" customHeight="1">
      <c r="A107" s="77" t="s">
        <v>154</v>
      </c>
      <c r="B107" s="77"/>
      <c r="C107" s="77"/>
      <c r="D107" s="77"/>
      <c r="E107" s="77"/>
      <c r="F107" s="77"/>
      <c r="G107" s="77"/>
      <c r="H107" s="41">
        <f>SUM(H5:H106)</f>
        <v>0</v>
      </c>
    </row>
  </sheetData>
  <mergeCells count="330">
    <mergeCell ref="C5:C6"/>
    <mergeCell ref="D5:D6"/>
    <mergeCell ref="E5:E6"/>
    <mergeCell ref="F5:F6"/>
    <mergeCell ref="G5:G6"/>
    <mergeCell ref="H5:H6"/>
    <mergeCell ref="A1:H1"/>
    <mergeCell ref="A2:H2"/>
    <mergeCell ref="A3:H3"/>
    <mergeCell ref="H7:H8"/>
    <mergeCell ref="C9:C10"/>
    <mergeCell ref="D9:D10"/>
    <mergeCell ref="E9:E10"/>
    <mergeCell ref="F9:F10"/>
    <mergeCell ref="G9:G10"/>
    <mergeCell ref="H9:H10"/>
    <mergeCell ref="C7:C8"/>
    <mergeCell ref="D7:D8"/>
    <mergeCell ref="E7:E8"/>
    <mergeCell ref="F7:F8"/>
    <mergeCell ref="G7:G8"/>
    <mergeCell ref="H11:H12"/>
    <mergeCell ref="B13:B14"/>
    <mergeCell ref="C13:C14"/>
    <mergeCell ref="D13:D14"/>
    <mergeCell ref="E13:E14"/>
    <mergeCell ref="F13:F14"/>
    <mergeCell ref="G13:G14"/>
    <mergeCell ref="H13:H14"/>
    <mergeCell ref="B11:B12"/>
    <mergeCell ref="C11:C12"/>
    <mergeCell ref="D11:D12"/>
    <mergeCell ref="E11:E12"/>
    <mergeCell ref="F11:F12"/>
    <mergeCell ref="G11:G12"/>
    <mergeCell ref="H15:H16"/>
    <mergeCell ref="C17:C18"/>
    <mergeCell ref="D17:D18"/>
    <mergeCell ref="E17:E18"/>
    <mergeCell ref="F17:F18"/>
    <mergeCell ref="G17:G18"/>
    <mergeCell ref="H17:H18"/>
    <mergeCell ref="B15:B16"/>
    <mergeCell ref="C15:C16"/>
    <mergeCell ref="D15:D16"/>
    <mergeCell ref="E15:E16"/>
    <mergeCell ref="F15:F16"/>
    <mergeCell ref="G15:G16"/>
    <mergeCell ref="B17:B18"/>
    <mergeCell ref="C21:C22"/>
    <mergeCell ref="D21:D22"/>
    <mergeCell ref="E21:E22"/>
    <mergeCell ref="F21:F22"/>
    <mergeCell ref="G21:G22"/>
    <mergeCell ref="H21:H22"/>
    <mergeCell ref="C19:C20"/>
    <mergeCell ref="D19:D20"/>
    <mergeCell ref="E19:E20"/>
    <mergeCell ref="F19:F20"/>
    <mergeCell ref="G19:G20"/>
    <mergeCell ref="H19:H20"/>
    <mergeCell ref="C25:C26"/>
    <mergeCell ref="D25:D26"/>
    <mergeCell ref="E25:E26"/>
    <mergeCell ref="F25:F26"/>
    <mergeCell ref="G25:G26"/>
    <mergeCell ref="H25:H26"/>
    <mergeCell ref="C23:C24"/>
    <mergeCell ref="D23:D24"/>
    <mergeCell ref="E23:E24"/>
    <mergeCell ref="F23:F24"/>
    <mergeCell ref="G23:G24"/>
    <mergeCell ref="H23:H24"/>
    <mergeCell ref="C29:C30"/>
    <mergeCell ref="D29:D30"/>
    <mergeCell ref="E29:E30"/>
    <mergeCell ref="F29:F30"/>
    <mergeCell ref="G29:G30"/>
    <mergeCell ref="H29:H30"/>
    <mergeCell ref="C27:C28"/>
    <mergeCell ref="D27:D28"/>
    <mergeCell ref="E27:E28"/>
    <mergeCell ref="F27:F28"/>
    <mergeCell ref="G27:G28"/>
    <mergeCell ref="H27:H28"/>
    <mergeCell ref="D33:D34"/>
    <mergeCell ref="E33:E34"/>
    <mergeCell ref="F33:F34"/>
    <mergeCell ref="G33:G34"/>
    <mergeCell ref="H33:H34"/>
    <mergeCell ref="C31:C32"/>
    <mergeCell ref="D31:D32"/>
    <mergeCell ref="E31:E32"/>
    <mergeCell ref="F31:F32"/>
    <mergeCell ref="G31:G32"/>
    <mergeCell ref="H31:H32"/>
    <mergeCell ref="G39:G40"/>
    <mergeCell ref="H39:H40"/>
    <mergeCell ref="B41:B42"/>
    <mergeCell ref="C41:C42"/>
    <mergeCell ref="D41:D42"/>
    <mergeCell ref="E41:E42"/>
    <mergeCell ref="F41:F42"/>
    <mergeCell ref="H35:H36"/>
    <mergeCell ref="C37:C38"/>
    <mergeCell ref="E37:E38"/>
    <mergeCell ref="F37:F38"/>
    <mergeCell ref="G37:G38"/>
    <mergeCell ref="H37:H38"/>
    <mergeCell ref="C35:C36"/>
    <mergeCell ref="D35:D36"/>
    <mergeCell ref="E35:E36"/>
    <mergeCell ref="F35:F36"/>
    <mergeCell ref="G35:G36"/>
    <mergeCell ref="G41:G42"/>
    <mergeCell ref="H41:H42"/>
    <mergeCell ref="B43:B44"/>
    <mergeCell ref="C43:C44"/>
    <mergeCell ref="D43:D44"/>
    <mergeCell ref="E43:E44"/>
    <mergeCell ref="F43:F44"/>
    <mergeCell ref="G43:G44"/>
    <mergeCell ref="H43:H44"/>
    <mergeCell ref="H45:H46"/>
    <mergeCell ref="B47:B48"/>
    <mergeCell ref="C47:C48"/>
    <mergeCell ref="D47:D48"/>
    <mergeCell ref="E47:E48"/>
    <mergeCell ref="F47:F48"/>
    <mergeCell ref="G47:G48"/>
    <mergeCell ref="H47:H48"/>
    <mergeCell ref="B45:B46"/>
    <mergeCell ref="C45:C46"/>
    <mergeCell ref="D45:D46"/>
    <mergeCell ref="E45:E46"/>
    <mergeCell ref="F45:F46"/>
    <mergeCell ref="G45:G46"/>
    <mergeCell ref="H49:H50"/>
    <mergeCell ref="C51:C52"/>
    <mergeCell ref="D51:D52"/>
    <mergeCell ref="E51:E52"/>
    <mergeCell ref="F51:F52"/>
    <mergeCell ref="G51:G52"/>
    <mergeCell ref="H51:H52"/>
    <mergeCell ref="C49:C50"/>
    <mergeCell ref="D49:D50"/>
    <mergeCell ref="E49:E50"/>
    <mergeCell ref="F49:F50"/>
    <mergeCell ref="G49:G50"/>
    <mergeCell ref="G57:G58"/>
    <mergeCell ref="H57:H58"/>
    <mergeCell ref="C55:C56"/>
    <mergeCell ref="E55:E56"/>
    <mergeCell ref="F55:F56"/>
    <mergeCell ref="G55:G56"/>
    <mergeCell ref="H55:H56"/>
    <mergeCell ref="C53:C54"/>
    <mergeCell ref="D53:D54"/>
    <mergeCell ref="E53:E54"/>
    <mergeCell ref="F53:F54"/>
    <mergeCell ref="G53:G54"/>
    <mergeCell ref="H53:H54"/>
    <mergeCell ref="G63:G64"/>
    <mergeCell ref="H63:H64"/>
    <mergeCell ref="C61:C62"/>
    <mergeCell ref="D61:D62"/>
    <mergeCell ref="E61:E62"/>
    <mergeCell ref="F61:F62"/>
    <mergeCell ref="G61:G62"/>
    <mergeCell ref="H61:H62"/>
    <mergeCell ref="C59:C60"/>
    <mergeCell ref="D59:D60"/>
    <mergeCell ref="E59:E60"/>
    <mergeCell ref="F59:F60"/>
    <mergeCell ref="G59:G60"/>
    <mergeCell ref="H59:H60"/>
    <mergeCell ref="H65:H66"/>
    <mergeCell ref="B67:B68"/>
    <mergeCell ref="C67:C68"/>
    <mergeCell ref="D67:D68"/>
    <mergeCell ref="E67:E68"/>
    <mergeCell ref="F67:F68"/>
    <mergeCell ref="G67:G68"/>
    <mergeCell ref="H67:H68"/>
    <mergeCell ref="C65:C66"/>
    <mergeCell ref="D65:D66"/>
    <mergeCell ref="E65:E66"/>
    <mergeCell ref="F65:F66"/>
    <mergeCell ref="G65:G66"/>
    <mergeCell ref="H69:H70"/>
    <mergeCell ref="B71:B72"/>
    <mergeCell ref="C71:C72"/>
    <mergeCell ref="D71:D72"/>
    <mergeCell ref="E71:E72"/>
    <mergeCell ref="F71:F72"/>
    <mergeCell ref="G71:G72"/>
    <mergeCell ref="H71:H72"/>
    <mergeCell ref="B69:B70"/>
    <mergeCell ref="C69:C70"/>
    <mergeCell ref="D69:D70"/>
    <mergeCell ref="E69:E70"/>
    <mergeCell ref="F69:F70"/>
    <mergeCell ref="G69:G70"/>
    <mergeCell ref="H73:H74"/>
    <mergeCell ref="B75:B76"/>
    <mergeCell ref="C75:C76"/>
    <mergeCell ref="D75:D76"/>
    <mergeCell ref="E75:E76"/>
    <mergeCell ref="F75:F76"/>
    <mergeCell ref="G75:G76"/>
    <mergeCell ref="H75:H76"/>
    <mergeCell ref="B73:B74"/>
    <mergeCell ref="C73:C74"/>
    <mergeCell ref="D73:D74"/>
    <mergeCell ref="E73:E74"/>
    <mergeCell ref="F73:F74"/>
    <mergeCell ref="G73:G74"/>
    <mergeCell ref="H77:H78"/>
    <mergeCell ref="B79:B80"/>
    <mergeCell ref="C79:C80"/>
    <mergeCell ref="D79:D80"/>
    <mergeCell ref="E79:E80"/>
    <mergeCell ref="F79:F80"/>
    <mergeCell ref="G79:G80"/>
    <mergeCell ref="H79:H80"/>
    <mergeCell ref="B77:B78"/>
    <mergeCell ref="C77:C78"/>
    <mergeCell ref="D77:D78"/>
    <mergeCell ref="E77:E78"/>
    <mergeCell ref="F77:F78"/>
    <mergeCell ref="G77:G78"/>
    <mergeCell ref="H81:H82"/>
    <mergeCell ref="B83:B84"/>
    <mergeCell ref="C83:C84"/>
    <mergeCell ref="D83:D84"/>
    <mergeCell ref="E83:E84"/>
    <mergeCell ref="F83:F84"/>
    <mergeCell ref="G83:G84"/>
    <mergeCell ref="H83:H84"/>
    <mergeCell ref="B81:B82"/>
    <mergeCell ref="C81:C82"/>
    <mergeCell ref="D81:D82"/>
    <mergeCell ref="E81:E82"/>
    <mergeCell ref="F81:F82"/>
    <mergeCell ref="G81:G82"/>
    <mergeCell ref="H89:H90"/>
    <mergeCell ref="H85:H86"/>
    <mergeCell ref="C87:C88"/>
    <mergeCell ref="D87:D88"/>
    <mergeCell ref="E87:E88"/>
    <mergeCell ref="F87:F88"/>
    <mergeCell ref="G87:G88"/>
    <mergeCell ref="H87:H88"/>
    <mergeCell ref="C85:C86"/>
    <mergeCell ref="D85:D86"/>
    <mergeCell ref="E85:E86"/>
    <mergeCell ref="F85:F86"/>
    <mergeCell ref="G85:G86"/>
    <mergeCell ref="B19:B20"/>
    <mergeCell ref="C95:C96"/>
    <mergeCell ref="D95:D96"/>
    <mergeCell ref="E95:E96"/>
    <mergeCell ref="F95:F96"/>
    <mergeCell ref="G95:G96"/>
    <mergeCell ref="H95:H96"/>
    <mergeCell ref="C93:C94"/>
    <mergeCell ref="D93:D94"/>
    <mergeCell ref="E93:E94"/>
    <mergeCell ref="F93:F94"/>
    <mergeCell ref="G93:G94"/>
    <mergeCell ref="H93:H94"/>
    <mergeCell ref="C91:C92"/>
    <mergeCell ref="D91:D92"/>
    <mergeCell ref="E91:E92"/>
    <mergeCell ref="F91:F92"/>
    <mergeCell ref="G91:G92"/>
    <mergeCell ref="H91:H92"/>
    <mergeCell ref="C89:C90"/>
    <mergeCell ref="D89:D90"/>
    <mergeCell ref="E89:E90"/>
    <mergeCell ref="F89:F90"/>
    <mergeCell ref="G89:G90"/>
    <mergeCell ref="D101:D102"/>
    <mergeCell ref="E101:E102"/>
    <mergeCell ref="F101:F102"/>
    <mergeCell ref="C97:C98"/>
    <mergeCell ref="D97:D98"/>
    <mergeCell ref="E97:E98"/>
    <mergeCell ref="F97:F98"/>
    <mergeCell ref="B91:B92"/>
    <mergeCell ref="B33:B34"/>
    <mergeCell ref="B39:B40"/>
    <mergeCell ref="D39:D40"/>
    <mergeCell ref="B85:B86"/>
    <mergeCell ref="C63:C64"/>
    <mergeCell ref="D63:D64"/>
    <mergeCell ref="E63:E64"/>
    <mergeCell ref="F63:F64"/>
    <mergeCell ref="C57:C58"/>
    <mergeCell ref="D57:D58"/>
    <mergeCell ref="E57:E58"/>
    <mergeCell ref="F57:F58"/>
    <mergeCell ref="C39:C40"/>
    <mergeCell ref="E39:E40"/>
    <mergeCell ref="F39:F40"/>
    <mergeCell ref="C33:C34"/>
    <mergeCell ref="G103:G104"/>
    <mergeCell ref="H103:H104"/>
    <mergeCell ref="G105:G106"/>
    <mergeCell ref="H105:H106"/>
    <mergeCell ref="A107:G107"/>
    <mergeCell ref="G97:G98"/>
    <mergeCell ref="H97:H98"/>
    <mergeCell ref="G99:G100"/>
    <mergeCell ref="H99:H100"/>
    <mergeCell ref="G101:G102"/>
    <mergeCell ref="H101:H102"/>
    <mergeCell ref="C103:C104"/>
    <mergeCell ref="D103:D104"/>
    <mergeCell ref="E103:E104"/>
    <mergeCell ref="F103:F104"/>
    <mergeCell ref="C105:C106"/>
    <mergeCell ref="D105:D106"/>
    <mergeCell ref="E105:E106"/>
    <mergeCell ref="F105:F106"/>
    <mergeCell ref="C99:C100"/>
    <mergeCell ref="D99:D100"/>
    <mergeCell ref="E99:E100"/>
    <mergeCell ref="F99:F100"/>
    <mergeCell ref="C101:C102"/>
  </mergeCells>
  <phoneticPr fontId="4" type="noConversion"/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2" manualBreakCount="2">
    <brk id="48" max="16383" man="1"/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SUMA</vt:lpstr>
      <vt:lpstr>Piotrkowska</vt:lpstr>
      <vt:lpstr>Zagórze</vt:lpstr>
      <vt:lpstr>Piotrkowska_elektryka</vt:lpstr>
      <vt:lpstr>Zagórze_elektryka</vt:lpstr>
      <vt:lpstr>SUMA!Obszar_wydruku</vt:lpstr>
      <vt:lpstr>Piotrkowska!Tytuły_wydruku</vt:lpstr>
      <vt:lpstr>Piotrkowska_elektryka!Tytuły_wydruku</vt:lpstr>
      <vt:lpstr>Zagórze!Tytuły_wydruku</vt:lpstr>
      <vt:lpstr>Zagórze_elektryka!Tytuły_wydruku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Beata Płachta-Durzyńska</cp:lastModifiedBy>
  <cp:lastPrinted>2024-09-26T06:37:57Z</cp:lastPrinted>
  <dcterms:created xsi:type="dcterms:W3CDTF">2023-02-21T10:12:19Z</dcterms:created>
  <dcterms:modified xsi:type="dcterms:W3CDTF">2024-09-26T06:40:12Z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22.2.3.0</vt:lpwstr>
  </property>
</Properties>
</file>