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E:\2023 przetargi D\15 usługi Pocztowe\Gmina Trąbki Wielkie i jednostki 2023\zapytania\"/>
    </mc:Choice>
  </mc:AlternateContent>
  <xr:revisionPtr revIDLastSave="0" documentId="13_ncr:1_{3A5FB4A9-9D9F-453A-9374-221BCC9E066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6" i="1" l="1"/>
  <c r="I48" i="1"/>
  <c r="I49" i="1"/>
  <c r="I59" i="1"/>
  <c r="H59" i="1"/>
  <c r="H66" i="1" s="1"/>
  <c r="I58" i="1"/>
  <c r="H58" i="1"/>
  <c r="I56" i="1"/>
  <c r="H56" i="1"/>
  <c r="I55" i="1"/>
  <c r="H55" i="1"/>
  <c r="I52" i="1"/>
  <c r="I53" i="1"/>
  <c r="H52" i="1"/>
  <c r="H53" i="1"/>
  <c r="H48" i="1"/>
  <c r="H49" i="1"/>
  <c r="H39" i="1"/>
  <c r="H40" i="1"/>
  <c r="H41" i="1"/>
  <c r="H42" i="1"/>
  <c r="H43" i="1"/>
  <c r="H32" i="1"/>
  <c r="H33" i="1"/>
  <c r="H34" i="1"/>
  <c r="H35" i="1"/>
  <c r="H36" i="1"/>
  <c r="I62" i="1"/>
  <c r="I63" i="1"/>
  <c r="I61" i="1"/>
  <c r="I45" i="1"/>
  <c r="I39" i="1"/>
  <c r="I40" i="1"/>
  <c r="I41" i="1"/>
  <c r="I42" i="1"/>
  <c r="I43" i="1"/>
  <c r="I38" i="1"/>
  <c r="I32" i="1"/>
  <c r="I33" i="1"/>
  <c r="I34" i="1"/>
  <c r="I35" i="1"/>
  <c r="I36" i="1"/>
  <c r="H63" i="1" l="1"/>
  <c r="H62" i="1"/>
  <c r="I51" i="1"/>
  <c r="I47" i="1"/>
  <c r="H38" i="1"/>
  <c r="H45" i="1"/>
  <c r="E31" i="1"/>
  <c r="I31" i="1" s="1"/>
  <c r="E29" i="1"/>
  <c r="I29" i="1" s="1"/>
  <c r="E27" i="1"/>
  <c r="I27" i="1" s="1"/>
  <c r="E26" i="1"/>
  <c r="I26" i="1" s="1"/>
  <c r="E25" i="1"/>
  <c r="I25" i="1" s="1"/>
  <c r="E23" i="1"/>
  <c r="I23" i="1" s="1"/>
  <c r="E22" i="1"/>
  <c r="I22" i="1" s="1"/>
  <c r="E21" i="1"/>
  <c r="I21" i="1" s="1"/>
  <c r="E19" i="1"/>
  <c r="I19" i="1" s="1"/>
  <c r="E18" i="1"/>
  <c r="I18" i="1" s="1"/>
  <c r="E17" i="1"/>
  <c r="I17" i="1" s="1"/>
  <c r="E15" i="1"/>
  <c r="I15" i="1" s="1"/>
  <c r="E14" i="1"/>
  <c r="I14" i="1" s="1"/>
  <c r="E13" i="1"/>
  <c r="I13" i="1" s="1"/>
  <c r="H61" i="1" l="1"/>
  <c r="H51" i="1"/>
  <c r="H47" i="1"/>
  <c r="H18" i="1"/>
  <c r="H17" i="1"/>
  <c r="H19" i="1"/>
  <c r="H31" i="1"/>
  <c r="H29" i="1"/>
  <c r="H27" i="1"/>
  <c r="H26" i="1"/>
  <c r="H25" i="1"/>
  <c r="H23" i="1"/>
  <c r="H22" i="1"/>
  <c r="H21" i="1"/>
  <c r="H14" i="1"/>
  <c r="H15" i="1"/>
  <c r="H13" i="1"/>
</calcChain>
</file>

<file path=xl/sharedStrings.xml><?xml version="1.0" encoding="utf-8"?>
<sst xmlns="http://schemas.openxmlformats.org/spreadsheetml/2006/main" count="72" uniqueCount="54">
  <si>
    <t>I  -  NADAWANIE  KORESPONDENCJI</t>
  </si>
  <si>
    <t>Lp.</t>
  </si>
  <si>
    <t>Podział korespondencji</t>
  </si>
  <si>
    <t>Szacunkowa ilość sztuk przez 12 miesięcy</t>
  </si>
  <si>
    <t>LISTY  KRAJOWE</t>
  </si>
  <si>
    <t>od 501g do 1000g</t>
  </si>
  <si>
    <t>od 1001g do 2000g</t>
  </si>
  <si>
    <t>Wartość jednostkowa netto</t>
  </si>
  <si>
    <t>Wartość łącznie netto
12 miesięcy
/razem kol. 3x4/</t>
  </si>
  <si>
    <t>Wartość łącznie brutto 12 miesięcy
/razem kol. 3x5/</t>
  </si>
  <si>
    <t>Wartość jednostkowa brutto</t>
  </si>
  <si>
    <t>wpełniony załącznik 1a należy złożyć wraz z ofertą</t>
  </si>
  <si>
    <t>netto</t>
  </si>
  <si>
    <t>brutto</t>
  </si>
  <si>
    <t>I  :  PRZESYŁKA NIEREJESTROWANA ZWYKŁA</t>
  </si>
  <si>
    <t>do usługi III-IV</t>
  </si>
  <si>
    <t>do 50g</t>
  </si>
  <si>
    <t>od 101g do 350g</t>
  </si>
  <si>
    <t>od 351g do 500g</t>
  </si>
  <si>
    <t>od 51 g do 100g</t>
  </si>
  <si>
    <t>ponad 2kg do 5 kg gabaryt A</t>
  </si>
  <si>
    <t>V  :  ZWROTNE POTWIERDZENIE ODBIORU</t>
  </si>
  <si>
    <t xml:space="preserve">Wartość pola "całkowita wartość oferty" należy  wpisać w  pkt 1 ppkt 1) </t>
  </si>
  <si>
    <t>załącznika nr 1 do SWZ - OFERTA w odpowiednich polach</t>
  </si>
  <si>
    <t>szare pola wypełnia WYKONAWCA</t>
  </si>
  <si>
    <t>Dane zamawiającego</t>
  </si>
  <si>
    <t>III  :  PRZESYŁKA REJESTROWANA (POLECONA EKONOMICZNA)</t>
  </si>
  <si>
    <t>IV  :  PRZESYŁKA REJESTROWANA ( POLECONA PRIORYTETOWA)</t>
  </si>
  <si>
    <t>ponad 2kg do 3 kg strefa 13</t>
  </si>
  <si>
    <t>ponad 1kg do 2 kg gabaryt B</t>
  </si>
  <si>
    <t>ponad 1kg do 2 kg gabaryt A</t>
  </si>
  <si>
    <t>ponad 5kg do 6 kg strefa 13</t>
  </si>
  <si>
    <t>ponad 1kg do 2 kg A5</t>
  </si>
  <si>
    <t>ponad 3kg do 4 kg A5</t>
  </si>
  <si>
    <t>VI  :  PRZESYŁKA NIEREJESTROWANA W OBSZARZE EUROPY ( ZWYKŁE PRIORYTETOWE)</t>
  </si>
  <si>
    <t>VII  :  PRZESYŁKA REJESTROWANA W OBSZARZE EUROPY ( POLECONE PRIORYTETOWE)</t>
  </si>
  <si>
    <t>VIII  :  ZWROTNE POTWIERDZENIE ODBIORU</t>
  </si>
  <si>
    <t>do usługi VII</t>
  </si>
  <si>
    <t>IX  :  PACZKA POCZTOWA W OBROCIE KRAJOWYM ( EKONOMICZNA)</t>
  </si>
  <si>
    <t>X  :  PACZKA POCZTOWA W OBROCIE KRAJOWYM ( PRIORYTETOWA)</t>
  </si>
  <si>
    <t>XI  :  PACZKA POCZTOWA W OBROCIE ZAGRANICZNYM ( EKONOMICZNA)</t>
  </si>
  <si>
    <t>XII  :  PACZKA POCZTOWA W OBROCIE ZAGRANICZNYM ( PRIORYTETOWA)</t>
  </si>
  <si>
    <t>XIII  :  USŁUGA ZWROT NIEDORĘCZONEJ PRZESYŁKI REJESTROWANEJ DO SIEDZIBY ZAMWIAJĄCEGO W OBROCIE KRAJOWYM</t>
  </si>
  <si>
    <t>całkowita wartość oferty *:</t>
  </si>
  <si>
    <t>*-wykonawca jest zobowiązany sprawdzić poprawność liczenia formuł i dokonać zmiany na prawidłową</t>
  </si>
  <si>
    <t>„Świadczenie usług pocztowych w obrocie krajowym i zagranicznym na potrzeby Gminy Trąbki Wielkie”- ZP.271.15.2023</t>
  </si>
  <si>
    <t>Format S do 500 g</t>
  </si>
  <si>
    <t>Format M do 1 000 g</t>
  </si>
  <si>
    <t>II  :  PRZESYŁKA NIEREJESTROWANA PRIORYTETOWA</t>
  </si>
  <si>
    <t>Format L do 2 000 g</t>
  </si>
  <si>
    <r>
      <t xml:space="preserve">załącznik 1a do SWZ - Formularz cenowy </t>
    </r>
    <r>
      <rPr>
        <sz val="11"/>
        <color rgb="FFFF0000"/>
        <rFont val="Calibri"/>
        <family val="2"/>
        <charset val="238"/>
        <scheme val="minor"/>
      </rPr>
      <t>ZMIENIONY</t>
    </r>
  </si>
  <si>
    <t>Format S do 500g</t>
  </si>
  <si>
    <t>Format M do 1000g</t>
  </si>
  <si>
    <t>Format L  do 2000g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</si>
</sst>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2"/>
      <color theme="1"/>
      <name val="Book Antiqua"/>
      <family val="1"/>
      <charset val="238"/>
    </font>
    <font>
      <sz val="10"/>
      <color rgb="FF00000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2"/>
      <color rgb="FFFF000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10"/>
      <color rgb="FFC00000"/>
      <name val="Arial"/>
      <family val="2"/>
      <charset val="238"/>
    </font>
    <font>
      <sz val="8"/>
      <name val="Calibri"/>
      <family val="2"/>
      <scheme val="minor"/>
    </font>
    <font>
      <sz val="8"/>
      <color theme="1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sz val="10"/>
      <color rgb="FFFF000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 applyAlignment="1">
      <alignment horizontal="center" vertical="center"/>
    </xf>
    <xf numFmtId="0" fontId="2" fillId="2" borderId="13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/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justify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justify" vertical="center" wrapText="1"/>
    </xf>
    <xf numFmtId="0" fontId="3" fillId="0" borderId="0" xfId="0" applyFont="1" applyAlignment="1">
      <alignment horizontal="justify" vertical="center"/>
    </xf>
    <xf numFmtId="4" fontId="3" fillId="2" borderId="9" xfId="0" applyNumberFormat="1" applyFont="1" applyFill="1" applyBorder="1" applyAlignment="1">
      <alignment horizontal="center" vertical="center" wrapText="1"/>
    </xf>
    <xf numFmtId="4" fontId="3" fillId="2" borderId="10" xfId="0" applyNumberFormat="1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4" fontId="3" fillId="2" borderId="13" xfId="0" applyNumberFormat="1" applyFont="1" applyFill="1" applyBorder="1" applyAlignment="1">
      <alignment horizontal="center" vertical="center" wrapText="1"/>
    </xf>
    <xf numFmtId="4" fontId="3" fillId="2" borderId="11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5" fillId="0" borderId="0" xfId="0" applyFont="1"/>
    <xf numFmtId="4" fontId="5" fillId="0" borderId="0" xfId="0" applyNumberFormat="1" applyFont="1" applyAlignment="1">
      <alignment horizontal="center"/>
    </xf>
    <xf numFmtId="4" fontId="3" fillId="2" borderId="6" xfId="0" applyNumberFormat="1" applyFont="1" applyFill="1" applyBorder="1" applyAlignment="1">
      <alignment horizontal="center" vertical="center" wrapText="1"/>
    </xf>
    <xf numFmtId="0" fontId="0" fillId="0" borderId="13" xfId="0" applyBorder="1"/>
    <xf numFmtId="0" fontId="3" fillId="0" borderId="1" xfId="0" applyFont="1" applyBorder="1" applyAlignment="1">
      <alignment horizontal="justify" vertical="center" wrapText="1"/>
    </xf>
    <xf numFmtId="4" fontId="3" fillId="2" borderId="15" xfId="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3" borderId="3" xfId="0" applyFill="1" applyBorder="1"/>
    <xf numFmtId="0" fontId="0" fillId="3" borderId="13" xfId="0" applyFill="1" applyBorder="1"/>
    <xf numFmtId="4" fontId="3" fillId="2" borderId="4" xfId="0" applyNumberFormat="1" applyFont="1" applyFill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justify" vertical="center" wrapText="1"/>
    </xf>
    <xf numFmtId="4" fontId="3" fillId="4" borderId="16" xfId="0" applyNumberFormat="1" applyFont="1" applyFill="1" applyBorder="1" applyAlignment="1">
      <alignment horizontal="center" vertical="center" wrapText="1"/>
    </xf>
    <xf numFmtId="0" fontId="7" fillId="0" borderId="0" xfId="0" applyFont="1"/>
    <xf numFmtId="0" fontId="4" fillId="0" borderId="13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3" fontId="4" fillId="5" borderId="9" xfId="0" applyNumberFormat="1" applyFont="1" applyFill="1" applyBorder="1" applyAlignment="1">
      <alignment horizontal="center" vertical="center" wrapText="1"/>
    </xf>
    <xf numFmtId="0" fontId="4" fillId="5" borderId="9" xfId="0" applyFont="1" applyFill="1" applyBorder="1" applyAlignment="1">
      <alignment horizontal="center" vertical="center" wrapText="1"/>
    </xf>
    <xf numFmtId="0" fontId="4" fillId="5" borderId="10" xfId="0" applyFont="1" applyFill="1" applyBorder="1" applyAlignment="1">
      <alignment horizontal="center" vertical="center" wrapText="1"/>
    </xf>
    <xf numFmtId="0" fontId="4" fillId="5" borderId="6" xfId="0" applyFont="1" applyFill="1" applyBorder="1" applyAlignment="1">
      <alignment horizontal="center" vertical="center" wrapText="1"/>
    </xf>
    <xf numFmtId="0" fontId="7" fillId="5" borderId="13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/>
    <xf numFmtId="0" fontId="8" fillId="0" borderId="0" xfId="0" applyFont="1"/>
    <xf numFmtId="0" fontId="8" fillId="3" borderId="14" xfId="0" applyFont="1" applyFill="1" applyBorder="1" applyAlignment="1">
      <alignment horizontal="center" wrapText="1"/>
    </xf>
    <xf numFmtId="4" fontId="6" fillId="3" borderId="1" xfId="0" applyNumberFormat="1" applyFont="1" applyFill="1" applyBorder="1" applyAlignment="1">
      <alignment horizontal="center" wrapText="1"/>
    </xf>
    <xf numFmtId="4" fontId="6" fillId="3" borderId="1" xfId="0" applyNumberFormat="1" applyFont="1" applyFill="1" applyBorder="1" applyAlignment="1">
      <alignment horizontal="center"/>
    </xf>
    <xf numFmtId="0" fontId="13" fillId="0" borderId="9" xfId="0" applyFont="1" applyBorder="1" applyAlignment="1">
      <alignment horizontal="justify" vertical="center" wrapText="1"/>
    </xf>
    <xf numFmtId="0" fontId="13" fillId="0" borderId="10" xfId="0" applyFont="1" applyBorder="1" applyAlignment="1">
      <alignment horizontal="justify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73"/>
  <sheetViews>
    <sheetView tabSelected="1" topLeftCell="A57" workbookViewId="0">
      <selection activeCell="H71" sqref="H71"/>
    </sheetView>
  </sheetViews>
  <sheetFormatPr defaultRowHeight="15" x14ac:dyDescent="0.25"/>
  <cols>
    <col min="4" max="4" width="18" customWidth="1"/>
    <col min="5" max="5" width="8.85546875" style="37"/>
    <col min="6" max="6" width="12.140625" customWidth="1"/>
    <col min="7" max="7" width="11.140625" customWidth="1"/>
    <col min="8" max="8" width="27.42578125" customWidth="1"/>
    <col min="9" max="9" width="22.28515625" customWidth="1"/>
  </cols>
  <sheetData>
    <row r="1" spans="1:10" x14ac:dyDescent="0.25">
      <c r="A1" s="37" t="s">
        <v>45</v>
      </c>
    </row>
    <row r="2" spans="1:10" x14ac:dyDescent="0.25">
      <c r="A2" t="s">
        <v>50</v>
      </c>
    </row>
    <row r="4" spans="1:10" ht="15.75" x14ac:dyDescent="0.25">
      <c r="C4" s="1" t="s">
        <v>0</v>
      </c>
    </row>
    <row r="5" spans="1:10" ht="16.5" thickBot="1" x14ac:dyDescent="0.3">
      <c r="C5" s="1"/>
    </row>
    <row r="6" spans="1:10" ht="10.15" customHeight="1" x14ac:dyDescent="0.25">
      <c r="C6" s="55" t="s">
        <v>25</v>
      </c>
      <c r="D6" s="56"/>
      <c r="E6" s="57"/>
      <c r="F6" s="64"/>
      <c r="G6" s="65"/>
      <c r="H6" s="65"/>
      <c r="I6" s="66"/>
      <c r="J6" s="5"/>
    </row>
    <row r="7" spans="1:10" ht="12" customHeight="1" x14ac:dyDescent="0.25">
      <c r="C7" s="58"/>
      <c r="D7" s="59"/>
      <c r="E7" s="60"/>
      <c r="F7" s="67" t="s">
        <v>24</v>
      </c>
      <c r="G7" s="68"/>
      <c r="H7" s="68"/>
      <c r="I7" s="69"/>
      <c r="J7" s="5"/>
    </row>
    <row r="8" spans="1:10" ht="7.9" customHeight="1" thickBot="1" x14ac:dyDescent="0.3">
      <c r="C8" s="61"/>
      <c r="D8" s="62"/>
      <c r="E8" s="63"/>
      <c r="F8" s="70"/>
      <c r="G8" s="71"/>
      <c r="H8" s="71"/>
      <c r="I8" s="72"/>
      <c r="J8" s="5"/>
    </row>
    <row r="9" spans="1:10" ht="90" thickBot="1" x14ac:dyDescent="0.3">
      <c r="C9" s="6" t="s">
        <v>1</v>
      </c>
      <c r="D9" s="6" t="s">
        <v>2</v>
      </c>
      <c r="E9" s="38" t="s">
        <v>3</v>
      </c>
      <c r="F9" s="2" t="s">
        <v>7</v>
      </c>
      <c r="G9" s="2" t="s">
        <v>10</v>
      </c>
      <c r="H9" s="3" t="s">
        <v>8</v>
      </c>
      <c r="I9" s="3" t="s">
        <v>9</v>
      </c>
      <c r="J9" s="5"/>
    </row>
    <row r="10" spans="1:10" ht="15.75" thickBot="1" x14ac:dyDescent="0.3">
      <c r="C10" s="7">
        <v>1</v>
      </c>
      <c r="D10" s="8">
        <v>2</v>
      </c>
      <c r="E10" s="39">
        <v>3</v>
      </c>
      <c r="F10" s="9">
        <v>4</v>
      </c>
      <c r="G10" s="10">
        <v>5</v>
      </c>
      <c r="H10" s="9">
        <v>6</v>
      </c>
      <c r="I10" s="11">
        <v>7</v>
      </c>
      <c r="J10" s="5"/>
    </row>
    <row r="11" spans="1:10" ht="12.6" customHeight="1" thickBot="1" x14ac:dyDescent="0.3">
      <c r="C11" s="58" t="s">
        <v>4</v>
      </c>
      <c r="D11" s="59"/>
      <c r="E11" s="59"/>
      <c r="F11" s="59"/>
      <c r="G11" s="59"/>
      <c r="H11" s="59"/>
      <c r="I11" s="60"/>
      <c r="J11" s="5"/>
    </row>
    <row r="12" spans="1:10" ht="15.75" thickBot="1" x14ac:dyDescent="0.3">
      <c r="C12" s="76" t="s">
        <v>14</v>
      </c>
      <c r="D12" s="77"/>
      <c r="E12" s="77"/>
      <c r="F12" s="77"/>
      <c r="G12" s="77"/>
      <c r="H12" s="77"/>
      <c r="I12" s="78"/>
      <c r="J12" s="5"/>
    </row>
    <row r="13" spans="1:10" ht="15.75" thickBot="1" x14ac:dyDescent="0.3">
      <c r="C13" s="12">
        <v>1</v>
      </c>
      <c r="D13" s="53" t="s">
        <v>46</v>
      </c>
      <c r="E13" s="40">
        <f>150+150+150+20+50+450+10+7500+9000</f>
        <v>17480</v>
      </c>
      <c r="F13" s="17"/>
      <c r="G13" s="17"/>
      <c r="H13" s="17">
        <f>E13*F13</f>
        <v>0</v>
      </c>
      <c r="I13" s="17">
        <f>E13*G13</f>
        <v>0</v>
      </c>
      <c r="J13" s="5"/>
    </row>
    <row r="14" spans="1:10" ht="26.25" thickBot="1" x14ac:dyDescent="0.3">
      <c r="C14" s="12">
        <v>2</v>
      </c>
      <c r="D14" s="53" t="s">
        <v>47</v>
      </c>
      <c r="E14" s="41">
        <f>15+10+5+115</f>
        <v>145</v>
      </c>
      <c r="F14" s="17"/>
      <c r="G14" s="17"/>
      <c r="H14" s="17">
        <f t="shared" ref="H14:H15" si="0">E14*F14</f>
        <v>0</v>
      </c>
      <c r="I14" s="17">
        <f t="shared" ref="I14:I15" si="1">E14*G14</f>
        <v>0</v>
      </c>
      <c r="J14" s="5"/>
    </row>
    <row r="15" spans="1:10" ht="15.75" thickBot="1" x14ac:dyDescent="0.3">
      <c r="C15" s="12">
        <v>3</v>
      </c>
      <c r="D15" s="53" t="s">
        <v>49</v>
      </c>
      <c r="E15" s="41">
        <f>15+10+7+20</f>
        <v>52</v>
      </c>
      <c r="F15" s="17"/>
      <c r="G15" s="17"/>
      <c r="H15" s="17">
        <f t="shared" si="0"/>
        <v>0</v>
      </c>
      <c r="I15" s="17">
        <f t="shared" si="1"/>
        <v>0</v>
      </c>
      <c r="J15" s="5"/>
    </row>
    <row r="16" spans="1:10" ht="15" customHeight="1" thickBot="1" x14ac:dyDescent="0.3">
      <c r="C16" s="76" t="s">
        <v>48</v>
      </c>
      <c r="D16" s="77"/>
      <c r="E16" s="77"/>
      <c r="F16" s="77"/>
      <c r="G16" s="77"/>
      <c r="H16" s="77"/>
      <c r="I16" s="78"/>
      <c r="J16" s="5"/>
    </row>
    <row r="17" spans="3:10" ht="15" customHeight="1" thickBot="1" x14ac:dyDescent="0.3">
      <c r="C17" s="12">
        <v>1</v>
      </c>
      <c r="D17" s="53" t="s">
        <v>46</v>
      </c>
      <c r="E17" s="40">
        <f>5+10+100+200</f>
        <v>315</v>
      </c>
      <c r="F17" s="17"/>
      <c r="G17" s="17"/>
      <c r="H17" s="17">
        <f>E17*F17</f>
        <v>0</v>
      </c>
      <c r="I17" s="17">
        <f>E17*G17</f>
        <v>0</v>
      </c>
      <c r="J17" s="5"/>
    </row>
    <row r="18" spans="3:10" ht="26.25" thickBot="1" x14ac:dyDescent="0.3">
      <c r="C18" s="12">
        <v>2</v>
      </c>
      <c r="D18" s="53" t="s">
        <v>47</v>
      </c>
      <c r="E18" s="41">
        <f>20+40</f>
        <v>60</v>
      </c>
      <c r="F18" s="17"/>
      <c r="G18" s="17"/>
      <c r="H18" s="17">
        <f t="shared" ref="H18:H19" si="2">E18*F18</f>
        <v>0</v>
      </c>
      <c r="I18" s="17">
        <f t="shared" ref="I18:I19" si="3">E18*G18</f>
        <v>0</v>
      </c>
      <c r="J18" s="5"/>
    </row>
    <row r="19" spans="3:10" ht="15.75" thickBot="1" x14ac:dyDescent="0.3">
      <c r="C19" s="12">
        <v>3</v>
      </c>
      <c r="D19" s="53" t="s">
        <v>49</v>
      </c>
      <c r="E19" s="41">
        <f>20+20</f>
        <v>40</v>
      </c>
      <c r="F19" s="17"/>
      <c r="G19" s="17"/>
      <c r="H19" s="17">
        <f t="shared" si="2"/>
        <v>0</v>
      </c>
      <c r="I19" s="17">
        <f t="shared" si="3"/>
        <v>0</v>
      </c>
      <c r="J19" s="5"/>
    </row>
    <row r="20" spans="3:10" ht="15" customHeight="1" thickBot="1" x14ac:dyDescent="0.3">
      <c r="C20" s="76" t="s">
        <v>26</v>
      </c>
      <c r="D20" s="77"/>
      <c r="E20" s="77"/>
      <c r="F20" s="77"/>
      <c r="G20" s="77"/>
      <c r="H20" s="77"/>
      <c r="I20" s="78"/>
      <c r="J20" s="5"/>
    </row>
    <row r="21" spans="3:10" ht="15.75" thickBot="1" x14ac:dyDescent="0.3">
      <c r="C21" s="12">
        <v>1</v>
      </c>
      <c r="D21" s="53" t="s">
        <v>46</v>
      </c>
      <c r="E21" s="40">
        <f>50+50+50+70+300+35+4200+21500+3000</f>
        <v>29255</v>
      </c>
      <c r="F21" s="17"/>
      <c r="G21" s="17"/>
      <c r="H21" s="17">
        <f>E21*F21</f>
        <v>0</v>
      </c>
      <c r="I21" s="17">
        <f>E21*G21</f>
        <v>0</v>
      </c>
      <c r="J21" s="5"/>
    </row>
    <row r="22" spans="3:10" ht="26.25" thickBot="1" x14ac:dyDescent="0.3">
      <c r="C22" s="12">
        <v>2</v>
      </c>
      <c r="D22" s="53" t="s">
        <v>47</v>
      </c>
      <c r="E22" s="40">
        <f>10+5+100+150+850</f>
        <v>1115</v>
      </c>
      <c r="F22" s="17"/>
      <c r="G22" s="17"/>
      <c r="H22" s="17">
        <f t="shared" ref="H22:H23" si="4">E22*F22</f>
        <v>0</v>
      </c>
      <c r="I22" s="17">
        <f t="shared" ref="I22:I23" si="5">E22*G22</f>
        <v>0</v>
      </c>
      <c r="J22" s="5"/>
    </row>
    <row r="23" spans="3:10" ht="15.75" thickBot="1" x14ac:dyDescent="0.3">
      <c r="C23" s="12">
        <v>3</v>
      </c>
      <c r="D23" s="53" t="s">
        <v>49</v>
      </c>
      <c r="E23" s="41">
        <f>20+20+400</f>
        <v>440</v>
      </c>
      <c r="F23" s="17"/>
      <c r="G23" s="17"/>
      <c r="H23" s="17">
        <f t="shared" si="4"/>
        <v>0</v>
      </c>
      <c r="I23" s="17">
        <f t="shared" si="5"/>
        <v>0</v>
      </c>
      <c r="J23" s="5"/>
    </row>
    <row r="24" spans="3:10" ht="15.75" thickBot="1" x14ac:dyDescent="0.3">
      <c r="C24" s="76" t="s">
        <v>27</v>
      </c>
      <c r="D24" s="77"/>
      <c r="E24" s="77"/>
      <c r="F24" s="77"/>
      <c r="G24" s="77"/>
      <c r="H24" s="77"/>
      <c r="I24" s="78"/>
      <c r="J24" s="5"/>
    </row>
    <row r="25" spans="3:10" ht="15.75" thickBot="1" x14ac:dyDescent="0.3">
      <c r="C25" s="12">
        <v>1</v>
      </c>
      <c r="D25" s="53" t="s">
        <v>46</v>
      </c>
      <c r="E25" s="40">
        <f>2+50+150+200</f>
        <v>402</v>
      </c>
      <c r="F25" s="17"/>
      <c r="G25" s="17"/>
      <c r="H25" s="17">
        <f>E25*F25</f>
        <v>0</v>
      </c>
      <c r="I25" s="17">
        <f>E25*G25</f>
        <v>0</v>
      </c>
      <c r="J25" s="5"/>
    </row>
    <row r="26" spans="3:10" ht="26.25" thickBot="1" x14ac:dyDescent="0.3">
      <c r="C26" s="12">
        <v>2</v>
      </c>
      <c r="D26" s="53" t="s">
        <v>47</v>
      </c>
      <c r="E26" s="41">
        <f>10+50</f>
        <v>60</v>
      </c>
      <c r="F26" s="17"/>
      <c r="G26" s="17"/>
      <c r="H26" s="17">
        <f t="shared" ref="H26:H27" si="6">E26*F26</f>
        <v>0</v>
      </c>
      <c r="I26" s="17">
        <f t="shared" ref="I26:I27" si="7">E26*G26</f>
        <v>0</v>
      </c>
      <c r="J26" s="5"/>
    </row>
    <row r="27" spans="3:10" ht="15.75" thickBot="1" x14ac:dyDescent="0.3">
      <c r="C27" s="8">
        <v>3</v>
      </c>
      <c r="D27" s="54" t="s">
        <v>49</v>
      </c>
      <c r="E27" s="42">
        <f>2+5+30</f>
        <v>37</v>
      </c>
      <c r="F27" s="18"/>
      <c r="G27" s="18"/>
      <c r="H27" s="18">
        <f t="shared" si="6"/>
        <v>0</v>
      </c>
      <c r="I27" s="17">
        <f t="shared" si="7"/>
        <v>0</v>
      </c>
      <c r="J27" s="5"/>
    </row>
    <row r="28" spans="3:10" ht="15.75" thickBot="1" x14ac:dyDescent="0.3">
      <c r="C28" s="73" t="s">
        <v>21</v>
      </c>
      <c r="D28" s="74"/>
      <c r="E28" s="74"/>
      <c r="F28" s="74"/>
      <c r="G28" s="74"/>
      <c r="H28" s="74"/>
      <c r="I28" s="75"/>
      <c r="J28" s="5"/>
    </row>
    <row r="29" spans="3:10" ht="15.75" thickBot="1" x14ac:dyDescent="0.3">
      <c r="C29" s="12">
        <v>1</v>
      </c>
      <c r="D29" s="13" t="s">
        <v>15</v>
      </c>
      <c r="E29" s="19">
        <f>10+20+10+30+100+25+4700+2100</f>
        <v>6995</v>
      </c>
      <c r="F29" s="17"/>
      <c r="G29" s="17"/>
      <c r="H29" s="17">
        <f>E29*F29</f>
        <v>0</v>
      </c>
      <c r="I29" s="17">
        <f>E29*G29</f>
        <v>0</v>
      </c>
      <c r="J29" s="5"/>
    </row>
    <row r="30" spans="3:10" ht="27.6" customHeight="1" thickBot="1" x14ac:dyDescent="0.3">
      <c r="C30" s="76" t="s">
        <v>34</v>
      </c>
      <c r="D30" s="77"/>
      <c r="E30" s="77"/>
      <c r="F30" s="77"/>
      <c r="G30" s="77"/>
      <c r="H30" s="77"/>
      <c r="I30" s="78"/>
      <c r="J30" s="5"/>
    </row>
    <row r="31" spans="3:10" ht="15.75" thickBot="1" x14ac:dyDescent="0.3">
      <c r="C31" s="12">
        <v>1</v>
      </c>
      <c r="D31" s="13" t="s">
        <v>16</v>
      </c>
      <c r="E31" s="41">
        <f>5+10</f>
        <v>15</v>
      </c>
      <c r="F31" s="17"/>
      <c r="G31" s="17"/>
      <c r="H31" s="17">
        <f>E31*F31</f>
        <v>0</v>
      </c>
      <c r="I31" s="17">
        <f>E31*G31</f>
        <v>0</v>
      </c>
      <c r="J31" s="5"/>
    </row>
    <row r="32" spans="3:10" ht="15.75" thickBot="1" x14ac:dyDescent="0.3">
      <c r="C32" s="14">
        <v>2</v>
      </c>
      <c r="D32" s="15" t="s">
        <v>19</v>
      </c>
      <c r="E32" s="43">
        <v>5</v>
      </c>
      <c r="F32" s="25"/>
      <c r="G32" s="25"/>
      <c r="H32" s="17">
        <f t="shared" ref="H32:H36" si="8">E32*F32</f>
        <v>0</v>
      </c>
      <c r="I32" s="17">
        <f t="shared" ref="I32:I36" si="9">E32*G32</f>
        <v>0</v>
      </c>
      <c r="J32" s="5"/>
    </row>
    <row r="33" spans="3:10" ht="15.75" thickBot="1" x14ac:dyDescent="0.3">
      <c r="C33" s="30">
        <v>3</v>
      </c>
      <c r="D33" s="26" t="s">
        <v>17</v>
      </c>
      <c r="E33" s="44">
        <v>2</v>
      </c>
      <c r="F33" s="31"/>
      <c r="G33" s="32"/>
      <c r="H33" s="17">
        <f t="shared" si="8"/>
        <v>0</v>
      </c>
      <c r="I33" s="17">
        <f t="shared" si="9"/>
        <v>0</v>
      </c>
    </row>
    <row r="34" spans="3:10" ht="15.75" thickBot="1" x14ac:dyDescent="0.3">
      <c r="C34" s="7">
        <v>4</v>
      </c>
      <c r="D34" s="27" t="s">
        <v>18</v>
      </c>
      <c r="E34" s="45">
        <v>2</v>
      </c>
      <c r="F34" s="28"/>
      <c r="G34" s="29"/>
      <c r="H34" s="17">
        <f t="shared" si="8"/>
        <v>0</v>
      </c>
      <c r="I34" s="17">
        <f t="shared" si="9"/>
        <v>0</v>
      </c>
      <c r="J34" s="5"/>
    </row>
    <row r="35" spans="3:10" ht="15.75" thickBot="1" x14ac:dyDescent="0.3">
      <c r="C35" s="12">
        <v>5</v>
      </c>
      <c r="D35" s="13" t="s">
        <v>5</v>
      </c>
      <c r="E35" s="41">
        <v>2</v>
      </c>
      <c r="F35" s="17"/>
      <c r="G35" s="17"/>
      <c r="H35" s="17">
        <f t="shared" si="8"/>
        <v>0</v>
      </c>
      <c r="I35" s="17">
        <f t="shared" si="9"/>
        <v>0</v>
      </c>
      <c r="J35" s="5"/>
    </row>
    <row r="36" spans="3:10" ht="15.75" thickBot="1" x14ac:dyDescent="0.3">
      <c r="C36" s="12">
        <v>6</v>
      </c>
      <c r="D36" s="13" t="s">
        <v>6</v>
      </c>
      <c r="E36" s="41">
        <v>2</v>
      </c>
      <c r="F36" s="17"/>
      <c r="G36" s="17"/>
      <c r="H36" s="17">
        <f t="shared" si="8"/>
        <v>0</v>
      </c>
      <c r="I36" s="17">
        <f t="shared" si="9"/>
        <v>0</v>
      </c>
      <c r="J36" s="5"/>
    </row>
    <row r="37" spans="3:10" ht="27.6" customHeight="1" thickBot="1" x14ac:dyDescent="0.3">
      <c r="C37" s="76" t="s">
        <v>35</v>
      </c>
      <c r="D37" s="77"/>
      <c r="E37" s="77"/>
      <c r="F37" s="77"/>
      <c r="G37" s="77"/>
      <c r="H37" s="77"/>
      <c r="I37" s="78"/>
      <c r="J37" s="5"/>
    </row>
    <row r="38" spans="3:10" ht="15" customHeight="1" thickBot="1" x14ac:dyDescent="0.3">
      <c r="C38" s="12">
        <v>1</v>
      </c>
      <c r="D38" s="13" t="s">
        <v>16</v>
      </c>
      <c r="E38" s="41">
        <v>2</v>
      </c>
      <c r="F38" s="17"/>
      <c r="G38" s="17"/>
      <c r="H38" s="17">
        <f>E38*F38</f>
        <v>0</v>
      </c>
      <c r="I38" s="17">
        <f>E38*G38</f>
        <v>0</v>
      </c>
      <c r="J38" s="5"/>
    </row>
    <row r="39" spans="3:10" ht="15.75" thickBot="1" x14ac:dyDescent="0.3">
      <c r="C39" s="14">
        <v>2</v>
      </c>
      <c r="D39" s="15" t="s">
        <v>19</v>
      </c>
      <c r="E39" s="43">
        <v>1</v>
      </c>
      <c r="F39" s="25"/>
      <c r="G39" s="25"/>
      <c r="H39" s="17">
        <f t="shared" ref="H39:H43" si="10">E39*F39</f>
        <v>0</v>
      </c>
      <c r="I39" s="17">
        <f t="shared" ref="I39:I43" si="11">E39*G39</f>
        <v>0</v>
      </c>
      <c r="J39" s="5"/>
    </row>
    <row r="40" spans="3:10" ht="15.75" thickBot="1" x14ac:dyDescent="0.3">
      <c r="C40" s="30">
        <v>3</v>
      </c>
      <c r="D40" s="26" t="s">
        <v>17</v>
      </c>
      <c r="E40" s="44">
        <v>1</v>
      </c>
      <c r="F40" s="31"/>
      <c r="G40" s="32"/>
      <c r="H40" s="17">
        <f t="shared" si="10"/>
        <v>0</v>
      </c>
      <c r="I40" s="17">
        <f t="shared" si="11"/>
        <v>0</v>
      </c>
    </row>
    <row r="41" spans="3:10" ht="15.75" thickBot="1" x14ac:dyDescent="0.3">
      <c r="C41" s="7">
        <v>4</v>
      </c>
      <c r="D41" s="27" t="s">
        <v>18</v>
      </c>
      <c r="E41" s="45">
        <v>1</v>
      </c>
      <c r="F41" s="28"/>
      <c r="G41" s="29"/>
      <c r="H41" s="17">
        <f t="shared" si="10"/>
        <v>0</v>
      </c>
      <c r="I41" s="17">
        <f t="shared" si="11"/>
        <v>0</v>
      </c>
      <c r="J41" s="5"/>
    </row>
    <row r="42" spans="3:10" ht="15.75" thickBot="1" x14ac:dyDescent="0.3">
      <c r="C42" s="12">
        <v>5</v>
      </c>
      <c r="D42" s="13" t="s">
        <v>5</v>
      </c>
      <c r="E42" s="41">
        <v>1</v>
      </c>
      <c r="F42" s="17"/>
      <c r="G42" s="17"/>
      <c r="H42" s="17">
        <f t="shared" si="10"/>
        <v>0</v>
      </c>
      <c r="I42" s="17">
        <f t="shared" si="11"/>
        <v>0</v>
      </c>
      <c r="J42" s="5"/>
    </row>
    <row r="43" spans="3:10" ht="15.75" thickBot="1" x14ac:dyDescent="0.3">
      <c r="C43" s="12">
        <v>6</v>
      </c>
      <c r="D43" s="13" t="s">
        <v>6</v>
      </c>
      <c r="E43" s="41">
        <v>1</v>
      </c>
      <c r="F43" s="17"/>
      <c r="G43" s="17"/>
      <c r="H43" s="17">
        <f t="shared" si="10"/>
        <v>0</v>
      </c>
      <c r="I43" s="17">
        <f t="shared" si="11"/>
        <v>0</v>
      </c>
      <c r="J43" s="5"/>
    </row>
    <row r="44" spans="3:10" ht="17.45" customHeight="1" thickBot="1" x14ac:dyDescent="0.3">
      <c r="C44" s="76" t="s">
        <v>36</v>
      </c>
      <c r="D44" s="77"/>
      <c r="E44" s="77"/>
      <c r="F44" s="77"/>
      <c r="G44" s="77"/>
      <c r="H44" s="77"/>
      <c r="I44" s="78"/>
      <c r="J44" s="5"/>
    </row>
    <row r="45" spans="3:10" ht="16.899999999999999" customHeight="1" thickBot="1" x14ac:dyDescent="0.3">
      <c r="C45" s="12">
        <v>1</v>
      </c>
      <c r="D45" s="13" t="s">
        <v>37</v>
      </c>
      <c r="E45" s="41">
        <v>7</v>
      </c>
      <c r="F45" s="17"/>
      <c r="G45" s="17"/>
      <c r="H45" s="17">
        <f>E45*F45</f>
        <v>0</v>
      </c>
      <c r="I45" s="17">
        <f>E45*G45</f>
        <v>0</v>
      </c>
      <c r="J45" s="5"/>
    </row>
    <row r="46" spans="3:10" ht="25.15" customHeight="1" thickBot="1" x14ac:dyDescent="0.3">
      <c r="C46" s="76" t="s">
        <v>38</v>
      </c>
      <c r="D46" s="77"/>
      <c r="E46" s="77"/>
      <c r="F46" s="77"/>
      <c r="G46" s="77"/>
      <c r="H46" s="77"/>
      <c r="I46" s="78"/>
      <c r="J46" s="5"/>
    </row>
    <row r="47" spans="3:10" ht="27.6" customHeight="1" thickBot="1" x14ac:dyDescent="0.3">
      <c r="C47" s="14">
        <v>1</v>
      </c>
      <c r="D47" s="27" t="s">
        <v>30</v>
      </c>
      <c r="E47" s="43">
        <v>3</v>
      </c>
      <c r="F47" s="25"/>
      <c r="G47" s="25"/>
      <c r="H47" s="20">
        <f>E47*F47</f>
        <v>0</v>
      </c>
      <c r="I47" s="33">
        <f>E47*G47</f>
        <v>0</v>
      </c>
      <c r="J47" s="5"/>
    </row>
    <row r="48" spans="3:10" ht="25.15" customHeight="1" thickBot="1" x14ac:dyDescent="0.3">
      <c r="C48" s="8">
        <v>2</v>
      </c>
      <c r="D48" s="27" t="s">
        <v>29</v>
      </c>
      <c r="E48" s="45">
        <v>1</v>
      </c>
      <c r="F48" s="29"/>
      <c r="G48" s="29"/>
      <c r="H48" s="29">
        <f t="shared" ref="H48:H49" si="12">E48*F48</f>
        <v>0</v>
      </c>
      <c r="I48" s="33">
        <f t="shared" ref="I48:I49" si="13">E48*G48</f>
        <v>0</v>
      </c>
      <c r="J48" s="5"/>
    </row>
    <row r="49" spans="3:10" ht="25.15" customHeight="1" thickBot="1" x14ac:dyDescent="0.3">
      <c r="C49" s="8">
        <v>3</v>
      </c>
      <c r="D49" s="27" t="s">
        <v>20</v>
      </c>
      <c r="E49" s="45">
        <v>1</v>
      </c>
      <c r="F49" s="29"/>
      <c r="G49" s="29"/>
      <c r="H49" s="21">
        <f t="shared" si="12"/>
        <v>0</v>
      </c>
      <c r="I49" s="29">
        <f t="shared" si="13"/>
        <v>0</v>
      </c>
      <c r="J49" s="5"/>
    </row>
    <row r="50" spans="3:10" ht="24" customHeight="1" thickBot="1" x14ac:dyDescent="0.3">
      <c r="C50" s="73" t="s">
        <v>39</v>
      </c>
      <c r="D50" s="74"/>
      <c r="E50" s="74"/>
      <c r="F50" s="74"/>
      <c r="G50" s="74"/>
      <c r="H50" s="74"/>
      <c r="I50" s="75"/>
      <c r="J50" s="5"/>
    </row>
    <row r="51" spans="3:10" ht="38.450000000000003" customHeight="1" thickBot="1" x14ac:dyDescent="0.3">
      <c r="C51" s="12">
        <v>1</v>
      </c>
      <c r="D51" s="27" t="s">
        <v>30</v>
      </c>
      <c r="E51" s="41">
        <v>3</v>
      </c>
      <c r="F51" s="17"/>
      <c r="G51" s="17"/>
      <c r="H51" s="17">
        <f>E51*F51</f>
        <v>0</v>
      </c>
      <c r="I51" s="17">
        <f>E51*G51</f>
        <v>0</v>
      </c>
      <c r="J51" s="5"/>
    </row>
    <row r="52" spans="3:10" ht="38.450000000000003" customHeight="1" thickBot="1" x14ac:dyDescent="0.3">
      <c r="C52" s="8">
        <v>2</v>
      </c>
      <c r="D52" s="27" t="s">
        <v>29</v>
      </c>
      <c r="E52" s="45">
        <v>1</v>
      </c>
      <c r="F52" s="29"/>
      <c r="G52" s="29"/>
      <c r="H52" s="17">
        <f t="shared" ref="H52:H53" si="14">E52*F52</f>
        <v>0</v>
      </c>
      <c r="I52" s="17">
        <f t="shared" ref="I52:I53" si="15">E52*G52</f>
        <v>0</v>
      </c>
      <c r="J52" s="5"/>
    </row>
    <row r="53" spans="3:10" ht="38.450000000000003" customHeight="1" thickBot="1" x14ac:dyDescent="0.3">
      <c r="C53" s="8">
        <v>3</v>
      </c>
      <c r="D53" s="27" t="s">
        <v>20</v>
      </c>
      <c r="E53" s="45">
        <v>1</v>
      </c>
      <c r="F53" s="29"/>
      <c r="G53" s="29"/>
      <c r="H53" s="17">
        <f t="shared" si="14"/>
        <v>0</v>
      </c>
      <c r="I53" s="17">
        <f t="shared" si="15"/>
        <v>0</v>
      </c>
      <c r="J53" s="5"/>
    </row>
    <row r="54" spans="3:10" ht="38.450000000000003" customHeight="1" thickBot="1" x14ac:dyDescent="0.3">
      <c r="C54" s="73" t="s">
        <v>40</v>
      </c>
      <c r="D54" s="74"/>
      <c r="E54" s="74"/>
      <c r="F54" s="74"/>
      <c r="G54" s="74"/>
      <c r="H54" s="74"/>
      <c r="I54" s="75"/>
      <c r="J54" s="5"/>
    </row>
    <row r="55" spans="3:10" ht="38.450000000000003" customHeight="1" thickBot="1" x14ac:dyDescent="0.3">
      <c r="C55" s="12">
        <v>1</v>
      </c>
      <c r="D55" s="27" t="s">
        <v>28</v>
      </c>
      <c r="E55" s="41">
        <v>2</v>
      </c>
      <c r="F55" s="17"/>
      <c r="G55" s="17"/>
      <c r="H55" s="17">
        <f>E55*F55</f>
        <v>0</v>
      </c>
      <c r="I55" s="17">
        <f>E55*G55</f>
        <v>0</v>
      </c>
      <c r="J55" s="5"/>
    </row>
    <row r="56" spans="3:10" ht="38.450000000000003" customHeight="1" thickBot="1" x14ac:dyDescent="0.3">
      <c r="C56" s="8">
        <v>2</v>
      </c>
      <c r="D56" s="27" t="s">
        <v>31</v>
      </c>
      <c r="E56" s="45">
        <v>1</v>
      </c>
      <c r="F56" s="29"/>
      <c r="G56" s="29"/>
      <c r="H56" s="17">
        <f t="shared" ref="H56" si="16">E56*F56</f>
        <v>0</v>
      </c>
      <c r="I56" s="17">
        <f t="shared" ref="I56" si="17">E56*G56</f>
        <v>0</v>
      </c>
      <c r="J56" s="5"/>
    </row>
    <row r="57" spans="3:10" ht="38.450000000000003" customHeight="1" thickBot="1" x14ac:dyDescent="0.3">
      <c r="C57" s="73" t="s">
        <v>41</v>
      </c>
      <c r="D57" s="74"/>
      <c r="E57" s="74"/>
      <c r="F57" s="74"/>
      <c r="G57" s="74"/>
      <c r="H57" s="74"/>
      <c r="I57" s="75"/>
      <c r="J57" s="5"/>
    </row>
    <row r="58" spans="3:10" ht="38.450000000000003" customHeight="1" thickBot="1" x14ac:dyDescent="0.3">
      <c r="C58" s="12">
        <v>1</v>
      </c>
      <c r="D58" s="27" t="s">
        <v>32</v>
      </c>
      <c r="E58" s="41">
        <v>2</v>
      </c>
      <c r="F58" s="17"/>
      <c r="G58" s="17"/>
      <c r="H58" s="17">
        <f>E58*F58</f>
        <v>0</v>
      </c>
      <c r="I58" s="17">
        <f>E58*G58</f>
        <v>0</v>
      </c>
      <c r="J58" s="5"/>
    </row>
    <row r="59" spans="3:10" ht="38.450000000000003" customHeight="1" thickBot="1" x14ac:dyDescent="0.3">
      <c r="C59" s="8">
        <v>2</v>
      </c>
      <c r="D59" s="27" t="s">
        <v>33</v>
      </c>
      <c r="E59" s="45">
        <v>1</v>
      </c>
      <c r="F59" s="29"/>
      <c r="G59" s="29"/>
      <c r="H59" s="17">
        <f t="shared" ref="H59" si="18">E59*F59</f>
        <v>0</v>
      </c>
      <c r="I59" s="17">
        <f t="shared" ref="I59" si="19">E59*G59</f>
        <v>0</v>
      </c>
      <c r="J59" s="5"/>
    </row>
    <row r="60" spans="3:10" ht="27" customHeight="1" thickBot="1" x14ac:dyDescent="0.3">
      <c r="C60" s="76" t="s">
        <v>42</v>
      </c>
      <c r="D60" s="77"/>
      <c r="E60" s="77"/>
      <c r="F60" s="77"/>
      <c r="G60" s="77"/>
      <c r="H60" s="77"/>
      <c r="I60" s="78"/>
      <c r="J60" s="5"/>
    </row>
    <row r="61" spans="3:10" ht="31.9" customHeight="1" thickBot="1" x14ac:dyDescent="0.3">
      <c r="C61" s="12">
        <v>1</v>
      </c>
      <c r="D61" s="53" t="s">
        <v>51</v>
      </c>
      <c r="E61" s="40">
        <v>100</v>
      </c>
      <c r="F61" s="17"/>
      <c r="G61" s="17"/>
      <c r="H61" s="17">
        <f>E61*F61</f>
        <v>0</v>
      </c>
      <c r="I61" s="17">
        <f>E61*G61</f>
        <v>0</v>
      </c>
      <c r="J61" s="5"/>
    </row>
    <row r="62" spans="3:10" ht="25.15" customHeight="1" thickBot="1" x14ac:dyDescent="0.3">
      <c r="C62" s="12">
        <v>2</v>
      </c>
      <c r="D62" s="53" t="s">
        <v>52</v>
      </c>
      <c r="E62" s="41">
        <v>50</v>
      </c>
      <c r="F62" s="17"/>
      <c r="G62" s="17"/>
      <c r="H62" s="17">
        <f t="shared" ref="H62:H63" si="20">E62*F62</f>
        <v>0</v>
      </c>
      <c r="I62" s="17">
        <f t="shared" ref="I62:I63" si="21">E62*G62</f>
        <v>0</v>
      </c>
      <c r="J62" s="5"/>
    </row>
    <row r="63" spans="3:10" ht="27.6" customHeight="1" thickBot="1" x14ac:dyDescent="0.3">
      <c r="C63" s="8">
        <v>3</v>
      </c>
      <c r="D63" s="54" t="s">
        <v>53</v>
      </c>
      <c r="E63" s="42">
        <v>10</v>
      </c>
      <c r="F63" s="29"/>
      <c r="G63" s="18"/>
      <c r="H63" s="18">
        <f t="shared" si="20"/>
        <v>0</v>
      </c>
      <c r="I63" s="17">
        <f t="shared" si="21"/>
        <v>0</v>
      </c>
      <c r="J63" s="5"/>
    </row>
    <row r="64" spans="3:10" x14ac:dyDescent="0.25">
      <c r="C64" s="34"/>
      <c r="D64" s="35"/>
      <c r="E64" s="46"/>
      <c r="F64" s="36"/>
      <c r="G64" s="36"/>
      <c r="H64" s="36"/>
      <c r="I64" s="36"/>
      <c r="J64" s="5"/>
    </row>
    <row r="65" spans="3:10" ht="15.75" thickBot="1" x14ac:dyDescent="0.3">
      <c r="C65" s="4"/>
      <c r="D65" s="4"/>
      <c r="E65" s="47"/>
      <c r="F65" s="4"/>
      <c r="G65" s="4"/>
      <c r="H65" s="4" t="s">
        <v>12</v>
      </c>
      <c r="I65" s="4" t="s">
        <v>13</v>
      </c>
      <c r="J65" s="4"/>
    </row>
    <row r="66" spans="3:10" ht="39.75" customHeight="1" thickBot="1" x14ac:dyDescent="0.3">
      <c r="C66" s="79" t="s">
        <v>44</v>
      </c>
      <c r="D66" s="79"/>
      <c r="E66" s="79"/>
      <c r="F66" s="5"/>
      <c r="G66" s="50" t="s">
        <v>43</v>
      </c>
      <c r="H66" s="51">
        <f>H63+H62+H61+H59+H58+H56+H55+H53+H52+H51+H49+H48+H47+H45+H43+H42+H41+H40+H39+H38++H36+H35+H34+H33+H32+H31+H29+H27+H26+H25+H23+H22+H21+H19+H18+H17+H15+H14+H13</f>
        <v>0</v>
      </c>
      <c r="I66" s="52">
        <f>I63+I62+I61+I59+I58+I56+I55+I53+I52+I49+I48+I47+I45+I43+I42+I41+I40+I39+I38+I36+I35+I34+I33+I32+I31+I29+I27+I26+I25+I23+I22+I21+I19+I18+I17+I15+I14+I13+I51</f>
        <v>0</v>
      </c>
      <c r="J66" s="5"/>
    </row>
    <row r="67" spans="3:10" x14ac:dyDescent="0.25">
      <c r="C67" s="16"/>
      <c r="D67" s="5"/>
      <c r="E67" s="48"/>
      <c r="F67" s="5"/>
      <c r="G67" s="22"/>
      <c r="H67" s="23"/>
      <c r="I67" s="24"/>
      <c r="J67" s="5"/>
    </row>
    <row r="68" spans="3:10" x14ac:dyDescent="0.25">
      <c r="C68" s="49" t="s">
        <v>22</v>
      </c>
      <c r="D68" s="5"/>
      <c r="E68" s="48"/>
      <c r="F68" s="5"/>
      <c r="G68" s="5"/>
      <c r="H68" s="5"/>
      <c r="I68" s="5"/>
      <c r="J68" s="5"/>
    </row>
    <row r="69" spans="3:10" x14ac:dyDescent="0.25">
      <c r="C69" s="49" t="s">
        <v>23</v>
      </c>
      <c r="D69" s="5"/>
      <c r="E69" s="48"/>
      <c r="F69" s="5"/>
      <c r="G69" s="5"/>
      <c r="H69" s="5"/>
      <c r="I69" s="5"/>
      <c r="J69" s="5"/>
    </row>
    <row r="70" spans="3:10" x14ac:dyDescent="0.25">
      <c r="C70" s="49"/>
      <c r="D70" s="5"/>
      <c r="E70" s="48"/>
      <c r="F70" s="5"/>
      <c r="G70" s="5"/>
      <c r="H70" s="5"/>
      <c r="I70" s="5"/>
      <c r="J70" s="5"/>
    </row>
    <row r="71" spans="3:10" x14ac:dyDescent="0.25">
      <c r="C71" s="49" t="s">
        <v>11</v>
      </c>
      <c r="D71" s="5"/>
      <c r="E71" s="48"/>
      <c r="F71" s="5"/>
      <c r="G71" s="5"/>
      <c r="H71" s="5"/>
      <c r="I71" s="5"/>
      <c r="J71" s="5"/>
    </row>
    <row r="72" spans="3:10" x14ac:dyDescent="0.25">
      <c r="C72" s="5"/>
      <c r="D72" s="5"/>
      <c r="E72" s="48"/>
      <c r="F72" s="5"/>
      <c r="G72" s="5"/>
      <c r="H72" s="5"/>
      <c r="I72" s="5"/>
      <c r="J72" s="5"/>
    </row>
    <row r="73" spans="3:10" x14ac:dyDescent="0.25">
      <c r="C73" s="5"/>
      <c r="D73" s="5"/>
      <c r="E73" s="48"/>
      <c r="F73" s="5"/>
      <c r="G73" s="5"/>
      <c r="H73" s="5"/>
      <c r="I73" s="5"/>
      <c r="J73" s="5"/>
    </row>
  </sheetData>
  <mergeCells count="19">
    <mergeCell ref="C66:E66"/>
    <mergeCell ref="C50:I50"/>
    <mergeCell ref="C60:I60"/>
    <mergeCell ref="C54:I54"/>
    <mergeCell ref="C57:I57"/>
    <mergeCell ref="C37:I37"/>
    <mergeCell ref="C44:I44"/>
    <mergeCell ref="C46:I46"/>
    <mergeCell ref="C11:I11"/>
    <mergeCell ref="C12:I12"/>
    <mergeCell ref="C30:I30"/>
    <mergeCell ref="C6:E8"/>
    <mergeCell ref="F6:I6"/>
    <mergeCell ref="F7:I7"/>
    <mergeCell ref="F8:I8"/>
    <mergeCell ref="C28:I28"/>
    <mergeCell ref="C20:I20"/>
    <mergeCell ref="C24:I24"/>
    <mergeCell ref="C16:I16"/>
  </mergeCells>
  <phoneticPr fontId="10" type="noConversion"/>
  <pageMargins left="0.7" right="0.7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Salamucha Agnieszka</dc:creator>
  <cp:lastModifiedBy>asikora</cp:lastModifiedBy>
  <cp:lastPrinted>2023-12-20T11:23:51Z</cp:lastPrinted>
  <dcterms:created xsi:type="dcterms:W3CDTF">2015-06-05T18:19:34Z</dcterms:created>
  <dcterms:modified xsi:type="dcterms:W3CDTF">2023-12-20T11:47:28Z</dcterms:modified>
</cp:coreProperties>
</file>