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zamówienia publiczne i inwestycje własne\2025\10.zakup energii elektrycznej\"/>
    </mc:Choice>
  </mc:AlternateContent>
  <xr:revisionPtr revIDLastSave="0" documentId="13_ncr:1_{5C99AD13-2923-42C5-86CB-924951E1B295}" xr6:coauthVersionLast="47" xr6:coauthVersionMax="47" xr10:uidLastSave="{00000000-0000-0000-0000-000000000000}"/>
  <bookViews>
    <workbookView xWindow="-108" yWindow="-108" windowWidth="21528" windowHeight="12576" xr2:uid="{B30D86B6-B1A9-4068-A457-6DC1D1DAD7D9}"/>
  </bookViews>
  <sheets>
    <sheet name="Arkusz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2" l="1"/>
  <c r="H31" i="2"/>
  <c r="H33" i="2"/>
  <c r="H35" i="2"/>
  <c r="H34" i="2"/>
  <c r="H32" i="2"/>
  <c r="I29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7" i="2"/>
  <c r="K28" i="2"/>
  <c r="J29" i="2"/>
  <c r="H29" i="2"/>
  <c r="I28" i="2"/>
  <c r="K29" i="2" l="1"/>
  <c r="L29" i="2" l="1"/>
  <c r="M29" i="2"/>
  <c r="I24" i="2"/>
  <c r="I23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5" i="2"/>
  <c r="I26" i="2"/>
  <c r="I27" i="2"/>
  <c r="I5" i="2"/>
</calcChain>
</file>

<file path=xl/sharedStrings.xml><?xml version="1.0" encoding="utf-8"?>
<sst xmlns="http://schemas.openxmlformats.org/spreadsheetml/2006/main" count="171" uniqueCount="124">
  <si>
    <t>Lp.</t>
  </si>
  <si>
    <t>Miejscowość</t>
  </si>
  <si>
    <t xml:space="preserve">Obiekt </t>
  </si>
  <si>
    <t>Nr licznika energii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</si>
  <si>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</si>
  <si>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</si>
  <si>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</si>
  <si>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</si>
  <si>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</si>
  <si>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</si>
  <si>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</si>
  <si>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</si>
  <si>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</si>
  <si>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</si>
  <si>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</si>
  <si>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</si>
  <si>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</si>
  <si>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</si>
  <si>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</si>
  <si>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</si>
  <si>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</si>
  <si>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</si>
  <si>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</si>
  <si>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</si>
  <si>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</si>
  <si>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</si>
  <si>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</si>
  <si>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Kamień Krajeński</t>
  </si>
  <si>
    <t>Jakubowo</t>
  </si>
  <si>
    <t>Obiekt niemieszkalny, przepompownia ścieków p2/Jeziorna</t>
  </si>
  <si>
    <t>Obiekt niemieszkalny, przepompownia ścieków /Leśna</t>
  </si>
  <si>
    <t>Obiekt niemieszkalny, przepompownia ścieków /ul.Szkolna/</t>
  </si>
  <si>
    <t>Obiekt niemieszkalny , stacja podwyższonego ciśnienia wody</t>
  </si>
  <si>
    <t>Obiekt niemieszkalny , stacja podwyższonego ciśnienia wody, Strzelecka/Sępoleńska</t>
  </si>
  <si>
    <t xml:space="preserve">Mała Cerkwica </t>
  </si>
  <si>
    <t xml:space="preserve">Obiekt niemieszkalny, przepompownia </t>
  </si>
  <si>
    <t>Dąbrówka dz.nr 175/2</t>
  </si>
  <si>
    <t>Duża Cerkwica</t>
  </si>
  <si>
    <t xml:space="preserve">Obiekt niemieszkalny, przepompownia ścieków </t>
  </si>
  <si>
    <t xml:space="preserve">Obiekt niemieszkalny, hydrofornia / stacja uzdatniania wody </t>
  </si>
  <si>
    <t>Orzełek</t>
  </si>
  <si>
    <t>Oczyszczalnia ścieków</t>
  </si>
  <si>
    <t>Niwy dz.73/4</t>
  </si>
  <si>
    <t>Radzim dz.10/40</t>
  </si>
  <si>
    <t>Przepompownia ścieków</t>
  </si>
  <si>
    <t>Kamień Krajeński, dz.1/5 Chojnicka</t>
  </si>
  <si>
    <t>Duża Cerkwica - na Dąbrówkę</t>
  </si>
  <si>
    <t>Stacja podwyższonego ciśnienia</t>
  </si>
  <si>
    <t>Obkas dz.174/7 89-430 Kamień Krajeński</t>
  </si>
  <si>
    <t>Orzełek dz.376/6 89-430 Kamień Krajeński</t>
  </si>
  <si>
    <t>Orzełek dz.518/2 89-430 Kamień Krajeński</t>
  </si>
  <si>
    <t>ul.Topolowa dz.nr 531/11 Kamień Krajeński</t>
  </si>
  <si>
    <t>Orzełek dz.560/16</t>
  </si>
  <si>
    <t>Stacja podwyższania ciśnienia</t>
  </si>
  <si>
    <t>Dworcowa 21, Kamień Krajeński</t>
  </si>
  <si>
    <t>Oczyszczalnia</t>
  </si>
  <si>
    <t>Strzelecka 16 Kamień Krajeński</t>
  </si>
  <si>
    <t xml:space="preserve">Wodociąg </t>
  </si>
  <si>
    <t>Płocicz dz.137/1, 89-430 Kamień Krajeński</t>
  </si>
  <si>
    <t>Tłocznia ścieków P1</t>
  </si>
  <si>
    <t>Płocicz ZK306, 89-430 Kamień Krajeński</t>
  </si>
  <si>
    <t>Tłocznia ścieków P2</t>
  </si>
  <si>
    <t>Płocicz ZK 101/A, 89-430 Kamień Krajeński</t>
  </si>
  <si>
    <t>Tłocznia ścieków P3</t>
  </si>
  <si>
    <t xml:space="preserve">Płocicz </t>
  </si>
  <si>
    <t>Grupa taryfowa</t>
  </si>
  <si>
    <t>Moc umowna</t>
  </si>
  <si>
    <t>C22A</t>
  </si>
  <si>
    <t>27 kW</t>
  </si>
  <si>
    <t>22 kW</t>
  </si>
  <si>
    <t>17 kW</t>
  </si>
  <si>
    <t>15 kW</t>
  </si>
  <si>
    <t>14 kW</t>
  </si>
  <si>
    <t>7 kW</t>
  </si>
  <si>
    <t>60 kW</t>
  </si>
  <si>
    <t>4 kW</t>
  </si>
  <si>
    <t>Energia elektryczna szczytowa (kWh)</t>
  </si>
  <si>
    <t>RAZEM</t>
  </si>
  <si>
    <t>w tym:</t>
  </si>
  <si>
    <t>Energia elektryczna pozaszczytowa (kWh)</t>
  </si>
  <si>
    <t>Szacowane zużycie w okresie obowiązywania umowy [kWh]</t>
  </si>
  <si>
    <t>Zestawienie punktów poboru energii "PPE" na 24 miesiące dla Zakładu Gospodarki Komunalnej i Mieszkaniowej w Kamieniu Krajeńskim Sp. z o.o.</t>
  </si>
  <si>
    <t>Szacowana energia, oddana do sieci, za 12 m-cy (kWh)</t>
  </si>
  <si>
    <t>Moc PV (kWp)</t>
  </si>
  <si>
    <t>Szacowane zużycie w okresie 1 roku [kWh]</t>
  </si>
  <si>
    <t>24</t>
  </si>
  <si>
    <t>50 kW</t>
  </si>
  <si>
    <t>C12A</t>
  </si>
  <si>
    <t>PPE590310600011083025</t>
  </si>
  <si>
    <t>Zamarte ul. Bydgoska 2</t>
  </si>
  <si>
    <t>12 kW</t>
  </si>
  <si>
    <t>5 kW</t>
  </si>
  <si>
    <t>2 kW</t>
  </si>
  <si>
    <t>32 kW</t>
  </si>
  <si>
    <t>8 kW</t>
  </si>
  <si>
    <t>szczytowa</t>
  </si>
  <si>
    <t>pozaszczytowa</t>
  </si>
  <si>
    <t>RAZEM [kWh]</t>
  </si>
  <si>
    <t xml:space="preserve"> PPE590310600000687180</t>
  </si>
  <si>
    <t xml:space="preserve"> PPE590310600000687197 </t>
  </si>
  <si>
    <t xml:space="preserve"> PPE590310600000687227 </t>
  </si>
  <si>
    <t xml:space="preserve"> PPE590310600000687265 </t>
  </si>
  <si>
    <t xml:space="preserve"> PPE590310600000687272 </t>
  </si>
  <si>
    <t xml:space="preserve"> PPE590310600000687289 </t>
  </si>
  <si>
    <t xml:space="preserve"> PPE590310600000687296 </t>
  </si>
  <si>
    <t xml:space="preserve"> PPE590310600000689955</t>
  </si>
  <si>
    <t xml:space="preserve"> PPE590310600000689979</t>
  </si>
  <si>
    <t xml:space="preserve"> PPE590310600001001589</t>
  </si>
  <si>
    <t xml:space="preserve"> PPE590310600010435603</t>
  </si>
  <si>
    <t xml:space="preserve"> PPE590310600029034842</t>
  </si>
  <si>
    <t xml:space="preserve"> PPE590310600001876972</t>
  </si>
  <si>
    <t xml:space="preserve"> PPE590310600001759695</t>
  </si>
  <si>
    <t xml:space="preserve"> PPE590310600001759701</t>
  </si>
  <si>
    <t xml:space="preserve"> PPE590310600001759756</t>
  </si>
  <si>
    <t xml:space="preserve"> PPE590310600012110980</t>
  </si>
  <si>
    <t xml:space="preserve"> PPE590310600002591355</t>
  </si>
  <si>
    <t xml:space="preserve"> PPE590310600001194496</t>
  </si>
  <si>
    <t xml:space="preserve"> PPE590310600001148246</t>
  </si>
  <si>
    <t xml:space="preserve"> PPE590310600028917306</t>
  </si>
  <si>
    <t xml:space="preserve"> PPE590310600028917146</t>
  </si>
  <si>
    <t xml:space="preserve"> PPE590310600028917351</t>
  </si>
  <si>
    <t>C11</t>
  </si>
  <si>
    <t>nie dotyczy</t>
  </si>
  <si>
    <t>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</si>
</sst>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4" fontId="0" fillId="2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E2B6E-758E-4B67-A286-9DF9CEB5C7E4}">
  <sheetPr>
    <pageSetUpPr fitToPage="1"/>
  </sheetPr>
  <dimension ref="A1:M38"/>
  <sheetViews>
    <sheetView tabSelected="1" zoomScale="85" zoomScaleNormal="85" workbookViewId="0">
      <selection activeCell="H5" sqref="H5"/>
    </sheetView>
  </sheetViews>
  <sheetFormatPr defaultRowHeight="14.4" x14ac:dyDescent="0.3"/>
  <cols>
    <col min="1" max="1" width="6.88671875" customWidth="1"/>
    <col min="2" max="2" width="24.6640625" bestFit="1" customWidth="1"/>
    <col min="3" max="3" width="23.6640625" customWidth="1"/>
    <col min="4" max="4" width="21.6640625" bestFit="1" customWidth="1"/>
    <col min="5" max="5" width="18.77734375" customWidth="1"/>
    <col min="6" max="6" width="15.109375" bestFit="1" customWidth="1"/>
    <col min="7" max="7" width="15.6640625" customWidth="1"/>
    <col min="8" max="9" width="22.6640625" customWidth="1"/>
    <col min="10" max="10" width="15.109375" bestFit="1" customWidth="1"/>
    <col min="11" max="11" width="18.109375" customWidth="1"/>
    <col min="12" max="12" width="17.77734375" customWidth="1"/>
    <col min="13" max="13" width="13.44140625" customWidth="1"/>
  </cols>
  <sheetData>
    <row r="1" spans="1:13" x14ac:dyDescent="0.3">
      <c r="A1" s="26" t="s">
        <v>81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x14ac:dyDescent="0.3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x14ac:dyDescent="0.3">
      <c r="A3" s="37" t="s">
        <v>0</v>
      </c>
      <c r="B3" s="37" t="s">
        <v>123</v>
      </c>
      <c r="C3" s="37" t="s">
        <v>1</v>
      </c>
      <c r="D3" s="37" t="s">
        <v>2</v>
      </c>
      <c r="E3" s="37" t="s">
        <v>3</v>
      </c>
      <c r="F3" s="37" t="s">
        <v>65</v>
      </c>
      <c r="G3" s="37" t="s">
        <v>66</v>
      </c>
      <c r="H3" s="36" t="s">
        <v>80</v>
      </c>
      <c r="I3" s="36" t="s">
        <v>84</v>
      </c>
      <c r="J3" s="35" t="s">
        <v>78</v>
      </c>
      <c r="K3" s="35"/>
      <c r="L3" s="38" t="s">
        <v>82</v>
      </c>
      <c r="M3" s="25" t="s">
        <v>83</v>
      </c>
    </row>
    <row r="4" spans="1:13" ht="57.6" x14ac:dyDescent="0.3">
      <c r="A4" s="37"/>
      <c r="B4" s="37"/>
      <c r="C4" s="37"/>
      <c r="D4" s="37"/>
      <c r="E4" s="37"/>
      <c r="F4" s="37"/>
      <c r="G4" s="37"/>
      <c r="H4" s="36"/>
      <c r="I4" s="36"/>
      <c r="J4" s="10" t="s">
        <v>76</v>
      </c>
      <c r="K4" s="10" t="s">
        <v>79</v>
      </c>
      <c r="L4" s="38"/>
      <c r="M4" s="25"/>
    </row>
    <row r="5" spans="1:13" ht="43.2" x14ac:dyDescent="0.3">
      <c r="A5" s="3" t="s">
        <v>4</v>
      </c>
      <c r="B5" s="5" t="s">
        <v>98</v>
      </c>
      <c r="C5" s="4" t="s">
        <v>27</v>
      </c>
      <c r="D5" s="4" t="s">
        <v>31</v>
      </c>
      <c r="E5" s="4">
        <v>51159024</v>
      </c>
      <c r="F5" s="4" t="s">
        <v>87</v>
      </c>
      <c r="G5" s="4" t="s">
        <v>68</v>
      </c>
      <c r="H5" s="7">
        <v>37007</v>
      </c>
      <c r="I5" s="7">
        <f>H5/2</f>
        <v>18503.5</v>
      </c>
      <c r="J5" s="19">
        <v>6661.4</v>
      </c>
      <c r="K5" s="20">
        <f>I5-J5</f>
        <v>11842.1</v>
      </c>
      <c r="L5" s="14"/>
      <c r="M5" s="13"/>
    </row>
    <row r="6" spans="1:13" ht="43.2" x14ac:dyDescent="0.3">
      <c r="A6" s="1" t="s">
        <v>5</v>
      </c>
      <c r="B6" s="6" t="s">
        <v>99</v>
      </c>
      <c r="C6" s="2" t="s">
        <v>27</v>
      </c>
      <c r="D6" s="2" t="s">
        <v>29</v>
      </c>
      <c r="E6" s="2">
        <v>63662426</v>
      </c>
      <c r="F6" s="2" t="s">
        <v>87</v>
      </c>
      <c r="G6" s="2" t="s">
        <v>91</v>
      </c>
      <c r="H6" s="8">
        <v>6634</v>
      </c>
      <c r="I6" s="7">
        <f t="shared" ref="I6:I28" si="0">H6/2</f>
        <v>3317</v>
      </c>
      <c r="J6" s="20">
        <v>1194.0999999999999</v>
      </c>
      <c r="K6" s="20">
        <f t="shared" ref="K6:K27" si="1">I6-J6</f>
        <v>2122.9</v>
      </c>
      <c r="L6" s="14"/>
      <c r="M6" s="13"/>
    </row>
    <row r="7" spans="1:13" ht="43.2" x14ac:dyDescent="0.3">
      <c r="A7" s="3" t="s">
        <v>6</v>
      </c>
      <c r="B7" s="6" t="s">
        <v>100</v>
      </c>
      <c r="C7" s="2" t="s">
        <v>27</v>
      </c>
      <c r="D7" s="2" t="s">
        <v>30</v>
      </c>
      <c r="E7" s="2">
        <v>62340089</v>
      </c>
      <c r="F7" s="2" t="s">
        <v>87</v>
      </c>
      <c r="G7" s="2" t="s">
        <v>92</v>
      </c>
      <c r="H7" s="8">
        <v>352</v>
      </c>
      <c r="I7" s="7">
        <f t="shared" si="0"/>
        <v>176</v>
      </c>
      <c r="J7" s="20">
        <v>56.3</v>
      </c>
      <c r="K7" s="20">
        <f t="shared" si="1"/>
        <v>119.7</v>
      </c>
      <c r="L7" s="14"/>
      <c r="M7" s="13"/>
    </row>
    <row r="8" spans="1:13" ht="43.2" x14ac:dyDescent="0.3">
      <c r="A8" s="1" t="s">
        <v>7</v>
      </c>
      <c r="B8" s="6" t="s">
        <v>101</v>
      </c>
      <c r="C8" s="2" t="s">
        <v>28</v>
      </c>
      <c r="D8" s="2" t="s">
        <v>32</v>
      </c>
      <c r="E8" s="2">
        <v>56121882</v>
      </c>
      <c r="F8" s="2" t="s">
        <v>87</v>
      </c>
      <c r="G8" s="2" t="s">
        <v>91</v>
      </c>
      <c r="H8" s="8">
        <v>1033</v>
      </c>
      <c r="I8" s="7">
        <f t="shared" si="0"/>
        <v>516.5</v>
      </c>
      <c r="J8" s="20">
        <v>155.1</v>
      </c>
      <c r="K8" s="20">
        <f t="shared" si="1"/>
        <v>361.4</v>
      </c>
      <c r="L8" s="15"/>
      <c r="M8" s="13"/>
    </row>
    <row r="9" spans="1:13" ht="57.6" x14ac:dyDescent="0.3">
      <c r="A9" s="3" t="s">
        <v>8</v>
      </c>
      <c r="B9" s="6" t="s">
        <v>102</v>
      </c>
      <c r="C9" s="2" t="s">
        <v>64</v>
      </c>
      <c r="D9" s="2" t="s">
        <v>33</v>
      </c>
      <c r="E9" s="2">
        <v>87298039</v>
      </c>
      <c r="F9" s="2" t="s">
        <v>87</v>
      </c>
      <c r="G9" s="2" t="s">
        <v>91</v>
      </c>
      <c r="H9" s="8">
        <v>8206</v>
      </c>
      <c r="I9" s="7">
        <f t="shared" si="0"/>
        <v>4103</v>
      </c>
      <c r="J9" s="20">
        <v>1354</v>
      </c>
      <c r="K9" s="20">
        <f t="shared" si="1"/>
        <v>2749</v>
      </c>
      <c r="L9" s="14"/>
      <c r="M9" s="13"/>
    </row>
    <row r="10" spans="1:13" ht="28.8" x14ac:dyDescent="0.3">
      <c r="A10" s="1" t="s">
        <v>9</v>
      </c>
      <c r="B10" s="6" t="s">
        <v>103</v>
      </c>
      <c r="C10" s="2" t="s">
        <v>34</v>
      </c>
      <c r="D10" s="2" t="s">
        <v>35</v>
      </c>
      <c r="E10" s="2">
        <v>87295380</v>
      </c>
      <c r="F10" s="2" t="s">
        <v>87</v>
      </c>
      <c r="G10" s="2" t="s">
        <v>90</v>
      </c>
      <c r="H10" s="8">
        <v>9322</v>
      </c>
      <c r="I10" s="7">
        <f t="shared" si="0"/>
        <v>4661</v>
      </c>
      <c r="J10" s="20">
        <v>1957.62</v>
      </c>
      <c r="K10" s="20">
        <f t="shared" si="1"/>
        <v>2703.38</v>
      </c>
      <c r="L10" s="14"/>
      <c r="M10" s="13"/>
    </row>
    <row r="11" spans="1:13" ht="28.8" x14ac:dyDescent="0.3">
      <c r="A11" s="3" t="s">
        <v>10</v>
      </c>
      <c r="B11" s="6" t="s">
        <v>104</v>
      </c>
      <c r="C11" s="2" t="s">
        <v>36</v>
      </c>
      <c r="D11" s="2" t="s">
        <v>35</v>
      </c>
      <c r="E11" s="2">
        <v>87295418</v>
      </c>
      <c r="F11" s="2" t="s">
        <v>87</v>
      </c>
      <c r="G11" s="2" t="s">
        <v>90</v>
      </c>
      <c r="H11" s="8">
        <v>13302</v>
      </c>
      <c r="I11" s="7">
        <f t="shared" si="0"/>
        <v>6651</v>
      </c>
      <c r="J11" s="21">
        <v>2394.4</v>
      </c>
      <c r="K11" s="20">
        <f t="shared" si="1"/>
        <v>4256.6000000000004</v>
      </c>
      <c r="L11" s="14"/>
      <c r="M11" s="13"/>
    </row>
    <row r="12" spans="1:13" ht="28.8" x14ac:dyDescent="0.3">
      <c r="A12" s="1" t="s">
        <v>11</v>
      </c>
      <c r="B12" s="6" t="s">
        <v>105</v>
      </c>
      <c r="C12" s="2" t="s">
        <v>37</v>
      </c>
      <c r="D12" s="2" t="s">
        <v>38</v>
      </c>
      <c r="E12" s="2">
        <v>63737650</v>
      </c>
      <c r="F12" s="2" t="s">
        <v>87</v>
      </c>
      <c r="G12" s="2" t="s">
        <v>71</v>
      </c>
      <c r="H12" s="8">
        <v>29093</v>
      </c>
      <c r="I12" s="7">
        <f t="shared" si="0"/>
        <v>14546.5</v>
      </c>
      <c r="J12" s="21">
        <v>5091.5</v>
      </c>
      <c r="K12" s="20">
        <f t="shared" si="1"/>
        <v>9455</v>
      </c>
      <c r="L12" s="14"/>
      <c r="M12" s="13"/>
    </row>
    <row r="13" spans="1:13" ht="43.2" x14ac:dyDescent="0.3">
      <c r="A13" s="3" t="s">
        <v>12</v>
      </c>
      <c r="B13" s="5" t="s">
        <v>106</v>
      </c>
      <c r="C13" s="4" t="s">
        <v>40</v>
      </c>
      <c r="D13" s="4" t="s">
        <v>39</v>
      </c>
      <c r="E13" s="4">
        <v>87295325</v>
      </c>
      <c r="F13" s="2" t="s">
        <v>87</v>
      </c>
      <c r="G13" s="4" t="s">
        <v>93</v>
      </c>
      <c r="H13" s="7">
        <v>44112</v>
      </c>
      <c r="I13" s="7">
        <f t="shared" si="0"/>
        <v>22056</v>
      </c>
      <c r="J13" s="22">
        <v>8160.7</v>
      </c>
      <c r="K13" s="20">
        <f t="shared" si="1"/>
        <v>13895.3</v>
      </c>
      <c r="L13" s="14">
        <v>18477</v>
      </c>
      <c r="M13" s="13">
        <v>30.36</v>
      </c>
    </row>
    <row r="14" spans="1:13" ht="28.8" x14ac:dyDescent="0.3">
      <c r="A14" s="1" t="s">
        <v>13</v>
      </c>
      <c r="B14" s="6" t="s">
        <v>107</v>
      </c>
      <c r="C14" s="2" t="s">
        <v>45</v>
      </c>
      <c r="D14" s="2" t="s">
        <v>38</v>
      </c>
      <c r="E14" s="2">
        <v>87298052</v>
      </c>
      <c r="F14" s="2" t="s">
        <v>87</v>
      </c>
      <c r="G14" s="2" t="s">
        <v>69</v>
      </c>
      <c r="H14" s="8">
        <v>6500</v>
      </c>
      <c r="I14" s="7">
        <f t="shared" si="0"/>
        <v>3250</v>
      </c>
      <c r="J14" s="22">
        <v>1170</v>
      </c>
      <c r="K14" s="20">
        <f t="shared" si="1"/>
        <v>2080</v>
      </c>
      <c r="L14" s="14"/>
      <c r="M14" s="13"/>
    </row>
    <row r="15" spans="1:13" x14ac:dyDescent="0.3">
      <c r="A15" s="3" t="s">
        <v>14</v>
      </c>
      <c r="B15" s="6" t="s">
        <v>108</v>
      </c>
      <c r="C15" s="2" t="s">
        <v>42</v>
      </c>
      <c r="D15" s="2" t="s">
        <v>41</v>
      </c>
      <c r="E15" s="2">
        <v>62331332</v>
      </c>
      <c r="F15" s="2" t="s">
        <v>87</v>
      </c>
      <c r="G15" s="2" t="s">
        <v>92</v>
      </c>
      <c r="H15" s="8">
        <v>2426</v>
      </c>
      <c r="I15" s="7">
        <f t="shared" si="0"/>
        <v>1213</v>
      </c>
      <c r="J15" s="20">
        <v>388.2</v>
      </c>
      <c r="K15" s="20">
        <f t="shared" si="1"/>
        <v>824.8</v>
      </c>
      <c r="L15" s="14"/>
      <c r="M15" s="13"/>
    </row>
    <row r="16" spans="1:13" x14ac:dyDescent="0.3">
      <c r="A16" s="1" t="s">
        <v>15</v>
      </c>
      <c r="B16" s="6" t="s">
        <v>109</v>
      </c>
      <c r="C16" s="2" t="s">
        <v>43</v>
      </c>
      <c r="D16" s="2" t="s">
        <v>44</v>
      </c>
      <c r="E16" s="2">
        <v>87298038</v>
      </c>
      <c r="F16" s="2" t="s">
        <v>87</v>
      </c>
      <c r="G16" s="2" t="s">
        <v>90</v>
      </c>
      <c r="H16" s="8">
        <v>14952</v>
      </c>
      <c r="I16" s="7">
        <f t="shared" si="0"/>
        <v>7476</v>
      </c>
      <c r="J16" s="20">
        <v>2691.36</v>
      </c>
      <c r="K16" s="20">
        <f t="shared" si="1"/>
        <v>4784.6399999999994</v>
      </c>
      <c r="L16" s="14"/>
      <c r="M16" s="13"/>
    </row>
    <row r="17" spans="1:13" ht="28.8" x14ac:dyDescent="0.3">
      <c r="A17" s="3" t="s">
        <v>16</v>
      </c>
      <c r="B17" s="5" t="s">
        <v>110</v>
      </c>
      <c r="C17" s="4" t="s">
        <v>46</v>
      </c>
      <c r="D17" s="4" t="s">
        <v>47</v>
      </c>
      <c r="E17" s="4">
        <v>56121768</v>
      </c>
      <c r="F17" s="2" t="s">
        <v>87</v>
      </c>
      <c r="G17" s="4" t="s">
        <v>91</v>
      </c>
      <c r="H17" s="7">
        <v>4874</v>
      </c>
      <c r="I17" s="7">
        <f t="shared" si="0"/>
        <v>2437</v>
      </c>
      <c r="J17" s="22">
        <v>877.3</v>
      </c>
      <c r="K17" s="20">
        <f t="shared" si="1"/>
        <v>1559.7</v>
      </c>
      <c r="L17" s="14">
        <v>2916</v>
      </c>
      <c r="M17" s="14">
        <v>4.5999999999999996</v>
      </c>
    </row>
    <row r="18" spans="1:13" ht="28.8" x14ac:dyDescent="0.3">
      <c r="A18" s="1" t="s">
        <v>17</v>
      </c>
      <c r="B18" s="6" t="s">
        <v>111</v>
      </c>
      <c r="C18" s="2" t="s">
        <v>48</v>
      </c>
      <c r="D18" s="2" t="s">
        <v>44</v>
      </c>
      <c r="E18" s="2">
        <v>63695998</v>
      </c>
      <c r="F18" s="2" t="s">
        <v>87</v>
      </c>
      <c r="G18" s="2" t="s">
        <v>94</v>
      </c>
      <c r="H18" s="8">
        <v>10389</v>
      </c>
      <c r="I18" s="7">
        <f t="shared" si="0"/>
        <v>5194.5</v>
      </c>
      <c r="J18" s="20">
        <v>1922.1</v>
      </c>
      <c r="K18" s="20">
        <f t="shared" si="1"/>
        <v>3272.4</v>
      </c>
      <c r="L18" s="14"/>
      <c r="M18" s="13"/>
    </row>
    <row r="19" spans="1:13" ht="28.8" x14ac:dyDescent="0.3">
      <c r="A19" s="3" t="s">
        <v>18</v>
      </c>
      <c r="B19" s="6" t="s">
        <v>112</v>
      </c>
      <c r="C19" s="2" t="s">
        <v>49</v>
      </c>
      <c r="D19" s="2" t="s">
        <v>44</v>
      </c>
      <c r="E19" s="2">
        <v>63718767</v>
      </c>
      <c r="F19" s="2" t="s">
        <v>87</v>
      </c>
      <c r="G19" s="2" t="s">
        <v>72</v>
      </c>
      <c r="H19" s="8">
        <v>17500</v>
      </c>
      <c r="I19" s="7">
        <f t="shared" si="0"/>
        <v>8750</v>
      </c>
      <c r="J19" s="19">
        <v>3150</v>
      </c>
      <c r="K19" s="20">
        <f t="shared" si="1"/>
        <v>5600</v>
      </c>
      <c r="L19" s="14"/>
      <c r="M19" s="13"/>
    </row>
    <row r="20" spans="1:13" ht="28.8" x14ac:dyDescent="0.3">
      <c r="A20" s="1" t="s">
        <v>19</v>
      </c>
      <c r="B20" s="6" t="s">
        <v>113</v>
      </c>
      <c r="C20" s="2" t="s">
        <v>50</v>
      </c>
      <c r="D20" s="2" t="s">
        <v>44</v>
      </c>
      <c r="E20" s="2">
        <v>63676769</v>
      </c>
      <c r="F20" s="2" t="s">
        <v>87</v>
      </c>
      <c r="G20" s="2" t="s">
        <v>75</v>
      </c>
      <c r="H20" s="8">
        <v>2554</v>
      </c>
      <c r="I20" s="7">
        <f t="shared" si="0"/>
        <v>1277</v>
      </c>
      <c r="J20" s="20">
        <v>434.2</v>
      </c>
      <c r="K20" s="20">
        <f t="shared" si="1"/>
        <v>842.8</v>
      </c>
      <c r="L20" s="14"/>
      <c r="M20" s="13"/>
    </row>
    <row r="21" spans="1:13" ht="28.8" x14ac:dyDescent="0.3">
      <c r="A21" s="3" t="s">
        <v>20</v>
      </c>
      <c r="B21" s="6" t="s">
        <v>114</v>
      </c>
      <c r="C21" s="2" t="s">
        <v>51</v>
      </c>
      <c r="D21" s="2" t="s">
        <v>44</v>
      </c>
      <c r="E21" s="2">
        <v>62339716</v>
      </c>
      <c r="F21" s="2" t="s">
        <v>87</v>
      </c>
      <c r="G21" s="2" t="s">
        <v>75</v>
      </c>
      <c r="H21" s="8">
        <v>172</v>
      </c>
      <c r="I21" s="7">
        <f t="shared" si="0"/>
        <v>86</v>
      </c>
      <c r="J21" s="20">
        <v>25.8</v>
      </c>
      <c r="K21" s="20">
        <f t="shared" si="1"/>
        <v>60.2</v>
      </c>
      <c r="L21" s="14"/>
      <c r="M21" s="13"/>
    </row>
    <row r="22" spans="1:13" ht="28.8" x14ac:dyDescent="0.3">
      <c r="A22" s="1" t="s">
        <v>21</v>
      </c>
      <c r="B22" s="6" t="s">
        <v>115</v>
      </c>
      <c r="C22" s="2" t="s">
        <v>52</v>
      </c>
      <c r="D22" s="2" t="s">
        <v>53</v>
      </c>
      <c r="E22" s="2">
        <v>63703150</v>
      </c>
      <c r="F22" s="2" t="s">
        <v>87</v>
      </c>
      <c r="G22" s="2" t="s">
        <v>91</v>
      </c>
      <c r="H22" s="8">
        <v>1060</v>
      </c>
      <c r="I22" s="7">
        <f t="shared" si="0"/>
        <v>530</v>
      </c>
      <c r="J22" s="21">
        <v>153.69999999999999</v>
      </c>
      <c r="K22" s="20">
        <f t="shared" si="1"/>
        <v>376.3</v>
      </c>
      <c r="L22" s="14"/>
      <c r="M22" s="13"/>
    </row>
    <row r="23" spans="1:13" ht="28.8" x14ac:dyDescent="0.3">
      <c r="A23" s="3" t="s">
        <v>22</v>
      </c>
      <c r="B23" s="5" t="s">
        <v>116</v>
      </c>
      <c r="C23" s="4" t="s">
        <v>54</v>
      </c>
      <c r="D23" s="4" t="s">
        <v>55</v>
      </c>
      <c r="E23" s="4">
        <v>51165395</v>
      </c>
      <c r="F23" s="4" t="s">
        <v>67</v>
      </c>
      <c r="G23" s="4" t="s">
        <v>74</v>
      </c>
      <c r="H23" s="7">
        <v>346264</v>
      </c>
      <c r="I23" s="7">
        <f t="shared" si="0"/>
        <v>173132</v>
      </c>
      <c r="J23" s="19">
        <v>41551.699999999997</v>
      </c>
      <c r="K23" s="20">
        <f t="shared" si="1"/>
        <v>131580.29999999999</v>
      </c>
      <c r="L23" s="14">
        <v>9874</v>
      </c>
      <c r="M23" s="14">
        <v>49.594999999999999</v>
      </c>
    </row>
    <row r="24" spans="1:13" ht="28.8" x14ac:dyDescent="0.3">
      <c r="A24" s="1" t="s">
        <v>23</v>
      </c>
      <c r="B24" s="5" t="s">
        <v>117</v>
      </c>
      <c r="C24" s="4" t="s">
        <v>56</v>
      </c>
      <c r="D24" s="4" t="s">
        <v>57</v>
      </c>
      <c r="E24" s="4">
        <v>59063911</v>
      </c>
      <c r="F24" s="4" t="s">
        <v>67</v>
      </c>
      <c r="G24" s="4" t="s">
        <v>86</v>
      </c>
      <c r="H24" s="7">
        <v>148322</v>
      </c>
      <c r="I24" s="7">
        <f t="shared" si="0"/>
        <v>74161</v>
      </c>
      <c r="J24" s="19">
        <v>25214.7</v>
      </c>
      <c r="K24" s="20">
        <f t="shared" si="1"/>
        <v>48946.3</v>
      </c>
      <c r="L24" s="14">
        <v>14931</v>
      </c>
      <c r="M24" s="14">
        <v>49.594999999999999</v>
      </c>
    </row>
    <row r="25" spans="1:13" ht="28.8" x14ac:dyDescent="0.3">
      <c r="A25" s="3" t="s">
        <v>24</v>
      </c>
      <c r="B25" s="6" t="s">
        <v>118</v>
      </c>
      <c r="C25" s="2" t="s">
        <v>58</v>
      </c>
      <c r="D25" s="2" t="s">
        <v>59</v>
      </c>
      <c r="E25" s="2">
        <v>87298037</v>
      </c>
      <c r="F25" s="2" t="s">
        <v>87</v>
      </c>
      <c r="G25" s="2" t="s">
        <v>70</v>
      </c>
      <c r="H25" s="8">
        <v>6178</v>
      </c>
      <c r="I25" s="7">
        <f t="shared" si="0"/>
        <v>3089</v>
      </c>
      <c r="J25" s="20">
        <v>1081.2</v>
      </c>
      <c r="K25" s="20">
        <f t="shared" si="1"/>
        <v>2007.8</v>
      </c>
      <c r="L25" s="14"/>
      <c r="M25" s="13"/>
    </row>
    <row r="26" spans="1:13" ht="28.8" x14ac:dyDescent="0.3">
      <c r="A26" s="1" t="s">
        <v>25</v>
      </c>
      <c r="B26" s="6" t="s">
        <v>119</v>
      </c>
      <c r="C26" s="2" t="s">
        <v>60</v>
      </c>
      <c r="D26" s="2" t="s">
        <v>61</v>
      </c>
      <c r="E26" s="2">
        <v>56073401</v>
      </c>
      <c r="F26" s="2" t="s">
        <v>121</v>
      </c>
      <c r="G26" s="2" t="s">
        <v>75</v>
      </c>
      <c r="H26" s="8">
        <v>960</v>
      </c>
      <c r="I26" s="7">
        <f t="shared" si="0"/>
        <v>480</v>
      </c>
      <c r="J26" s="20">
        <v>0</v>
      </c>
      <c r="K26" s="20">
        <v>0</v>
      </c>
      <c r="L26" s="14"/>
      <c r="M26" s="13"/>
    </row>
    <row r="27" spans="1:13" ht="28.8" x14ac:dyDescent="0.3">
      <c r="A27" s="3" t="s">
        <v>26</v>
      </c>
      <c r="B27" s="6" t="s">
        <v>120</v>
      </c>
      <c r="C27" s="2" t="s">
        <v>62</v>
      </c>
      <c r="D27" s="2" t="s">
        <v>63</v>
      </c>
      <c r="E27" s="2">
        <v>63701109</v>
      </c>
      <c r="F27" s="2" t="s">
        <v>87</v>
      </c>
      <c r="G27" s="2" t="s">
        <v>75</v>
      </c>
      <c r="H27" s="8">
        <v>314</v>
      </c>
      <c r="I27" s="7">
        <f t="shared" si="0"/>
        <v>157</v>
      </c>
      <c r="J27" s="20">
        <v>45.5</v>
      </c>
      <c r="K27" s="20">
        <f t="shared" si="1"/>
        <v>111.5</v>
      </c>
      <c r="L27" s="14"/>
      <c r="M27" s="13"/>
    </row>
    <row r="28" spans="1:13" x14ac:dyDescent="0.3">
      <c r="A28" s="1" t="s">
        <v>85</v>
      </c>
      <c r="B28" s="6" t="s">
        <v>88</v>
      </c>
      <c r="C28" s="4" t="s">
        <v>89</v>
      </c>
      <c r="D28" s="2" t="s">
        <v>41</v>
      </c>
      <c r="E28" s="2">
        <v>72831378</v>
      </c>
      <c r="F28" s="2" t="s">
        <v>87</v>
      </c>
      <c r="G28" s="2" t="s">
        <v>73</v>
      </c>
      <c r="H28" s="8">
        <v>24888</v>
      </c>
      <c r="I28" s="7">
        <f t="shared" si="0"/>
        <v>12444</v>
      </c>
      <c r="J28" s="20">
        <v>2589.6</v>
      </c>
      <c r="K28" s="20">
        <f>I28-J28</f>
        <v>9854.4</v>
      </c>
      <c r="L28" s="14"/>
      <c r="M28" s="13"/>
    </row>
    <row r="29" spans="1:13" x14ac:dyDescent="0.3">
      <c r="A29" s="32" t="s">
        <v>77</v>
      </c>
      <c r="B29" s="33"/>
      <c r="C29" s="33"/>
      <c r="D29" s="33"/>
      <c r="E29" s="33"/>
      <c r="F29" s="33"/>
      <c r="G29" s="34"/>
      <c r="H29" s="9">
        <f>SUM(H5:H28)</f>
        <v>736414</v>
      </c>
      <c r="I29" s="9">
        <f>SUM(I5:I28)</f>
        <v>368207</v>
      </c>
      <c r="J29" s="9">
        <f>SUM(J5:J28)</f>
        <v>108320.48</v>
      </c>
      <c r="K29" s="9">
        <f>SUM(K5:K28)</f>
        <v>259406.52</v>
      </c>
      <c r="L29" s="9">
        <f t="shared" ref="L29:M29" si="2">SUM(L5:L27)</f>
        <v>46198</v>
      </c>
      <c r="M29" s="9">
        <f t="shared" si="2"/>
        <v>134.15</v>
      </c>
    </row>
    <row r="31" spans="1:13" x14ac:dyDescent="0.3">
      <c r="B31" s="11"/>
      <c r="F31" s="23" t="s">
        <v>121</v>
      </c>
      <c r="G31" s="23" t="s">
        <v>122</v>
      </c>
      <c r="H31" s="17">
        <f>H26</f>
        <v>960</v>
      </c>
    </row>
    <row r="32" spans="1:13" x14ac:dyDescent="0.3">
      <c r="B32" s="11"/>
      <c r="F32" s="16" t="s">
        <v>87</v>
      </c>
      <c r="G32" s="16" t="s">
        <v>95</v>
      </c>
      <c r="H32" s="17">
        <f>(SUM(J5:J22)+SUM(J25:J28))*2</f>
        <v>83108.160000000003</v>
      </c>
    </row>
    <row r="33" spans="6:10" x14ac:dyDescent="0.3">
      <c r="F33" s="16" t="s">
        <v>87</v>
      </c>
      <c r="G33" s="16" t="s">
        <v>96</v>
      </c>
      <c r="H33" s="17">
        <f>(SUM(K5:K22)+SUM(K25:K28))*2</f>
        <v>157759.84000000003</v>
      </c>
    </row>
    <row r="34" spans="6:10" x14ac:dyDescent="0.3">
      <c r="F34" s="16" t="s">
        <v>67</v>
      </c>
      <c r="G34" s="16" t="s">
        <v>95</v>
      </c>
      <c r="H34" s="17">
        <f>(J23+J24)*2</f>
        <v>133532.79999999999</v>
      </c>
    </row>
    <row r="35" spans="6:10" x14ac:dyDescent="0.3">
      <c r="F35" s="16" t="s">
        <v>67</v>
      </c>
      <c r="G35" s="16" t="s">
        <v>96</v>
      </c>
      <c r="H35" s="17">
        <f>(K23+K24)*2</f>
        <v>361053.19999999995</v>
      </c>
    </row>
    <row r="36" spans="6:10" x14ac:dyDescent="0.3">
      <c r="F36" s="24" t="s">
        <v>97</v>
      </c>
      <c r="G36" s="24"/>
      <c r="H36" s="18">
        <f>SUM(H31:H35)</f>
        <v>736414</v>
      </c>
    </row>
    <row r="38" spans="6:10" x14ac:dyDescent="0.3">
      <c r="J38" s="12"/>
    </row>
  </sheetData>
  <mergeCells count="15">
    <mergeCell ref="F36:G36"/>
    <mergeCell ref="M3:M4"/>
    <mergeCell ref="A1:M2"/>
    <mergeCell ref="A29:G29"/>
    <mergeCell ref="J3:K3"/>
    <mergeCell ref="H3:H4"/>
    <mergeCell ref="G3:G4"/>
    <mergeCell ref="F3:F4"/>
    <mergeCell ref="E3:E4"/>
    <mergeCell ref="D3:D4"/>
    <mergeCell ref="C3:C4"/>
    <mergeCell ref="B3:B4"/>
    <mergeCell ref="A3:A4"/>
    <mergeCell ref="I3:I4"/>
    <mergeCell ref="L3:L4"/>
  </mergeCells>
  <phoneticPr fontId="2" type="noConversion"/>
  <pageMargins left="0.7" right="0.7" top="0.75" bottom="0.75" header="0.3" footer="0.3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Łukasz Krawczyk</cp:lastModifiedBy>
  <cp:lastPrinted>2022-04-12T06:52:44Z</cp:lastPrinted>
  <dcterms:created xsi:type="dcterms:W3CDTF">2020-11-06T07:54:22Z</dcterms:created>
  <dcterms:modified xsi:type="dcterms:W3CDTF">2025-05-12T13:37:32Z</dcterms:modified>
</cp:coreProperties>
</file>