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am_publiczne\ZAMÓWIENIA PUBLICZNE\2024\POSTĘPOWANIE KRAJOWE i UNIJNE 2024\WSA-ZP-02-2024  konferencja dla sędziów\"/>
    </mc:Choice>
  </mc:AlternateContent>
  <xr:revisionPtr revIDLastSave="0" documentId="13_ncr:1_{3396A952-0D4C-4883-870F-985A953E1CBB}" xr6:coauthVersionLast="36" xr6:coauthVersionMax="36" xr10:uidLastSave="{00000000-0000-0000-0000-000000000000}"/>
  <bookViews>
    <workbookView xWindow="0" yWindow="0" windowWidth="38400" windowHeight="17610" xr2:uid="{C1E0BF8F-31BC-4D29-B58C-391BA5868489}"/>
  </bookViews>
  <sheets>
    <sheet name="kosztorys" sheetId="1" r:id="rId1"/>
    <sheet name="Korona_Oferta dodatkowa" sheetId="5" r:id="rId2"/>
    <sheet name="Korona" sheetId="3" r:id="rId3"/>
    <sheet name="PLATON" sheetId="4" r:id="rId4"/>
    <sheet name="ZESTAWIENIE OFERT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8" i="1"/>
  <c r="G28" i="1" s="1"/>
  <c r="I29" i="1"/>
  <c r="G29" i="1" s="1"/>
  <c r="I30" i="1"/>
  <c r="G30" i="1" s="1"/>
  <c r="I31" i="1"/>
  <c r="I32" i="1"/>
  <c r="I33" i="1"/>
  <c r="I34" i="1"/>
  <c r="G34" i="1" s="1"/>
  <c r="I35" i="1"/>
  <c r="G35" i="1" s="1"/>
  <c r="G27" i="1"/>
  <c r="G31" i="1"/>
  <c r="G32" i="1"/>
  <c r="G33" i="1"/>
  <c r="F27" i="1"/>
  <c r="F28" i="1"/>
  <c r="F29" i="1"/>
  <c r="F30" i="1"/>
  <c r="F31" i="1"/>
  <c r="F32" i="1"/>
  <c r="F33" i="1"/>
  <c r="F34" i="1"/>
  <c r="F35" i="1"/>
  <c r="I18" i="1" l="1"/>
  <c r="I19" i="1"/>
  <c r="G19" i="1" s="1"/>
  <c r="G18" i="1"/>
  <c r="F18" i="1"/>
  <c r="F19" i="1"/>
  <c r="I7" i="1"/>
  <c r="G7" i="1" s="1"/>
  <c r="F7" i="1"/>
  <c r="I29" i="5" l="1"/>
  <c r="G29" i="5" s="1"/>
  <c r="F29" i="5"/>
  <c r="I26" i="5"/>
  <c r="G26" i="5"/>
  <c r="F26" i="5"/>
  <c r="I25" i="5"/>
  <c r="G25" i="5" s="1"/>
  <c r="F25" i="5"/>
  <c r="I24" i="5"/>
  <c r="G24" i="5"/>
  <c r="F24" i="5"/>
  <c r="I23" i="5"/>
  <c r="G23" i="5" s="1"/>
  <c r="F23" i="5"/>
  <c r="I20" i="5"/>
  <c r="G20" i="5"/>
  <c r="F20" i="5"/>
  <c r="I19" i="5"/>
  <c r="G19" i="5" s="1"/>
  <c r="F19" i="5"/>
  <c r="I18" i="5"/>
  <c r="G18" i="5"/>
  <c r="F18" i="5"/>
  <c r="I17" i="5"/>
  <c r="G17" i="5" s="1"/>
  <c r="F17" i="5"/>
  <c r="I16" i="5"/>
  <c r="G16" i="5" s="1"/>
  <c r="F16" i="5"/>
  <c r="I15" i="5"/>
  <c r="G15" i="5" s="1"/>
  <c r="F15" i="5"/>
  <c r="I14" i="5"/>
  <c r="G14" i="5"/>
  <c r="F14" i="5"/>
  <c r="I13" i="5"/>
  <c r="G13" i="5" s="1"/>
  <c r="F13" i="5"/>
  <c r="I12" i="5"/>
  <c r="G12" i="5"/>
  <c r="F12" i="5"/>
  <c r="I11" i="5"/>
  <c r="G11" i="5" s="1"/>
  <c r="F11" i="5"/>
  <c r="I8" i="5"/>
  <c r="G8" i="5"/>
  <c r="F8" i="5"/>
  <c r="I7" i="5"/>
  <c r="G7" i="5" s="1"/>
  <c r="F7" i="5"/>
  <c r="I30" i="5" l="1"/>
  <c r="G30" i="5"/>
  <c r="I29" i="4"/>
  <c r="G29" i="4"/>
  <c r="F29" i="4"/>
  <c r="I26" i="4"/>
  <c r="G26" i="4" s="1"/>
  <c r="F26" i="4"/>
  <c r="I25" i="4"/>
  <c r="G25" i="4"/>
  <c r="F25" i="4"/>
  <c r="I24" i="4"/>
  <c r="G24" i="4" s="1"/>
  <c r="F24" i="4"/>
  <c r="I23" i="4"/>
  <c r="G23" i="4" s="1"/>
  <c r="F23" i="4"/>
  <c r="I20" i="4"/>
  <c r="G20" i="4" s="1"/>
  <c r="F20" i="4"/>
  <c r="I19" i="4"/>
  <c r="G19" i="4" s="1"/>
  <c r="F19" i="4"/>
  <c r="I18" i="4"/>
  <c r="G18" i="4" s="1"/>
  <c r="F18" i="4"/>
  <c r="I17" i="4"/>
  <c r="G17" i="4" s="1"/>
  <c r="F17" i="4"/>
  <c r="I16" i="4"/>
  <c r="G16" i="4" s="1"/>
  <c r="F16" i="4"/>
  <c r="I15" i="4"/>
  <c r="G15" i="4"/>
  <c r="F15" i="4"/>
  <c r="I14" i="4"/>
  <c r="G14" i="4" s="1"/>
  <c r="F14" i="4"/>
  <c r="I13" i="4"/>
  <c r="G13" i="4"/>
  <c r="F13" i="4"/>
  <c r="I12" i="4"/>
  <c r="G12" i="4" s="1"/>
  <c r="F12" i="4"/>
  <c r="I11" i="4"/>
  <c r="G11" i="4" s="1"/>
  <c r="F11" i="4"/>
  <c r="I8" i="4"/>
  <c r="G8" i="4" s="1"/>
  <c r="F8" i="4"/>
  <c r="I7" i="4"/>
  <c r="G7" i="4"/>
  <c r="F7" i="4"/>
  <c r="I29" i="3"/>
  <c r="G29" i="3"/>
  <c r="F29" i="3"/>
  <c r="I26" i="3"/>
  <c r="G26" i="3" s="1"/>
  <c r="F26" i="3"/>
  <c r="I25" i="3"/>
  <c r="G25" i="3"/>
  <c r="F25" i="3"/>
  <c r="I24" i="3"/>
  <c r="G24" i="3" s="1"/>
  <c r="F24" i="3"/>
  <c r="I23" i="3"/>
  <c r="G23" i="3"/>
  <c r="F23" i="3"/>
  <c r="I20" i="3"/>
  <c r="G20" i="3" s="1"/>
  <c r="F20" i="3"/>
  <c r="I19" i="3"/>
  <c r="G19" i="3"/>
  <c r="F19" i="3"/>
  <c r="I18" i="3"/>
  <c r="G18" i="3" s="1"/>
  <c r="F18" i="3"/>
  <c r="I17" i="3"/>
  <c r="G17" i="3"/>
  <c r="F17" i="3"/>
  <c r="I16" i="3"/>
  <c r="G16" i="3" s="1"/>
  <c r="F16" i="3"/>
  <c r="I15" i="3"/>
  <c r="G15" i="3"/>
  <c r="F15" i="3"/>
  <c r="I14" i="3"/>
  <c r="G14" i="3" s="1"/>
  <c r="F14" i="3"/>
  <c r="I13" i="3"/>
  <c r="G13" i="3" s="1"/>
  <c r="F13" i="3"/>
  <c r="I12" i="3"/>
  <c r="G12" i="3" s="1"/>
  <c r="F12" i="3"/>
  <c r="I11" i="3"/>
  <c r="G11" i="3"/>
  <c r="F11" i="3"/>
  <c r="I8" i="3"/>
  <c r="G8" i="3" s="1"/>
  <c r="F8" i="3"/>
  <c r="I7" i="3"/>
  <c r="G7" i="3" s="1"/>
  <c r="F7" i="3"/>
  <c r="C7" i="2"/>
  <c r="D7" i="2"/>
  <c r="I30" i="4" l="1"/>
  <c r="G30" i="4"/>
  <c r="I30" i="3"/>
  <c r="G30" i="3"/>
  <c r="F20" i="1"/>
  <c r="I20" i="1"/>
  <c r="G20" i="1" s="1"/>
  <c r="F21" i="1"/>
  <c r="I21" i="1"/>
  <c r="G21" i="1" s="1"/>
  <c r="I38" i="1"/>
  <c r="F38" i="1"/>
  <c r="I26" i="1"/>
  <c r="G26" i="1" s="1"/>
  <c r="F26" i="1"/>
  <c r="I23" i="1"/>
  <c r="G23" i="1" s="1"/>
  <c r="F23" i="1"/>
  <c r="I22" i="1"/>
  <c r="G22" i="1" s="1"/>
  <c r="F22" i="1"/>
  <c r="I17" i="1"/>
  <c r="G17" i="1" s="1"/>
  <c r="F17" i="1"/>
  <c r="I16" i="1"/>
  <c r="G16" i="1" s="1"/>
  <c r="F16" i="1"/>
  <c r="I15" i="1"/>
  <c r="G15" i="1" s="1"/>
  <c r="F15" i="1"/>
  <c r="I14" i="1"/>
  <c r="G14" i="1" s="1"/>
  <c r="F14" i="1"/>
  <c r="I13" i="1"/>
  <c r="G13" i="1" s="1"/>
  <c r="F13" i="1"/>
  <c r="I12" i="1"/>
  <c r="G12" i="1" s="1"/>
  <c r="F12" i="1"/>
  <c r="I9" i="1"/>
  <c r="G9" i="1" s="1"/>
  <c r="F9" i="1"/>
  <c r="I8" i="1"/>
  <c r="G8" i="1" s="1"/>
  <c r="F8" i="1"/>
  <c r="I39" i="1" l="1"/>
  <c r="G38" i="1"/>
  <c r="G39" i="1" s="1"/>
</calcChain>
</file>

<file path=xl/sharedStrings.xml><?xml version="1.0" encoding="utf-8"?>
<sst xmlns="http://schemas.openxmlformats.org/spreadsheetml/2006/main" count="263" uniqueCount="76">
  <si>
    <t>Załącznik nr 1A do SWZ</t>
  </si>
  <si>
    <t>NAZWA, ADRES, NIP FIRMY</t>
  </si>
  <si>
    <t>ZAKWATEROWANIE</t>
  </si>
  <si>
    <t>Lp.</t>
  </si>
  <si>
    <t>Rodzaj pokoju</t>
  </si>
  <si>
    <t>ilość</t>
  </si>
  <si>
    <t>Ilość dób hotelowych</t>
  </si>
  <si>
    <t>Cena jednostkowa brutto (zł)</t>
  </si>
  <si>
    <t>Cena jednostkowa netto (zł)</t>
  </si>
  <si>
    <t>Wartość netto (zaokraglone do dwóchy miesjsc po porzecinku )[zł]</t>
  </si>
  <si>
    <t>Stawka podatku VAT(%)</t>
  </si>
  <si>
    <t>Wartość brutto
[zł]</t>
  </si>
  <si>
    <t>Uwagi</t>
  </si>
  <si>
    <t>Pokój dwuosobowy</t>
  </si>
  <si>
    <t>Pokój jednoosobowy</t>
  </si>
  <si>
    <t>WYŻYWIENIE</t>
  </si>
  <si>
    <t>Rodzaj posiłku</t>
  </si>
  <si>
    <t xml:space="preserve">ilość </t>
  </si>
  <si>
    <t>ilośc osób</t>
  </si>
  <si>
    <t>Cena jedn. za posiłek dla jednej osoby brutto [zł]</t>
  </si>
  <si>
    <t>Cena jedn. za posiłek dla jednej osoby netto [zł]</t>
  </si>
  <si>
    <t xml:space="preserve">Śniadanie w formie bufetu </t>
  </si>
  <si>
    <t>Napoje do śniadania</t>
  </si>
  <si>
    <t>Obiad w formie bufetu</t>
  </si>
  <si>
    <t>Napoje do obiadu</t>
  </si>
  <si>
    <t>Napoje do kolacji</t>
  </si>
  <si>
    <t>Napoje do przewy kawowej</t>
  </si>
  <si>
    <t>WYNAJEM SAL</t>
  </si>
  <si>
    <t>Rodzaj usług</t>
  </si>
  <si>
    <t xml:space="preserve">Ilość godzin </t>
  </si>
  <si>
    <t>koszt wynajmu sali konferencyjnej brutto za 1 godzinę zegarową [zł]</t>
  </si>
  <si>
    <t>koszt wynajmu sali konferencyjnej netto za 1 godzinę zegarową [zł]</t>
  </si>
  <si>
    <t>USŁUGI TRANSPORTOWE</t>
  </si>
  <si>
    <t xml:space="preserve">Ilość kursów </t>
  </si>
  <si>
    <t>Ryczałtowy koszt brutto usługi transportowej  za 1 kurs</t>
  </si>
  <si>
    <t>Ryczałtowy koszt netto usługi transportowej  za 1 kurs</t>
  </si>
  <si>
    <t xml:space="preserve">Usługa transportowa autokarami dla 110 osób w obydwie strony </t>
  </si>
  <si>
    <t>Razem</t>
  </si>
  <si>
    <t>KOSZTORYS OFERTOWY WSA-ZP-07-2023</t>
  </si>
  <si>
    <t>Kolacja w formie bufetu</t>
  </si>
  <si>
    <t>Całodzienny serwis kawowy ciasta, owoce etc (pierwszy dzień)</t>
  </si>
  <si>
    <t>Wynajem sali konferencyjnej dla 110 osób (drugi dzień) godz.09.00 - 14.00</t>
  </si>
  <si>
    <t>Wynajem sali konferencyjnej dla 25 osób (pierwszy dzień) 
godz. 10.00 - 18.00</t>
  </si>
  <si>
    <t>Wynajem sali konferencyjnej dla 25 osób (drugi dzień) 
godz. 9.00 -14.00</t>
  </si>
  <si>
    <t>Serwis kawowy ciasta, owoce etc (drugi dzień, do godz. 14.00)</t>
  </si>
  <si>
    <t>Wynajem sali konferencyjnej dla 110 osób (pierwszy dzień) 
godz. 10.00 - 18.00</t>
  </si>
  <si>
    <t>Korona</t>
  </si>
  <si>
    <t>C</t>
  </si>
  <si>
    <t>Cena</t>
  </si>
  <si>
    <t>H1</t>
  </si>
  <si>
    <t>sale w jednym budynku</t>
  </si>
  <si>
    <t>H2</t>
  </si>
  <si>
    <t>sale konf</t>
  </si>
  <si>
    <t>H3</t>
  </si>
  <si>
    <t>klima w salach</t>
  </si>
  <si>
    <t>H4</t>
  </si>
  <si>
    <t>termin</t>
  </si>
  <si>
    <t>SUMA</t>
  </si>
  <si>
    <t>Platon</t>
  </si>
  <si>
    <t>Oferta odrzucona-brak wadium</t>
  </si>
  <si>
    <t>KOSZTORYS OFERTOWY WSA-ZP-02-2024</t>
  </si>
  <si>
    <t>Apartament</t>
  </si>
  <si>
    <t>Kolacja serwowana w oddzielnej sali</t>
  </si>
  <si>
    <t>Serwis kawowy ciasta, owoce etc (pierwszy dzień, od godz. 13.00)</t>
  </si>
  <si>
    <t>Kolacja w formie bufetu lub grill (w oddzielnej sali)</t>
  </si>
  <si>
    <t>Wynajem sali konferencyjnej dla 185 osób (pierwszy dzień) 
godz. 13.00 - 18.00</t>
  </si>
  <si>
    <t>Wynajem sali konferencyjnej dla 60 osób (pierwszy dzień) 
godz. 13.00 - 18.00</t>
  </si>
  <si>
    <t>Wynajem sali konferencyjnej dla 30 osób (pierwszy dzień) 
godz. 13.00 - 18.00</t>
  </si>
  <si>
    <t>Wynajem sali konferencyjnej dla 15-20 osób (pierwszy dzień) 
godz. 16.00 - 20.00</t>
  </si>
  <si>
    <t>Wynajem sali konferencyjnej dla 45 osób (drugi dzień) 
godz. 9.00 -18.00 (z możliwościa rezygnacji)</t>
  </si>
  <si>
    <t>Wynajem sali konferencyjnej dla 30 osób (drugi dzień) 
godz. 9.00 -18.00 (z możliwościa rezygnacji)</t>
  </si>
  <si>
    <t>Wynajem sali konferencyjnej dla 100 osób (trzeci dzień) godz.09.30 - 11.00  (z możliwościa rezygnacji)</t>
  </si>
  <si>
    <t>Wynajem sali konferencyjnej dla 60 osób (trzeci dzień) godz.09.30 - 11.00  (z możliwościa rezygnacji)</t>
  </si>
  <si>
    <t>Wynajem sali konferencyjnej dla 30 osób (trzeci dzień) godz.09.30 - 11.00  (z możliwościa rezygnacji)</t>
  </si>
  <si>
    <t xml:space="preserve">Usługa transportowa autokarami dla 115 osób w obydwie strony </t>
  </si>
  <si>
    <t>Wynajem sali konferencyjnej dla 185 osób (drugi dzień) godz. 09.00 - 18.00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</si>
</sst>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Protection="1"/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9" fontId="0" fillId="0" borderId="1" xfId="0" applyNumberForma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9" fontId="0" fillId="0" borderId="7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9" fontId="0" fillId="0" borderId="10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9" fontId="0" fillId="0" borderId="13" xfId="0" applyNumberForma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9" fontId="0" fillId="0" borderId="2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2" fillId="2" borderId="13" xfId="0" applyFont="1" applyFill="1" applyBorder="1" applyProtection="1"/>
    <xf numFmtId="0" fontId="0" fillId="0" borderId="13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horizontal="center" vertical="center" wrapText="1"/>
    </xf>
    <xf numFmtId="9" fontId="0" fillId="5" borderId="1" xfId="0" applyNumberForma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7778D-32F2-4839-AADE-D516AC26B5A6}">
  <dimension ref="A1:L39"/>
  <sheetViews>
    <sheetView tabSelected="1" zoomScaleNormal="100" workbookViewId="0">
      <selection activeCell="C3" sqref="C3:J3"/>
    </sheetView>
  </sheetViews>
  <sheetFormatPr defaultColWidth="17.54296875" defaultRowHeight="14.5" x14ac:dyDescent="0.35"/>
  <cols>
    <col min="1" max="1" width="17.54296875" style="84"/>
    <col min="2" max="2" width="23.6328125" style="84" customWidth="1"/>
    <col min="3" max="16384" width="17.54296875" style="84"/>
  </cols>
  <sheetData>
    <row r="1" spans="1:12" x14ac:dyDescent="0.3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x14ac:dyDescent="0.35">
      <c r="A2" s="64" t="s">
        <v>60</v>
      </c>
      <c r="B2" s="64"/>
      <c r="C2" s="64"/>
      <c r="D2" s="64"/>
      <c r="E2" s="64"/>
      <c r="F2" s="64"/>
      <c r="G2" s="64"/>
      <c r="H2" s="64"/>
      <c r="I2" s="64"/>
      <c r="J2" s="64"/>
    </row>
    <row r="3" spans="1:12" ht="25.5" customHeight="1" x14ac:dyDescent="0.35">
      <c r="A3" s="65" t="s">
        <v>1</v>
      </c>
      <c r="B3" s="65"/>
      <c r="C3" s="93"/>
      <c r="D3" s="93"/>
      <c r="E3" s="93"/>
      <c r="F3" s="93"/>
      <c r="G3" s="93"/>
      <c r="H3" s="93"/>
      <c r="I3" s="93"/>
      <c r="J3" s="93"/>
    </row>
    <row r="4" spans="1:12" ht="14" customHeight="1" x14ac:dyDescent="0.35"/>
    <row r="5" spans="1:12" x14ac:dyDescent="0.35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</row>
    <row r="6" spans="1:12" ht="58" x14ac:dyDescent="0.35">
      <c r="A6" s="2" t="s">
        <v>3</v>
      </c>
      <c r="B6" s="2" t="s">
        <v>4</v>
      </c>
      <c r="C6" s="2" t="s">
        <v>5</v>
      </c>
      <c r="D6" s="3" t="s">
        <v>6</v>
      </c>
      <c r="E6" s="3" t="s">
        <v>7</v>
      </c>
      <c r="F6" s="85" t="s">
        <v>8</v>
      </c>
      <c r="G6" s="4" t="s">
        <v>9</v>
      </c>
      <c r="H6" s="3" t="s">
        <v>10</v>
      </c>
      <c r="I6" s="3" t="s">
        <v>11</v>
      </c>
      <c r="J6" s="3" t="s">
        <v>12</v>
      </c>
      <c r="L6" s="1"/>
    </row>
    <row r="7" spans="1:12" x14ac:dyDescent="0.35">
      <c r="A7" s="50">
        <v>1</v>
      </c>
      <c r="B7" s="51" t="s">
        <v>61</v>
      </c>
      <c r="C7" s="50">
        <v>1</v>
      </c>
      <c r="D7" s="52">
        <v>2</v>
      </c>
      <c r="E7" s="87"/>
      <c r="F7" s="57">
        <f t="shared" ref="F7:F9" si="0">ROUND(E7/(1+H7),2)</f>
        <v>0</v>
      </c>
      <c r="G7" s="57">
        <f t="shared" ref="G7:G9" si="1">ROUND(I7/(1+H7),2)</f>
        <v>0</v>
      </c>
      <c r="H7" s="53">
        <v>0.08</v>
      </c>
      <c r="I7" s="57">
        <f t="shared" ref="I7:I9" si="2">E7*C7*D7</f>
        <v>0</v>
      </c>
      <c r="J7" s="86"/>
    </row>
    <row r="8" spans="1:12" x14ac:dyDescent="0.35">
      <c r="A8" s="57">
        <v>2</v>
      </c>
      <c r="B8" s="5" t="s">
        <v>13</v>
      </c>
      <c r="C8" s="57">
        <v>70</v>
      </c>
      <c r="D8" s="57">
        <v>2</v>
      </c>
      <c r="E8" s="79"/>
      <c r="F8" s="57">
        <f t="shared" si="0"/>
        <v>0</v>
      </c>
      <c r="G8" s="57">
        <f t="shared" si="1"/>
        <v>0</v>
      </c>
      <c r="H8" s="7">
        <v>0.08</v>
      </c>
      <c r="I8" s="57">
        <f t="shared" si="2"/>
        <v>0</v>
      </c>
      <c r="J8" s="6"/>
    </row>
    <row r="9" spans="1:12" x14ac:dyDescent="0.35">
      <c r="A9" s="57">
        <v>3</v>
      </c>
      <c r="B9" s="5" t="s">
        <v>14</v>
      </c>
      <c r="C9" s="57">
        <v>45</v>
      </c>
      <c r="D9" s="57">
        <v>2</v>
      </c>
      <c r="E9" s="79"/>
      <c r="F9" s="57">
        <f t="shared" si="0"/>
        <v>0</v>
      </c>
      <c r="G9" s="57">
        <f t="shared" si="1"/>
        <v>0</v>
      </c>
      <c r="H9" s="7">
        <v>0.08</v>
      </c>
      <c r="I9" s="57">
        <f t="shared" si="2"/>
        <v>0</v>
      </c>
      <c r="J9" s="6"/>
    </row>
    <row r="10" spans="1:12" x14ac:dyDescent="0.35">
      <c r="A10" s="60" t="s">
        <v>15</v>
      </c>
      <c r="B10" s="61"/>
      <c r="C10" s="61"/>
      <c r="D10" s="61"/>
      <c r="E10" s="61"/>
      <c r="F10" s="61"/>
      <c r="G10" s="61"/>
      <c r="H10" s="61"/>
      <c r="I10" s="61"/>
      <c r="J10" s="62"/>
    </row>
    <row r="11" spans="1:12" ht="58.5" thickBot="1" x14ac:dyDescent="0.4">
      <c r="A11" s="8"/>
      <c r="B11" s="8" t="s">
        <v>16</v>
      </c>
      <c r="C11" s="8" t="s">
        <v>17</v>
      </c>
      <c r="D11" s="8" t="s">
        <v>18</v>
      </c>
      <c r="E11" s="4" t="s">
        <v>19</v>
      </c>
      <c r="F11" s="4" t="s">
        <v>20</v>
      </c>
      <c r="G11" s="4" t="s">
        <v>9</v>
      </c>
      <c r="H11" s="4" t="s">
        <v>10</v>
      </c>
      <c r="I11" s="4" t="s">
        <v>11</v>
      </c>
      <c r="J11" s="4" t="s">
        <v>12</v>
      </c>
    </row>
    <row r="12" spans="1:12" x14ac:dyDescent="0.35">
      <c r="A12" s="9">
        <v>1</v>
      </c>
      <c r="B12" s="10" t="s">
        <v>21</v>
      </c>
      <c r="C12" s="56">
        <v>2</v>
      </c>
      <c r="D12" s="56">
        <v>185</v>
      </c>
      <c r="E12" s="80"/>
      <c r="F12" s="56">
        <f>ROUND(E12/(1+H12),2)</f>
        <v>0</v>
      </c>
      <c r="G12" s="56">
        <f>ROUND(I12/(1+H12),2)</f>
        <v>0</v>
      </c>
      <c r="H12" s="13">
        <v>0.08</v>
      </c>
      <c r="I12" s="56">
        <f>E12*C12*D12</f>
        <v>0</v>
      </c>
      <c r="J12" s="33"/>
    </row>
    <row r="13" spans="1:12" ht="15" thickBot="1" x14ac:dyDescent="0.4">
      <c r="A13" s="14">
        <v>2</v>
      </c>
      <c r="B13" s="15" t="s">
        <v>22</v>
      </c>
      <c r="C13" s="59">
        <v>2</v>
      </c>
      <c r="D13" s="59">
        <v>185</v>
      </c>
      <c r="E13" s="81"/>
      <c r="F13" s="59">
        <f t="shared" ref="F13:F23" si="3">ROUND(E13/(1+H13),2)</f>
        <v>0</v>
      </c>
      <c r="G13" s="59">
        <f t="shared" ref="G13:G23" si="4">ROUND(I13/(1+H13),2)</f>
        <v>0</v>
      </c>
      <c r="H13" s="18">
        <v>0.23</v>
      </c>
      <c r="I13" s="59">
        <f t="shared" ref="I13:I23" si="5">E13*C13*D13</f>
        <v>0</v>
      </c>
      <c r="J13" s="34"/>
    </row>
    <row r="14" spans="1:12" x14ac:dyDescent="0.35">
      <c r="A14" s="19">
        <v>3</v>
      </c>
      <c r="B14" s="20" t="s">
        <v>23</v>
      </c>
      <c r="C14" s="21">
        <v>2</v>
      </c>
      <c r="D14" s="21">
        <v>185</v>
      </c>
      <c r="E14" s="82"/>
      <c r="F14" s="21">
        <f t="shared" si="3"/>
        <v>0</v>
      </c>
      <c r="G14" s="21">
        <f t="shared" si="4"/>
        <v>0</v>
      </c>
      <c r="H14" s="23">
        <v>0.08</v>
      </c>
      <c r="I14" s="21">
        <f t="shared" si="5"/>
        <v>0</v>
      </c>
      <c r="J14" s="35"/>
    </row>
    <row r="15" spans="1:12" ht="15" thickBot="1" x14ac:dyDescent="0.4">
      <c r="A15" s="24">
        <v>4</v>
      </c>
      <c r="B15" s="25" t="s">
        <v>24</v>
      </c>
      <c r="C15" s="58">
        <v>2</v>
      </c>
      <c r="D15" s="58">
        <v>185</v>
      </c>
      <c r="E15" s="83"/>
      <c r="F15" s="58">
        <f t="shared" si="3"/>
        <v>0</v>
      </c>
      <c r="G15" s="58">
        <f t="shared" si="4"/>
        <v>0</v>
      </c>
      <c r="H15" s="28">
        <v>0.23</v>
      </c>
      <c r="I15" s="58">
        <f t="shared" si="5"/>
        <v>0</v>
      </c>
      <c r="J15" s="36"/>
    </row>
    <row r="16" spans="1:12" ht="29" x14ac:dyDescent="0.35">
      <c r="A16" s="9">
        <v>5</v>
      </c>
      <c r="B16" s="10" t="s">
        <v>64</v>
      </c>
      <c r="C16" s="56">
        <v>1</v>
      </c>
      <c r="D16" s="56">
        <v>185</v>
      </c>
      <c r="E16" s="80"/>
      <c r="F16" s="56">
        <f t="shared" si="3"/>
        <v>0</v>
      </c>
      <c r="G16" s="56">
        <f t="shared" si="4"/>
        <v>0</v>
      </c>
      <c r="H16" s="13">
        <v>0.08</v>
      </c>
      <c r="I16" s="56">
        <f t="shared" si="5"/>
        <v>0</v>
      </c>
      <c r="J16" s="33"/>
    </row>
    <row r="17" spans="1:10" ht="15" thickBot="1" x14ac:dyDescent="0.4">
      <c r="A17" s="14">
        <v>6</v>
      </c>
      <c r="B17" s="15" t="s">
        <v>25</v>
      </c>
      <c r="C17" s="59">
        <v>1</v>
      </c>
      <c r="D17" s="59">
        <v>185</v>
      </c>
      <c r="E17" s="81"/>
      <c r="F17" s="59">
        <f t="shared" si="3"/>
        <v>0</v>
      </c>
      <c r="G17" s="59">
        <f t="shared" si="4"/>
        <v>0</v>
      </c>
      <c r="H17" s="18">
        <v>0.23</v>
      </c>
      <c r="I17" s="59">
        <f t="shared" si="5"/>
        <v>0</v>
      </c>
      <c r="J17" s="34"/>
    </row>
    <row r="18" spans="1:10" ht="29" x14ac:dyDescent="0.35">
      <c r="A18" s="19">
        <v>7</v>
      </c>
      <c r="B18" s="20" t="s">
        <v>62</v>
      </c>
      <c r="C18" s="21">
        <v>1</v>
      </c>
      <c r="D18" s="21">
        <v>185</v>
      </c>
      <c r="E18" s="82"/>
      <c r="F18" s="21">
        <f t="shared" si="3"/>
        <v>0</v>
      </c>
      <c r="G18" s="21">
        <f t="shared" si="4"/>
        <v>0</v>
      </c>
      <c r="H18" s="23">
        <v>0.08</v>
      </c>
      <c r="I18" s="21">
        <f t="shared" si="5"/>
        <v>0</v>
      </c>
      <c r="J18" s="35"/>
    </row>
    <row r="19" spans="1:10" ht="15" thickBot="1" x14ac:dyDescent="0.4">
      <c r="A19" s="24">
        <v>8</v>
      </c>
      <c r="B19" s="25" t="s">
        <v>25</v>
      </c>
      <c r="C19" s="58">
        <v>1</v>
      </c>
      <c r="D19" s="58">
        <v>185</v>
      </c>
      <c r="E19" s="83"/>
      <c r="F19" s="58">
        <f t="shared" si="3"/>
        <v>0</v>
      </c>
      <c r="G19" s="58">
        <f t="shared" si="4"/>
        <v>0</v>
      </c>
      <c r="H19" s="28">
        <v>0.23</v>
      </c>
      <c r="I19" s="58">
        <f t="shared" si="5"/>
        <v>0</v>
      </c>
      <c r="J19" s="36"/>
    </row>
    <row r="20" spans="1:10" ht="43.5" x14ac:dyDescent="0.35">
      <c r="A20" s="9">
        <v>9</v>
      </c>
      <c r="B20" s="10" t="s">
        <v>40</v>
      </c>
      <c r="C20" s="56">
        <v>1</v>
      </c>
      <c r="D20" s="56">
        <v>185</v>
      </c>
      <c r="E20" s="80"/>
      <c r="F20" s="56">
        <f t="shared" si="3"/>
        <v>0</v>
      </c>
      <c r="G20" s="56">
        <f t="shared" si="4"/>
        <v>0</v>
      </c>
      <c r="H20" s="13">
        <v>0.08</v>
      </c>
      <c r="I20" s="56">
        <f t="shared" si="5"/>
        <v>0</v>
      </c>
      <c r="J20" s="33"/>
    </row>
    <row r="21" spans="1:10" ht="29.5" thickBot="1" x14ac:dyDescent="0.4">
      <c r="A21" s="14">
        <v>10</v>
      </c>
      <c r="B21" s="15" t="s">
        <v>26</v>
      </c>
      <c r="C21" s="59">
        <v>1</v>
      </c>
      <c r="D21" s="59">
        <v>185</v>
      </c>
      <c r="E21" s="81"/>
      <c r="F21" s="59">
        <f t="shared" si="3"/>
        <v>0</v>
      </c>
      <c r="G21" s="59">
        <f t="shared" si="4"/>
        <v>0</v>
      </c>
      <c r="H21" s="18">
        <v>0.23</v>
      </c>
      <c r="I21" s="59">
        <f t="shared" si="5"/>
        <v>0</v>
      </c>
      <c r="J21" s="34"/>
    </row>
    <row r="22" spans="1:10" ht="43.5" x14ac:dyDescent="0.35">
      <c r="A22" s="19">
        <v>11</v>
      </c>
      <c r="B22" s="20" t="s">
        <v>63</v>
      </c>
      <c r="C22" s="21">
        <v>1</v>
      </c>
      <c r="D22" s="21">
        <v>185</v>
      </c>
      <c r="E22" s="82"/>
      <c r="F22" s="21">
        <f t="shared" si="3"/>
        <v>0</v>
      </c>
      <c r="G22" s="21">
        <f t="shared" si="4"/>
        <v>0</v>
      </c>
      <c r="H22" s="23">
        <v>0.08</v>
      </c>
      <c r="I22" s="21">
        <f t="shared" si="5"/>
        <v>0</v>
      </c>
      <c r="J22" s="35"/>
    </row>
    <row r="23" spans="1:10" ht="29.5" thickBot="1" x14ac:dyDescent="0.4">
      <c r="A23" s="14">
        <v>12</v>
      </c>
      <c r="B23" s="15" t="s">
        <v>26</v>
      </c>
      <c r="C23" s="59">
        <v>1</v>
      </c>
      <c r="D23" s="59">
        <v>185</v>
      </c>
      <c r="E23" s="81"/>
      <c r="F23" s="59">
        <f t="shared" si="3"/>
        <v>0</v>
      </c>
      <c r="G23" s="59">
        <f t="shared" si="4"/>
        <v>0</v>
      </c>
      <c r="H23" s="18">
        <v>0.23</v>
      </c>
      <c r="I23" s="59">
        <f t="shared" si="5"/>
        <v>0</v>
      </c>
      <c r="J23" s="34"/>
    </row>
    <row r="24" spans="1:10" x14ac:dyDescent="0.35">
      <c r="A24" s="69" t="s">
        <v>27</v>
      </c>
      <c r="B24" s="67"/>
      <c r="C24" s="67"/>
      <c r="D24" s="67"/>
      <c r="E24" s="67"/>
      <c r="F24" s="67"/>
      <c r="G24" s="67"/>
      <c r="H24" s="67"/>
      <c r="I24" s="67"/>
      <c r="J24" s="68"/>
    </row>
    <row r="25" spans="1:10" ht="58.5" thickBot="1" x14ac:dyDescent="0.4">
      <c r="A25" s="8"/>
      <c r="B25" s="8" t="s">
        <v>28</v>
      </c>
      <c r="C25" s="70" t="s">
        <v>29</v>
      </c>
      <c r="D25" s="71"/>
      <c r="E25" s="4" t="s">
        <v>30</v>
      </c>
      <c r="F25" s="4" t="s">
        <v>31</v>
      </c>
      <c r="G25" s="4" t="s">
        <v>9</v>
      </c>
      <c r="H25" s="4" t="s">
        <v>10</v>
      </c>
      <c r="I25" s="4" t="s">
        <v>11</v>
      </c>
      <c r="J25" s="4" t="s">
        <v>12</v>
      </c>
    </row>
    <row r="26" spans="1:10" ht="58" x14ac:dyDescent="0.35">
      <c r="A26" s="9">
        <v>1</v>
      </c>
      <c r="B26" s="10" t="s">
        <v>65</v>
      </c>
      <c r="C26" s="72">
        <v>5</v>
      </c>
      <c r="D26" s="72"/>
      <c r="E26" s="80"/>
      <c r="F26" s="56">
        <f>ROUND(E26/(1+H26),2)</f>
        <v>0</v>
      </c>
      <c r="G26" s="56">
        <f t="shared" ref="G26:G35" si="6">ROUND(I26/(1+H26),2)</f>
        <v>0</v>
      </c>
      <c r="H26" s="13">
        <v>0.23</v>
      </c>
      <c r="I26" s="56">
        <f>E26*C26</f>
        <v>0</v>
      </c>
      <c r="J26" s="33"/>
    </row>
    <row r="27" spans="1:10" ht="58" x14ac:dyDescent="0.35">
      <c r="A27" s="54">
        <v>2</v>
      </c>
      <c r="B27" s="29" t="s">
        <v>66</v>
      </c>
      <c r="C27" s="73">
        <v>5</v>
      </c>
      <c r="D27" s="73"/>
      <c r="E27" s="79"/>
      <c r="F27" s="57">
        <f t="shared" ref="F27:F35" si="7">ROUND(E27/(1+H27),2)</f>
        <v>0</v>
      </c>
      <c r="G27" s="57">
        <f t="shared" si="6"/>
        <v>0</v>
      </c>
      <c r="H27" s="7">
        <v>0.23</v>
      </c>
      <c r="I27" s="57">
        <f t="shared" ref="I27:I35" si="8">E27*C27</f>
        <v>0</v>
      </c>
      <c r="J27" s="55"/>
    </row>
    <row r="28" spans="1:10" ht="58" x14ac:dyDescent="0.35">
      <c r="A28" s="54">
        <v>3</v>
      </c>
      <c r="B28" s="29" t="s">
        <v>67</v>
      </c>
      <c r="C28" s="73">
        <v>5</v>
      </c>
      <c r="D28" s="73"/>
      <c r="E28" s="79"/>
      <c r="F28" s="57">
        <f t="shared" si="7"/>
        <v>0</v>
      </c>
      <c r="G28" s="57">
        <f t="shared" si="6"/>
        <v>0</v>
      </c>
      <c r="H28" s="7">
        <v>0.23</v>
      </c>
      <c r="I28" s="57">
        <f t="shared" si="8"/>
        <v>0</v>
      </c>
      <c r="J28" s="55"/>
    </row>
    <row r="29" spans="1:10" ht="58.5" thickBot="1" x14ac:dyDescent="0.4">
      <c r="A29" s="24">
        <v>4</v>
      </c>
      <c r="B29" s="25" t="s">
        <v>68</v>
      </c>
      <c r="C29" s="76">
        <v>4</v>
      </c>
      <c r="D29" s="76"/>
      <c r="E29" s="83"/>
      <c r="F29" s="58">
        <f t="shared" si="7"/>
        <v>0</v>
      </c>
      <c r="G29" s="58">
        <f t="shared" si="6"/>
        <v>0</v>
      </c>
      <c r="H29" s="28">
        <v>0.23</v>
      </c>
      <c r="I29" s="58">
        <f t="shared" si="8"/>
        <v>0</v>
      </c>
      <c r="J29" s="36"/>
    </row>
    <row r="30" spans="1:10" ht="58.5" customHeight="1" x14ac:dyDescent="0.35">
      <c r="A30" s="9">
        <v>5</v>
      </c>
      <c r="B30" s="10" t="s">
        <v>75</v>
      </c>
      <c r="C30" s="72">
        <v>9</v>
      </c>
      <c r="D30" s="72"/>
      <c r="E30" s="80"/>
      <c r="F30" s="56">
        <f t="shared" si="7"/>
        <v>0</v>
      </c>
      <c r="G30" s="56">
        <f t="shared" si="6"/>
        <v>0</v>
      </c>
      <c r="H30" s="13">
        <v>0.23</v>
      </c>
      <c r="I30" s="56">
        <f t="shared" si="8"/>
        <v>0</v>
      </c>
      <c r="J30" s="33"/>
    </row>
    <row r="31" spans="1:10" ht="72.5" x14ac:dyDescent="0.35">
      <c r="A31" s="54">
        <v>6</v>
      </c>
      <c r="B31" s="29" t="s">
        <v>69</v>
      </c>
      <c r="C31" s="73">
        <v>9</v>
      </c>
      <c r="D31" s="73"/>
      <c r="E31" s="79"/>
      <c r="F31" s="57">
        <f t="shared" si="7"/>
        <v>0</v>
      </c>
      <c r="G31" s="57">
        <f t="shared" si="6"/>
        <v>0</v>
      </c>
      <c r="H31" s="7">
        <v>0.23</v>
      </c>
      <c r="I31" s="57">
        <f t="shared" si="8"/>
        <v>0</v>
      </c>
      <c r="J31" s="55"/>
    </row>
    <row r="32" spans="1:10" ht="73" thickBot="1" x14ac:dyDescent="0.4">
      <c r="A32" s="24">
        <v>7</v>
      </c>
      <c r="B32" s="25" t="s">
        <v>70</v>
      </c>
      <c r="C32" s="76">
        <v>9</v>
      </c>
      <c r="D32" s="76"/>
      <c r="E32" s="83"/>
      <c r="F32" s="58">
        <f t="shared" si="7"/>
        <v>0</v>
      </c>
      <c r="G32" s="58">
        <f t="shared" si="6"/>
        <v>0</v>
      </c>
      <c r="H32" s="28">
        <v>0.23</v>
      </c>
      <c r="I32" s="58">
        <f t="shared" si="8"/>
        <v>0</v>
      </c>
      <c r="J32" s="36"/>
    </row>
    <row r="33" spans="1:10" ht="74" customHeight="1" x14ac:dyDescent="0.35">
      <c r="A33" s="9">
        <v>8</v>
      </c>
      <c r="B33" s="10" t="s">
        <v>71</v>
      </c>
      <c r="C33" s="72">
        <v>1.5</v>
      </c>
      <c r="D33" s="72"/>
      <c r="E33" s="80"/>
      <c r="F33" s="56">
        <f t="shared" si="7"/>
        <v>0</v>
      </c>
      <c r="G33" s="56">
        <f t="shared" si="6"/>
        <v>0</v>
      </c>
      <c r="H33" s="13">
        <v>0.23</v>
      </c>
      <c r="I33" s="56">
        <f t="shared" si="8"/>
        <v>0</v>
      </c>
      <c r="J33" s="33"/>
    </row>
    <row r="34" spans="1:10" ht="72.5" x14ac:dyDescent="0.35">
      <c r="A34" s="54">
        <v>9</v>
      </c>
      <c r="B34" s="29" t="s">
        <v>72</v>
      </c>
      <c r="C34" s="73">
        <v>1.5</v>
      </c>
      <c r="D34" s="73"/>
      <c r="E34" s="79"/>
      <c r="F34" s="57">
        <f t="shared" si="7"/>
        <v>0</v>
      </c>
      <c r="G34" s="57">
        <f t="shared" si="6"/>
        <v>0</v>
      </c>
      <c r="H34" s="7">
        <v>0.23</v>
      </c>
      <c r="I34" s="57">
        <f t="shared" si="8"/>
        <v>0</v>
      </c>
      <c r="J34" s="55"/>
    </row>
    <row r="35" spans="1:10" ht="73" thickBot="1" x14ac:dyDescent="0.4">
      <c r="A35" s="14">
        <v>10</v>
      </c>
      <c r="B35" s="15" t="s">
        <v>73</v>
      </c>
      <c r="C35" s="77">
        <v>1.5</v>
      </c>
      <c r="D35" s="77"/>
      <c r="E35" s="81"/>
      <c r="F35" s="59">
        <f t="shared" si="7"/>
        <v>0</v>
      </c>
      <c r="G35" s="59">
        <f t="shared" si="6"/>
        <v>0</v>
      </c>
      <c r="H35" s="18">
        <v>0.23</v>
      </c>
      <c r="I35" s="59">
        <f t="shared" si="8"/>
        <v>0</v>
      </c>
      <c r="J35" s="34"/>
    </row>
    <row r="36" spans="1:10" x14ac:dyDescent="0.35">
      <c r="A36" s="69" t="s">
        <v>32</v>
      </c>
      <c r="B36" s="67"/>
      <c r="C36" s="67"/>
      <c r="D36" s="67"/>
      <c r="E36" s="67"/>
      <c r="F36" s="67"/>
      <c r="G36" s="67"/>
      <c r="H36" s="67"/>
      <c r="I36" s="67"/>
      <c r="J36" s="68"/>
    </row>
    <row r="37" spans="1:10" ht="58" x14ac:dyDescent="0.35">
      <c r="A37" s="2"/>
      <c r="B37" s="2" t="s">
        <v>28</v>
      </c>
      <c r="C37" s="74" t="s">
        <v>33</v>
      </c>
      <c r="D37" s="75"/>
      <c r="E37" s="3" t="s">
        <v>34</v>
      </c>
      <c r="F37" s="3" t="s">
        <v>35</v>
      </c>
      <c r="G37" s="4" t="s">
        <v>9</v>
      </c>
      <c r="H37" s="3" t="s">
        <v>10</v>
      </c>
      <c r="I37" s="3" t="s">
        <v>11</v>
      </c>
      <c r="J37" s="3" t="s">
        <v>12</v>
      </c>
    </row>
    <row r="38" spans="1:10" ht="43.5" x14ac:dyDescent="0.35">
      <c r="A38" s="57">
        <v>1</v>
      </c>
      <c r="B38" s="29" t="s">
        <v>74</v>
      </c>
      <c r="C38" s="73">
        <v>2</v>
      </c>
      <c r="D38" s="73"/>
      <c r="E38" s="79"/>
      <c r="F38" s="57">
        <f>ROUND(E38/(1+H38),2)</f>
        <v>0</v>
      </c>
      <c r="G38" s="57">
        <f t="shared" ref="G38" si="9">ROUND(I38/(1+H38),2)</f>
        <v>0</v>
      </c>
      <c r="H38" s="7">
        <v>0.08</v>
      </c>
      <c r="I38" s="57">
        <f t="shared" ref="I38" si="10">E38*C38</f>
        <v>0</v>
      </c>
      <c r="J38" s="6"/>
    </row>
    <row r="39" spans="1:10" ht="15.5" x14ac:dyDescent="0.35">
      <c r="A39" s="88" t="s">
        <v>37</v>
      </c>
      <c r="B39" s="89"/>
      <c r="C39" s="89"/>
      <c r="D39" s="89"/>
      <c r="E39" s="89"/>
      <c r="F39" s="90"/>
      <c r="G39" s="91">
        <f>SUM(G38,G26:G31,G12:G23,G8:G9)</f>
        <v>0</v>
      </c>
      <c r="H39" s="92"/>
      <c r="I39" s="91">
        <f>SUM(I38,I26:I31,I12:I23,I8:I9)</f>
        <v>0</v>
      </c>
      <c r="J39" s="92"/>
    </row>
  </sheetData>
  <sheetProtection sheet="1" formatCells="0" formatColumns="0" formatRows="0"/>
  <mergeCells count="22">
    <mergeCell ref="A39:F39"/>
    <mergeCell ref="A24:J24"/>
    <mergeCell ref="C25:D25"/>
    <mergeCell ref="C26:D26"/>
    <mergeCell ref="C27:D27"/>
    <mergeCell ref="C30:D30"/>
    <mergeCell ref="C31:D31"/>
    <mergeCell ref="A36:J36"/>
    <mergeCell ref="C37:D37"/>
    <mergeCell ref="C38:D38"/>
    <mergeCell ref="C28:D28"/>
    <mergeCell ref="C29:D29"/>
    <mergeCell ref="C32:D32"/>
    <mergeCell ref="C33:D33"/>
    <mergeCell ref="C34:D34"/>
    <mergeCell ref="C35:D35"/>
    <mergeCell ref="A10:J10"/>
    <mergeCell ref="A1:J1"/>
    <mergeCell ref="A2:J2"/>
    <mergeCell ref="A3:B3"/>
    <mergeCell ref="C3:J3"/>
    <mergeCell ref="A5:J5"/>
  </mergeCells>
  <pageMargins left="0.70866141732283472" right="0.11811023622047245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4530-0CE5-41D3-A482-89B39C4C142D}">
  <dimension ref="A1:J30"/>
  <sheetViews>
    <sheetView workbookViewId="0">
      <selection activeCell="L28" sqref="L28"/>
    </sheetView>
  </sheetViews>
  <sheetFormatPr defaultRowHeight="14.5" x14ac:dyDescent="0.35"/>
  <cols>
    <col min="2" max="2" width="33.26953125" customWidth="1"/>
    <col min="3" max="3" width="8.90625" customWidth="1"/>
    <col min="5" max="5" width="16.36328125" customWidth="1"/>
    <col min="6" max="7" width="13.90625" customWidth="1"/>
    <col min="9" max="9" width="11.26953125" customWidth="1"/>
  </cols>
  <sheetData>
    <row r="1" spans="1:10" x14ac:dyDescent="0.3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35">
      <c r="A2" s="64" t="s">
        <v>38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35">
      <c r="A3" s="65" t="s">
        <v>1</v>
      </c>
      <c r="B3" s="65"/>
      <c r="C3" s="66"/>
      <c r="D3" s="66"/>
      <c r="E3" s="66"/>
      <c r="F3" s="66"/>
      <c r="G3" s="66"/>
      <c r="H3" s="66"/>
      <c r="I3" s="66"/>
      <c r="J3" s="66"/>
    </row>
    <row r="4" spans="1:10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72.5" x14ac:dyDescent="0.35">
      <c r="A6" s="2" t="s">
        <v>3</v>
      </c>
      <c r="B6" s="2" t="s">
        <v>4</v>
      </c>
      <c r="C6" s="2" t="s">
        <v>5</v>
      </c>
      <c r="D6" s="3" t="s">
        <v>6</v>
      </c>
      <c r="E6" s="3" t="s">
        <v>7</v>
      </c>
      <c r="F6" s="3" t="s">
        <v>8</v>
      </c>
      <c r="G6" s="4" t="s">
        <v>9</v>
      </c>
      <c r="H6" s="3" t="s">
        <v>10</v>
      </c>
      <c r="I6" s="3" t="s">
        <v>11</v>
      </c>
      <c r="J6" s="3" t="s">
        <v>12</v>
      </c>
    </row>
    <row r="7" spans="1:10" x14ac:dyDescent="0.35">
      <c r="A7" s="37">
        <v>1</v>
      </c>
      <c r="B7" s="5" t="s">
        <v>13</v>
      </c>
      <c r="C7" s="37">
        <v>50</v>
      </c>
      <c r="D7" s="37">
        <v>1</v>
      </c>
      <c r="E7" s="6">
        <v>303.02</v>
      </c>
      <c r="F7" s="37">
        <f t="shared" ref="F7:F8" si="0">ROUND(E7/(1+H7),2)</f>
        <v>280.57</v>
      </c>
      <c r="G7" s="37">
        <f t="shared" ref="G7:G8" si="1">ROUND(I7/(1+H7),2)</f>
        <v>14028.7</v>
      </c>
      <c r="H7" s="7">
        <v>0.08</v>
      </c>
      <c r="I7" s="37">
        <f t="shared" ref="I7:I8" si="2">E7*C7*D7</f>
        <v>15151</v>
      </c>
      <c r="J7" s="6"/>
    </row>
    <row r="8" spans="1:10" x14ac:dyDescent="0.35">
      <c r="A8" s="37">
        <v>2</v>
      </c>
      <c r="B8" s="5" t="s">
        <v>14</v>
      </c>
      <c r="C8" s="37">
        <v>15</v>
      </c>
      <c r="D8" s="37">
        <v>1</v>
      </c>
      <c r="E8" s="6">
        <v>309.12</v>
      </c>
      <c r="F8" s="37">
        <f t="shared" si="0"/>
        <v>286.22000000000003</v>
      </c>
      <c r="G8" s="37">
        <f t="shared" si="1"/>
        <v>4293.33</v>
      </c>
      <c r="H8" s="7">
        <v>0.08</v>
      </c>
      <c r="I8" s="37">
        <f t="shared" si="2"/>
        <v>4636.8</v>
      </c>
      <c r="J8" s="6"/>
    </row>
    <row r="9" spans="1:10" x14ac:dyDescent="0.35">
      <c r="A9" s="60" t="s">
        <v>15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73" thickBot="1" x14ac:dyDescent="0.4">
      <c r="A10" s="8"/>
      <c r="B10" s="8" t="s">
        <v>16</v>
      </c>
      <c r="C10" s="8" t="s">
        <v>17</v>
      </c>
      <c r="D10" s="8" t="s">
        <v>18</v>
      </c>
      <c r="E10" s="4" t="s">
        <v>19</v>
      </c>
      <c r="F10" s="4" t="s">
        <v>20</v>
      </c>
      <c r="G10" s="4" t="s">
        <v>9</v>
      </c>
      <c r="H10" s="4" t="s">
        <v>10</v>
      </c>
      <c r="I10" s="3" t="s">
        <v>11</v>
      </c>
      <c r="J10" s="4" t="s">
        <v>12</v>
      </c>
    </row>
    <row r="11" spans="1:10" x14ac:dyDescent="0.35">
      <c r="A11" s="9">
        <v>1</v>
      </c>
      <c r="B11" s="10" t="s">
        <v>21</v>
      </c>
      <c r="C11" s="11">
        <v>1</v>
      </c>
      <c r="D11" s="11">
        <v>110</v>
      </c>
      <c r="E11" s="12">
        <v>48.11</v>
      </c>
      <c r="F11" s="11">
        <f>ROUND(E11/(1+H11),2)</f>
        <v>44.55</v>
      </c>
      <c r="G11" s="11">
        <f>ROUND(I11/(1+H11),2)</f>
        <v>4900.09</v>
      </c>
      <c r="H11" s="13">
        <v>0.08</v>
      </c>
      <c r="I11" s="11">
        <f>E11*C11*D11</f>
        <v>5292.1</v>
      </c>
      <c r="J11" s="33"/>
    </row>
    <row r="12" spans="1:10" ht="15" thickBot="1" x14ac:dyDescent="0.4">
      <c r="A12" s="14">
        <v>2</v>
      </c>
      <c r="B12" s="15" t="s">
        <v>22</v>
      </c>
      <c r="C12" s="16">
        <v>1</v>
      </c>
      <c r="D12" s="16">
        <v>110</v>
      </c>
      <c r="E12" s="17">
        <v>13.53</v>
      </c>
      <c r="F12" s="16">
        <f t="shared" ref="F12:F20" si="3">ROUND(E12/(1+H12),2)</f>
        <v>11</v>
      </c>
      <c r="G12" s="16">
        <f t="shared" ref="G12:G20" si="4">ROUND(I12/(1+H12),2)</f>
        <v>1210</v>
      </c>
      <c r="H12" s="18">
        <v>0.23</v>
      </c>
      <c r="I12" s="16">
        <f t="shared" ref="I12:I20" si="5">E12*C12*D12</f>
        <v>1488.3</v>
      </c>
      <c r="J12" s="34"/>
    </row>
    <row r="13" spans="1:10" x14ac:dyDescent="0.35">
      <c r="A13" s="9">
        <v>3</v>
      </c>
      <c r="B13" s="10" t="s">
        <v>23</v>
      </c>
      <c r="C13" s="11">
        <v>2</v>
      </c>
      <c r="D13" s="11">
        <v>110</v>
      </c>
      <c r="E13" s="12">
        <v>93.85</v>
      </c>
      <c r="F13" s="11">
        <f t="shared" si="3"/>
        <v>86.9</v>
      </c>
      <c r="G13" s="11">
        <f t="shared" si="4"/>
        <v>19117.59</v>
      </c>
      <c r="H13" s="13">
        <v>0.08</v>
      </c>
      <c r="I13" s="11">
        <f t="shared" si="5"/>
        <v>20647</v>
      </c>
      <c r="J13" s="33"/>
    </row>
    <row r="14" spans="1:10" ht="15" thickBot="1" x14ac:dyDescent="0.4">
      <c r="A14" s="14">
        <v>4</v>
      </c>
      <c r="B14" s="15" t="s">
        <v>24</v>
      </c>
      <c r="C14" s="16">
        <v>2</v>
      </c>
      <c r="D14" s="16">
        <v>110</v>
      </c>
      <c r="E14" s="17">
        <v>13.53</v>
      </c>
      <c r="F14" s="16">
        <f t="shared" si="3"/>
        <v>11</v>
      </c>
      <c r="G14" s="16">
        <f t="shared" si="4"/>
        <v>2420</v>
      </c>
      <c r="H14" s="18">
        <v>0.23</v>
      </c>
      <c r="I14" s="16">
        <f t="shared" si="5"/>
        <v>2976.6</v>
      </c>
      <c r="J14" s="34"/>
    </row>
    <row r="15" spans="1:10" x14ac:dyDescent="0.35">
      <c r="A15" s="19">
        <v>5</v>
      </c>
      <c r="B15" s="20" t="s">
        <v>39</v>
      </c>
      <c r="C15" s="21">
        <v>1</v>
      </c>
      <c r="D15" s="21">
        <v>110</v>
      </c>
      <c r="E15" s="22">
        <v>204.52</v>
      </c>
      <c r="F15" s="21">
        <f t="shared" si="3"/>
        <v>189.37</v>
      </c>
      <c r="G15" s="21">
        <f t="shared" si="4"/>
        <v>20830.740000000002</v>
      </c>
      <c r="H15" s="23">
        <v>0.08</v>
      </c>
      <c r="I15" s="21">
        <f t="shared" si="5"/>
        <v>22497.200000000001</v>
      </c>
      <c r="J15" s="35"/>
    </row>
    <row r="16" spans="1:10" ht="15" thickBot="1" x14ac:dyDescent="0.4">
      <c r="A16" s="24">
        <v>6</v>
      </c>
      <c r="B16" s="25" t="s">
        <v>25</v>
      </c>
      <c r="C16" s="26">
        <v>1</v>
      </c>
      <c r="D16" s="26">
        <v>110</v>
      </c>
      <c r="E16" s="27">
        <v>60.27</v>
      </c>
      <c r="F16" s="26">
        <f t="shared" si="3"/>
        <v>49</v>
      </c>
      <c r="G16" s="26">
        <f t="shared" si="4"/>
        <v>5390</v>
      </c>
      <c r="H16" s="28">
        <v>0.23</v>
      </c>
      <c r="I16" s="26">
        <f t="shared" si="5"/>
        <v>6629.7000000000007</v>
      </c>
      <c r="J16" s="36"/>
    </row>
    <row r="17" spans="1:10" ht="29" x14ac:dyDescent="0.35">
      <c r="A17" s="9">
        <v>7</v>
      </c>
      <c r="B17" s="10" t="s">
        <v>40</v>
      </c>
      <c r="C17" s="11">
        <v>1</v>
      </c>
      <c r="D17" s="11">
        <v>110</v>
      </c>
      <c r="E17" s="12">
        <v>73.97</v>
      </c>
      <c r="F17" s="11">
        <f t="shared" si="3"/>
        <v>68.489999999999995</v>
      </c>
      <c r="G17" s="11">
        <f t="shared" si="4"/>
        <v>7533.98</v>
      </c>
      <c r="H17" s="13">
        <v>0.08</v>
      </c>
      <c r="I17" s="11">
        <f t="shared" si="5"/>
        <v>8136.7</v>
      </c>
      <c r="J17" s="33"/>
    </row>
    <row r="18" spans="1:10" ht="15" thickBot="1" x14ac:dyDescent="0.4">
      <c r="A18" s="14">
        <v>8</v>
      </c>
      <c r="B18" s="15" t="s">
        <v>26</v>
      </c>
      <c r="C18" s="16">
        <v>1</v>
      </c>
      <c r="D18" s="16">
        <v>110</v>
      </c>
      <c r="E18" s="17">
        <v>6.85</v>
      </c>
      <c r="F18" s="16">
        <f t="shared" si="3"/>
        <v>5.57</v>
      </c>
      <c r="G18" s="16">
        <f t="shared" si="4"/>
        <v>612.6</v>
      </c>
      <c r="H18" s="18">
        <v>0.23</v>
      </c>
      <c r="I18" s="16">
        <f t="shared" si="5"/>
        <v>753.5</v>
      </c>
      <c r="J18" s="34"/>
    </row>
    <row r="19" spans="1:10" ht="29" x14ac:dyDescent="0.35">
      <c r="A19" s="9">
        <v>9</v>
      </c>
      <c r="B19" s="10" t="s">
        <v>44</v>
      </c>
      <c r="C19" s="11">
        <v>1</v>
      </c>
      <c r="D19" s="11">
        <v>110</v>
      </c>
      <c r="E19" s="12">
        <v>60.66</v>
      </c>
      <c r="F19" s="11">
        <f t="shared" si="3"/>
        <v>56.17</v>
      </c>
      <c r="G19" s="11">
        <f t="shared" si="4"/>
        <v>6178.33</v>
      </c>
      <c r="H19" s="13">
        <v>0.08</v>
      </c>
      <c r="I19" s="11">
        <f t="shared" si="5"/>
        <v>6672.5999999999995</v>
      </c>
      <c r="J19" s="33"/>
    </row>
    <row r="20" spans="1:10" ht="15" thickBot="1" x14ac:dyDescent="0.4">
      <c r="A20" s="14">
        <v>10</v>
      </c>
      <c r="B20" s="15" t="s">
        <v>26</v>
      </c>
      <c r="C20" s="16">
        <v>1</v>
      </c>
      <c r="D20" s="16">
        <v>110</v>
      </c>
      <c r="E20" s="17">
        <v>4.3</v>
      </c>
      <c r="F20" s="16">
        <f t="shared" si="3"/>
        <v>3.5</v>
      </c>
      <c r="G20" s="16">
        <f t="shared" si="4"/>
        <v>384.55</v>
      </c>
      <c r="H20" s="18">
        <v>0.23</v>
      </c>
      <c r="I20" s="16">
        <f t="shared" si="5"/>
        <v>473</v>
      </c>
      <c r="J20" s="34"/>
    </row>
    <row r="21" spans="1:10" x14ac:dyDescent="0.35">
      <c r="A21" s="69" t="s">
        <v>27</v>
      </c>
      <c r="B21" s="67"/>
      <c r="C21" s="67"/>
      <c r="D21" s="67"/>
      <c r="E21" s="67"/>
      <c r="F21" s="67"/>
      <c r="G21" s="67"/>
      <c r="H21" s="67"/>
      <c r="I21" s="67"/>
      <c r="J21" s="68"/>
    </row>
    <row r="22" spans="1:10" ht="87" x14ac:dyDescent="0.35">
      <c r="A22" s="2"/>
      <c r="B22" s="2" t="s">
        <v>28</v>
      </c>
      <c r="C22" s="74" t="s">
        <v>29</v>
      </c>
      <c r="D22" s="75"/>
      <c r="E22" s="3" t="s">
        <v>30</v>
      </c>
      <c r="F22" s="3" t="s">
        <v>31</v>
      </c>
      <c r="G22" s="4" t="s">
        <v>9</v>
      </c>
      <c r="H22" s="3" t="s">
        <v>10</v>
      </c>
      <c r="I22" s="3" t="s">
        <v>11</v>
      </c>
      <c r="J22" s="3" t="s">
        <v>12</v>
      </c>
    </row>
    <row r="23" spans="1:10" ht="43.5" x14ac:dyDescent="0.35">
      <c r="A23" s="37">
        <v>1</v>
      </c>
      <c r="B23" s="29" t="s">
        <v>45</v>
      </c>
      <c r="C23" s="73">
        <v>8</v>
      </c>
      <c r="D23" s="73"/>
      <c r="E23" s="6">
        <v>98.4</v>
      </c>
      <c r="F23" s="37">
        <f>ROUND(E23/(1+H23),2)</f>
        <v>80</v>
      </c>
      <c r="G23" s="37">
        <f t="shared" ref="G23:G26" si="6">ROUND(I23/(1+H23),2)</f>
        <v>640</v>
      </c>
      <c r="H23" s="7">
        <v>0.23</v>
      </c>
      <c r="I23" s="37">
        <f>E23*C23</f>
        <v>787.2</v>
      </c>
      <c r="J23" s="6"/>
    </row>
    <row r="24" spans="1:10" ht="43.5" x14ac:dyDescent="0.35">
      <c r="A24" s="37">
        <v>2</v>
      </c>
      <c r="B24" s="29" t="s">
        <v>42</v>
      </c>
      <c r="C24" s="73">
        <v>8</v>
      </c>
      <c r="D24" s="73"/>
      <c r="E24" s="6">
        <v>49.2</v>
      </c>
      <c r="F24" s="37">
        <f t="shared" ref="F24:F26" si="7">ROUND(E24/(1+H24),2)</f>
        <v>40</v>
      </c>
      <c r="G24" s="37">
        <f t="shared" si="6"/>
        <v>320</v>
      </c>
      <c r="H24" s="7">
        <v>0.23</v>
      </c>
      <c r="I24" s="37">
        <f t="shared" ref="I24:I26" si="8">E24*C24</f>
        <v>393.6</v>
      </c>
      <c r="J24" s="6"/>
    </row>
    <row r="25" spans="1:10" ht="29" x14ac:dyDescent="0.35">
      <c r="A25" s="37">
        <v>3</v>
      </c>
      <c r="B25" s="29" t="s">
        <v>41</v>
      </c>
      <c r="C25" s="73">
        <v>5</v>
      </c>
      <c r="D25" s="73"/>
      <c r="E25" s="6">
        <v>71.34</v>
      </c>
      <c r="F25" s="37">
        <f t="shared" si="7"/>
        <v>58</v>
      </c>
      <c r="G25" s="37">
        <f t="shared" si="6"/>
        <v>290</v>
      </c>
      <c r="H25" s="7">
        <v>0.23</v>
      </c>
      <c r="I25" s="37">
        <f t="shared" si="8"/>
        <v>356.70000000000005</v>
      </c>
      <c r="J25" s="6"/>
    </row>
    <row r="26" spans="1:10" ht="43.5" x14ac:dyDescent="0.35">
      <c r="A26" s="37">
        <v>4</v>
      </c>
      <c r="B26" s="29" t="s">
        <v>43</v>
      </c>
      <c r="C26" s="73">
        <v>5</v>
      </c>
      <c r="D26" s="73"/>
      <c r="E26" s="6">
        <v>71.34</v>
      </c>
      <c r="F26" s="37">
        <f t="shared" si="7"/>
        <v>58</v>
      </c>
      <c r="G26" s="37">
        <f t="shared" si="6"/>
        <v>290</v>
      </c>
      <c r="H26" s="7">
        <v>0.23</v>
      </c>
      <c r="I26" s="37">
        <f t="shared" si="8"/>
        <v>356.70000000000005</v>
      </c>
      <c r="J26" s="6"/>
    </row>
    <row r="27" spans="1:10" x14ac:dyDescent="0.35">
      <c r="A27" s="69" t="s">
        <v>32</v>
      </c>
      <c r="B27" s="67"/>
      <c r="C27" s="67"/>
      <c r="D27" s="67"/>
      <c r="E27" s="67"/>
      <c r="F27" s="67"/>
      <c r="G27" s="67"/>
      <c r="H27" s="67"/>
      <c r="I27" s="67"/>
      <c r="J27" s="68"/>
    </row>
    <row r="28" spans="1:10" ht="72.5" x14ac:dyDescent="0.35">
      <c r="A28" s="2"/>
      <c r="B28" s="2" t="s">
        <v>28</v>
      </c>
      <c r="C28" s="74" t="s">
        <v>33</v>
      </c>
      <c r="D28" s="75"/>
      <c r="E28" s="3" t="s">
        <v>34</v>
      </c>
      <c r="F28" s="3" t="s">
        <v>35</v>
      </c>
      <c r="G28" s="4" t="s">
        <v>9</v>
      </c>
      <c r="H28" s="3" t="s">
        <v>10</v>
      </c>
      <c r="I28" s="3" t="s">
        <v>11</v>
      </c>
      <c r="J28" s="3" t="s">
        <v>12</v>
      </c>
    </row>
    <row r="29" spans="1:10" ht="29" x14ac:dyDescent="0.35">
      <c r="A29" s="37">
        <v>1</v>
      </c>
      <c r="B29" s="29" t="s">
        <v>36</v>
      </c>
      <c r="C29" s="73">
        <v>2</v>
      </c>
      <c r="D29" s="73"/>
      <c r="E29" s="6">
        <v>3000</v>
      </c>
      <c r="F29" s="37">
        <f>ROUND(E29/(1+H29),2)</f>
        <v>2777.78</v>
      </c>
      <c r="G29" s="37">
        <f t="shared" ref="G29" si="9">ROUND(I29/(1+H29),2)</f>
        <v>5555.56</v>
      </c>
      <c r="H29" s="7">
        <v>0.08</v>
      </c>
      <c r="I29" s="37">
        <f t="shared" ref="I29" si="10">E29*C29</f>
        <v>6000</v>
      </c>
      <c r="J29" s="6"/>
    </row>
    <row r="30" spans="1:10" ht="15.5" x14ac:dyDescent="0.35">
      <c r="A30" s="60" t="s">
        <v>37</v>
      </c>
      <c r="B30" s="67"/>
      <c r="C30" s="67"/>
      <c r="D30" s="67"/>
      <c r="E30" s="67"/>
      <c r="F30" s="68"/>
      <c r="G30" s="30">
        <f>SUM(G29,G23:G26,G11:G20,G7:G8)</f>
        <v>93995.470000000016</v>
      </c>
      <c r="H30" s="31"/>
      <c r="I30" s="30">
        <f>SUM(I29,I23:I26,I11:I20,I7:I8)</f>
        <v>103248.7</v>
      </c>
      <c r="J30" s="31"/>
    </row>
  </sheetData>
  <mergeCells count="16">
    <mergeCell ref="A27:J27"/>
    <mergeCell ref="C28:D28"/>
    <mergeCell ref="C29:D29"/>
    <mergeCell ref="A30:F30"/>
    <mergeCell ref="A21:J21"/>
    <mergeCell ref="C22:D22"/>
    <mergeCell ref="C23:D23"/>
    <mergeCell ref="C24:D24"/>
    <mergeCell ref="C25:D25"/>
    <mergeCell ref="C26:D26"/>
    <mergeCell ref="A9:J9"/>
    <mergeCell ref="A1:J1"/>
    <mergeCell ref="A2:J2"/>
    <mergeCell ref="A3:B3"/>
    <mergeCell ref="C3:J3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943A-98E9-4624-BAD9-9104C3EB6893}">
  <dimension ref="A1:J30"/>
  <sheetViews>
    <sheetView topLeftCell="A8" workbookViewId="0">
      <selection activeCell="E31" sqref="E31"/>
    </sheetView>
  </sheetViews>
  <sheetFormatPr defaultRowHeight="14.5" x14ac:dyDescent="0.35"/>
  <cols>
    <col min="2" max="2" width="28" customWidth="1"/>
    <col min="4" max="4" width="10.453125" customWidth="1"/>
    <col min="5" max="5" width="11.26953125" customWidth="1"/>
    <col min="6" max="6" width="12.54296875" customWidth="1"/>
    <col min="7" max="7" width="16.6328125" customWidth="1"/>
    <col min="9" max="9" width="11.453125" customWidth="1"/>
    <col min="10" max="10" width="19.54296875" customWidth="1"/>
  </cols>
  <sheetData>
    <row r="1" spans="1:10" x14ac:dyDescent="0.3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35">
      <c r="A2" s="64" t="s">
        <v>38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35">
      <c r="A3" s="65" t="s">
        <v>1</v>
      </c>
      <c r="B3" s="65"/>
      <c r="C3" s="66"/>
      <c r="D3" s="66"/>
      <c r="E3" s="66"/>
      <c r="F3" s="66"/>
      <c r="G3" s="66"/>
      <c r="H3" s="66"/>
      <c r="I3" s="66"/>
      <c r="J3" s="66"/>
    </row>
    <row r="4" spans="1:10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58" x14ac:dyDescent="0.35">
      <c r="A6" s="2" t="s">
        <v>3</v>
      </c>
      <c r="B6" s="2" t="s">
        <v>4</v>
      </c>
      <c r="C6" s="2" t="s">
        <v>5</v>
      </c>
      <c r="D6" s="3" t="s">
        <v>6</v>
      </c>
      <c r="E6" s="3" t="s">
        <v>7</v>
      </c>
      <c r="F6" s="3" t="s">
        <v>8</v>
      </c>
      <c r="G6" s="4" t="s">
        <v>9</v>
      </c>
      <c r="H6" s="3" t="s">
        <v>10</v>
      </c>
      <c r="I6" s="3" t="s">
        <v>11</v>
      </c>
      <c r="J6" s="3" t="s">
        <v>12</v>
      </c>
    </row>
    <row r="7" spans="1:10" x14ac:dyDescent="0.35">
      <c r="A7" s="32">
        <v>1</v>
      </c>
      <c r="B7" s="5" t="s">
        <v>13</v>
      </c>
      <c r="C7" s="32">
        <v>50</v>
      </c>
      <c r="D7" s="32">
        <v>1</v>
      </c>
      <c r="E7" s="6">
        <v>303.02</v>
      </c>
      <c r="F7" s="32">
        <f t="shared" ref="F7:F8" si="0">ROUND(E7/(1+H7),2)</f>
        <v>280.57</v>
      </c>
      <c r="G7" s="32">
        <f t="shared" ref="G7:G8" si="1">ROUND(I7/(1+H7),2)</f>
        <v>14028.7</v>
      </c>
      <c r="H7" s="7">
        <v>0.08</v>
      </c>
      <c r="I7" s="32">
        <f t="shared" ref="I7:I8" si="2">E7*C7*D7</f>
        <v>15151</v>
      </c>
      <c r="J7" s="6"/>
    </row>
    <row r="8" spans="1:10" x14ac:dyDescent="0.35">
      <c r="A8" s="32">
        <v>2</v>
      </c>
      <c r="B8" s="5" t="s">
        <v>14</v>
      </c>
      <c r="C8" s="32">
        <v>15</v>
      </c>
      <c r="D8" s="32">
        <v>1</v>
      </c>
      <c r="E8" s="6">
        <v>309.12</v>
      </c>
      <c r="F8" s="32">
        <f t="shared" si="0"/>
        <v>286.22000000000003</v>
      </c>
      <c r="G8" s="32">
        <f t="shared" si="1"/>
        <v>4293.33</v>
      </c>
      <c r="H8" s="7">
        <v>0.08</v>
      </c>
      <c r="I8" s="32">
        <f t="shared" si="2"/>
        <v>4636.8</v>
      </c>
      <c r="J8" s="6"/>
    </row>
    <row r="9" spans="1:10" x14ac:dyDescent="0.35">
      <c r="A9" s="60" t="s">
        <v>15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73" thickBot="1" x14ac:dyDescent="0.4">
      <c r="A10" s="8"/>
      <c r="B10" s="8" t="s">
        <v>16</v>
      </c>
      <c r="C10" s="8" t="s">
        <v>17</v>
      </c>
      <c r="D10" s="8" t="s">
        <v>18</v>
      </c>
      <c r="E10" s="4" t="s">
        <v>19</v>
      </c>
      <c r="F10" s="4" t="s">
        <v>20</v>
      </c>
      <c r="G10" s="4" t="s">
        <v>9</v>
      </c>
      <c r="H10" s="4" t="s">
        <v>10</v>
      </c>
      <c r="I10" s="3" t="s">
        <v>11</v>
      </c>
      <c r="J10" s="4" t="s">
        <v>12</v>
      </c>
    </row>
    <row r="11" spans="1:10" x14ac:dyDescent="0.35">
      <c r="A11" s="9">
        <v>1</v>
      </c>
      <c r="B11" s="10" t="s">
        <v>21</v>
      </c>
      <c r="C11" s="11">
        <v>1</v>
      </c>
      <c r="D11" s="11">
        <v>110</v>
      </c>
      <c r="E11" s="12">
        <v>48.11</v>
      </c>
      <c r="F11" s="11">
        <f>ROUND(E11/(1+H11),2)</f>
        <v>44.55</v>
      </c>
      <c r="G11" s="11">
        <f>ROUND(I11/(1+H11),2)</f>
        <v>4900.09</v>
      </c>
      <c r="H11" s="13">
        <v>0.08</v>
      </c>
      <c r="I11" s="11">
        <f>E11*C11*D11</f>
        <v>5292.1</v>
      </c>
      <c r="J11" s="33"/>
    </row>
    <row r="12" spans="1:10" ht="15" thickBot="1" x14ac:dyDescent="0.4">
      <c r="A12" s="14">
        <v>2</v>
      </c>
      <c r="B12" s="15" t="s">
        <v>22</v>
      </c>
      <c r="C12" s="16">
        <v>1</v>
      </c>
      <c r="D12" s="16">
        <v>110</v>
      </c>
      <c r="E12" s="17">
        <v>13.53</v>
      </c>
      <c r="F12" s="16">
        <f t="shared" ref="F12:F20" si="3">ROUND(E12/(1+H12),2)</f>
        <v>11</v>
      </c>
      <c r="G12" s="16">
        <f t="shared" ref="G12:G20" si="4">ROUND(I12/(1+H12),2)</f>
        <v>1210</v>
      </c>
      <c r="H12" s="18">
        <v>0.23</v>
      </c>
      <c r="I12" s="16">
        <f t="shared" ref="I12:I20" si="5">E12*C12*D12</f>
        <v>1488.3</v>
      </c>
      <c r="J12" s="34"/>
    </row>
    <row r="13" spans="1:10" x14ac:dyDescent="0.35">
      <c r="A13" s="9">
        <v>3</v>
      </c>
      <c r="B13" s="10" t="s">
        <v>23</v>
      </c>
      <c r="C13" s="11">
        <v>2</v>
      </c>
      <c r="D13" s="11">
        <v>110</v>
      </c>
      <c r="E13" s="12">
        <v>93.85</v>
      </c>
      <c r="F13" s="11">
        <f t="shared" si="3"/>
        <v>86.9</v>
      </c>
      <c r="G13" s="11">
        <f t="shared" si="4"/>
        <v>19117.59</v>
      </c>
      <c r="H13" s="13">
        <v>0.08</v>
      </c>
      <c r="I13" s="11">
        <f t="shared" si="5"/>
        <v>20647</v>
      </c>
      <c r="J13" s="33"/>
    </row>
    <row r="14" spans="1:10" ht="15" thickBot="1" x14ac:dyDescent="0.4">
      <c r="A14" s="14">
        <v>4</v>
      </c>
      <c r="B14" s="15" t="s">
        <v>24</v>
      </c>
      <c r="C14" s="16">
        <v>2</v>
      </c>
      <c r="D14" s="16">
        <v>110</v>
      </c>
      <c r="E14" s="17">
        <v>13.53</v>
      </c>
      <c r="F14" s="16">
        <f t="shared" si="3"/>
        <v>11</v>
      </c>
      <c r="G14" s="16">
        <f t="shared" si="4"/>
        <v>2420</v>
      </c>
      <c r="H14" s="18">
        <v>0.23</v>
      </c>
      <c r="I14" s="16">
        <f t="shared" si="5"/>
        <v>2976.6</v>
      </c>
      <c r="J14" s="34"/>
    </row>
    <row r="15" spans="1:10" x14ac:dyDescent="0.35">
      <c r="A15" s="19">
        <v>5</v>
      </c>
      <c r="B15" s="20" t="s">
        <v>39</v>
      </c>
      <c r="C15" s="21">
        <v>1</v>
      </c>
      <c r="D15" s="21">
        <v>110</v>
      </c>
      <c r="E15" s="22">
        <v>204.52</v>
      </c>
      <c r="F15" s="21">
        <f t="shared" si="3"/>
        <v>189.37</v>
      </c>
      <c r="G15" s="21">
        <f t="shared" si="4"/>
        <v>20830.740000000002</v>
      </c>
      <c r="H15" s="23">
        <v>0.08</v>
      </c>
      <c r="I15" s="21">
        <f t="shared" si="5"/>
        <v>22497.200000000001</v>
      </c>
      <c r="J15" s="35"/>
    </row>
    <row r="16" spans="1:10" ht="15" thickBot="1" x14ac:dyDescent="0.4">
      <c r="A16" s="24">
        <v>6</v>
      </c>
      <c r="B16" s="25" t="s">
        <v>25</v>
      </c>
      <c r="C16" s="26">
        <v>1</v>
      </c>
      <c r="D16" s="26">
        <v>110</v>
      </c>
      <c r="E16" s="27">
        <v>60.27</v>
      </c>
      <c r="F16" s="26">
        <f t="shared" si="3"/>
        <v>49</v>
      </c>
      <c r="G16" s="26">
        <f t="shared" si="4"/>
        <v>5390</v>
      </c>
      <c r="H16" s="28">
        <v>0.23</v>
      </c>
      <c r="I16" s="26">
        <f t="shared" si="5"/>
        <v>6629.7000000000007</v>
      </c>
      <c r="J16" s="36"/>
    </row>
    <row r="17" spans="1:10" ht="43.5" x14ac:dyDescent="0.35">
      <c r="A17" s="9">
        <v>7</v>
      </c>
      <c r="B17" s="10" t="s">
        <v>40</v>
      </c>
      <c r="C17" s="11">
        <v>1</v>
      </c>
      <c r="D17" s="11">
        <v>110</v>
      </c>
      <c r="E17" s="12">
        <v>73.97</v>
      </c>
      <c r="F17" s="11">
        <f t="shared" si="3"/>
        <v>68.489999999999995</v>
      </c>
      <c r="G17" s="11">
        <f t="shared" si="4"/>
        <v>7533.98</v>
      </c>
      <c r="H17" s="13">
        <v>0.08</v>
      </c>
      <c r="I17" s="11">
        <f t="shared" si="5"/>
        <v>8136.7</v>
      </c>
      <c r="J17" s="33"/>
    </row>
    <row r="18" spans="1:10" ht="15" thickBot="1" x14ac:dyDescent="0.4">
      <c r="A18" s="14">
        <v>8</v>
      </c>
      <c r="B18" s="15" t="s">
        <v>26</v>
      </c>
      <c r="C18" s="16">
        <v>1</v>
      </c>
      <c r="D18" s="16">
        <v>110</v>
      </c>
      <c r="E18" s="17">
        <v>6.85</v>
      </c>
      <c r="F18" s="16">
        <f t="shared" si="3"/>
        <v>5.57</v>
      </c>
      <c r="G18" s="16">
        <f t="shared" si="4"/>
        <v>612.6</v>
      </c>
      <c r="H18" s="18">
        <v>0.23</v>
      </c>
      <c r="I18" s="16">
        <f t="shared" si="5"/>
        <v>753.5</v>
      </c>
      <c r="J18" s="34"/>
    </row>
    <row r="19" spans="1:10" ht="29" x14ac:dyDescent="0.35">
      <c r="A19" s="9">
        <v>9</v>
      </c>
      <c r="B19" s="10" t="s">
        <v>44</v>
      </c>
      <c r="C19" s="11">
        <v>1</v>
      </c>
      <c r="D19" s="11">
        <v>110</v>
      </c>
      <c r="E19" s="12">
        <v>60.66</v>
      </c>
      <c r="F19" s="11">
        <f t="shared" si="3"/>
        <v>56.17</v>
      </c>
      <c r="G19" s="11">
        <f t="shared" si="4"/>
        <v>6178.33</v>
      </c>
      <c r="H19" s="13">
        <v>0.08</v>
      </c>
      <c r="I19" s="11">
        <f t="shared" si="5"/>
        <v>6672.5999999999995</v>
      </c>
      <c r="J19" s="33"/>
    </row>
    <row r="20" spans="1:10" ht="15" thickBot="1" x14ac:dyDescent="0.4">
      <c r="A20" s="14">
        <v>10</v>
      </c>
      <c r="B20" s="15" t="s">
        <v>26</v>
      </c>
      <c r="C20" s="16">
        <v>1</v>
      </c>
      <c r="D20" s="16">
        <v>110</v>
      </c>
      <c r="E20" s="17">
        <v>4.3</v>
      </c>
      <c r="F20" s="16">
        <f t="shared" si="3"/>
        <v>3.5</v>
      </c>
      <c r="G20" s="16">
        <f t="shared" si="4"/>
        <v>384.55</v>
      </c>
      <c r="H20" s="18">
        <v>0.23</v>
      </c>
      <c r="I20" s="16">
        <f t="shared" si="5"/>
        <v>473</v>
      </c>
      <c r="J20" s="34"/>
    </row>
    <row r="21" spans="1:10" x14ac:dyDescent="0.35">
      <c r="A21" s="69" t="s">
        <v>27</v>
      </c>
      <c r="B21" s="67"/>
      <c r="C21" s="67"/>
      <c r="D21" s="67"/>
      <c r="E21" s="67"/>
      <c r="F21" s="67"/>
      <c r="G21" s="67"/>
      <c r="H21" s="67"/>
      <c r="I21" s="67"/>
      <c r="J21" s="68"/>
    </row>
    <row r="22" spans="1:10" ht="116" x14ac:dyDescent="0.35">
      <c r="A22" s="2"/>
      <c r="B22" s="2" t="s">
        <v>28</v>
      </c>
      <c r="C22" s="74" t="s">
        <v>29</v>
      </c>
      <c r="D22" s="75"/>
      <c r="E22" s="3" t="s">
        <v>30</v>
      </c>
      <c r="F22" s="3" t="s">
        <v>31</v>
      </c>
      <c r="G22" s="4" t="s">
        <v>9</v>
      </c>
      <c r="H22" s="3" t="s">
        <v>10</v>
      </c>
      <c r="I22" s="3" t="s">
        <v>11</v>
      </c>
      <c r="J22" s="3" t="s">
        <v>12</v>
      </c>
    </row>
    <row r="23" spans="1:10" ht="43.5" x14ac:dyDescent="0.35">
      <c r="A23" s="32">
        <v>1</v>
      </c>
      <c r="B23" s="29" t="s">
        <v>45</v>
      </c>
      <c r="C23" s="73">
        <v>8</v>
      </c>
      <c r="D23" s="73"/>
      <c r="E23" s="6">
        <v>221.4</v>
      </c>
      <c r="F23" s="32">
        <f>ROUND(E23/(1+H23),2)</f>
        <v>180</v>
      </c>
      <c r="G23" s="32">
        <f t="shared" ref="G23:G26" si="6">ROUND(I23/(1+H23),2)</f>
        <v>1440</v>
      </c>
      <c r="H23" s="7">
        <v>0.23</v>
      </c>
      <c r="I23" s="32">
        <f>E23*C23</f>
        <v>1771.2</v>
      </c>
      <c r="J23" s="6"/>
    </row>
    <row r="24" spans="1:10" ht="43.5" x14ac:dyDescent="0.35">
      <c r="A24" s="32">
        <v>2</v>
      </c>
      <c r="B24" s="29" t="s">
        <v>42</v>
      </c>
      <c r="C24" s="73">
        <v>8</v>
      </c>
      <c r="D24" s="73"/>
      <c r="E24" s="6">
        <v>172.2</v>
      </c>
      <c r="F24" s="32">
        <f t="shared" ref="F24:F26" si="7">ROUND(E24/(1+H24),2)</f>
        <v>140</v>
      </c>
      <c r="G24" s="32">
        <f t="shared" si="6"/>
        <v>1120</v>
      </c>
      <c r="H24" s="7">
        <v>0.23</v>
      </c>
      <c r="I24" s="32">
        <f t="shared" ref="I24:I26" si="8">E24*C24</f>
        <v>1377.6</v>
      </c>
      <c r="J24" s="6"/>
    </row>
    <row r="25" spans="1:10" ht="43.5" x14ac:dyDescent="0.35">
      <c r="A25" s="32">
        <v>3</v>
      </c>
      <c r="B25" s="29" t="s">
        <v>41</v>
      </c>
      <c r="C25" s="73">
        <v>5</v>
      </c>
      <c r="D25" s="73"/>
      <c r="E25" s="6">
        <v>196.8</v>
      </c>
      <c r="F25" s="32">
        <f t="shared" si="7"/>
        <v>160</v>
      </c>
      <c r="G25" s="32">
        <f t="shared" si="6"/>
        <v>800</v>
      </c>
      <c r="H25" s="7">
        <v>0.23</v>
      </c>
      <c r="I25" s="32">
        <f t="shared" si="8"/>
        <v>984</v>
      </c>
      <c r="J25" s="6"/>
    </row>
    <row r="26" spans="1:10" ht="43.5" x14ac:dyDescent="0.35">
      <c r="A26" s="32">
        <v>4</v>
      </c>
      <c r="B26" s="29" t="s">
        <v>43</v>
      </c>
      <c r="C26" s="73">
        <v>5</v>
      </c>
      <c r="D26" s="73"/>
      <c r="E26" s="6">
        <v>172.2</v>
      </c>
      <c r="F26" s="32">
        <f t="shared" si="7"/>
        <v>140</v>
      </c>
      <c r="G26" s="32">
        <f t="shared" si="6"/>
        <v>700</v>
      </c>
      <c r="H26" s="7">
        <v>0.23</v>
      </c>
      <c r="I26" s="32">
        <f t="shared" si="8"/>
        <v>861</v>
      </c>
      <c r="J26" s="6"/>
    </row>
    <row r="27" spans="1:10" x14ac:dyDescent="0.35">
      <c r="A27" s="69" t="s">
        <v>32</v>
      </c>
      <c r="B27" s="67"/>
      <c r="C27" s="67"/>
      <c r="D27" s="67"/>
      <c r="E27" s="67"/>
      <c r="F27" s="67"/>
      <c r="G27" s="67"/>
      <c r="H27" s="67"/>
      <c r="I27" s="67"/>
      <c r="J27" s="68"/>
    </row>
    <row r="28" spans="1:10" ht="72.5" x14ac:dyDescent="0.35">
      <c r="A28" s="2"/>
      <c r="B28" s="2" t="s">
        <v>28</v>
      </c>
      <c r="C28" s="74" t="s">
        <v>33</v>
      </c>
      <c r="D28" s="75"/>
      <c r="E28" s="3" t="s">
        <v>34</v>
      </c>
      <c r="F28" s="3" t="s">
        <v>35</v>
      </c>
      <c r="G28" s="4" t="s">
        <v>9</v>
      </c>
      <c r="H28" s="3" t="s">
        <v>10</v>
      </c>
      <c r="I28" s="3" t="s">
        <v>11</v>
      </c>
      <c r="J28" s="3" t="s">
        <v>12</v>
      </c>
    </row>
    <row r="29" spans="1:10" ht="43.5" x14ac:dyDescent="0.35">
      <c r="A29" s="32">
        <v>1</v>
      </c>
      <c r="B29" s="29" t="s">
        <v>36</v>
      </c>
      <c r="C29" s="73">
        <v>2</v>
      </c>
      <c r="D29" s="73"/>
      <c r="E29" s="6">
        <v>3456</v>
      </c>
      <c r="F29" s="32">
        <f>ROUND(E29/(1+H29),2)</f>
        <v>3200</v>
      </c>
      <c r="G29" s="32">
        <f t="shared" ref="G29" si="9">ROUND(I29/(1+H29),2)</f>
        <v>6400</v>
      </c>
      <c r="H29" s="7">
        <v>0.08</v>
      </c>
      <c r="I29" s="32">
        <f t="shared" ref="I29" si="10">E29*C29</f>
        <v>6912</v>
      </c>
      <c r="J29" s="6"/>
    </row>
    <row r="30" spans="1:10" ht="15.5" x14ac:dyDescent="0.35">
      <c r="A30" s="60" t="s">
        <v>37</v>
      </c>
      <c r="B30" s="67"/>
      <c r="C30" s="67"/>
      <c r="D30" s="67"/>
      <c r="E30" s="67"/>
      <c r="F30" s="68"/>
      <c r="G30" s="30">
        <f>SUM(G29,G23:G26,G11:G20,G7:G8)</f>
        <v>97359.91</v>
      </c>
      <c r="H30" s="31"/>
      <c r="I30" s="30">
        <f>SUM(I29,I23:I26,I11:I20,I7:I8)</f>
        <v>107260.3</v>
      </c>
      <c r="J30" s="31"/>
    </row>
  </sheetData>
  <mergeCells count="16">
    <mergeCell ref="A9:J9"/>
    <mergeCell ref="A1:J1"/>
    <mergeCell ref="A2:J2"/>
    <mergeCell ref="A3:B3"/>
    <mergeCell ref="C3:J3"/>
    <mergeCell ref="A5:J5"/>
    <mergeCell ref="A27:J27"/>
    <mergeCell ref="C28:D28"/>
    <mergeCell ref="C29:D29"/>
    <mergeCell ref="A30:F30"/>
    <mergeCell ref="A21:J21"/>
    <mergeCell ref="C22:D22"/>
    <mergeCell ref="C23:D23"/>
    <mergeCell ref="C24:D24"/>
    <mergeCell ref="C25:D25"/>
    <mergeCell ref="C26:D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F61D9-4E50-4A86-96BB-3FB8C512A658}">
  <dimension ref="A1:J30"/>
  <sheetViews>
    <sheetView topLeftCell="A13" workbookViewId="0">
      <selection activeCell="L23" sqref="L23"/>
    </sheetView>
  </sheetViews>
  <sheetFormatPr defaultRowHeight="14.5" x14ac:dyDescent="0.35"/>
  <cols>
    <col min="2" max="2" width="21.81640625" customWidth="1"/>
    <col min="4" max="4" width="10.6328125" customWidth="1"/>
    <col min="5" max="5" width="12" customWidth="1"/>
    <col min="6" max="6" width="11.26953125" customWidth="1"/>
    <col min="7" max="7" width="16.1796875" customWidth="1"/>
  </cols>
  <sheetData>
    <row r="1" spans="1:10" x14ac:dyDescent="0.3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35">
      <c r="A2" s="64" t="s">
        <v>38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35">
      <c r="A3" s="65" t="s">
        <v>1</v>
      </c>
      <c r="B3" s="65"/>
      <c r="C3" s="66"/>
      <c r="D3" s="66"/>
      <c r="E3" s="66"/>
      <c r="F3" s="66"/>
      <c r="G3" s="66"/>
      <c r="H3" s="66"/>
      <c r="I3" s="66"/>
      <c r="J3" s="66"/>
    </row>
    <row r="4" spans="1:10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72.5" x14ac:dyDescent="0.35">
      <c r="A6" s="2" t="s">
        <v>3</v>
      </c>
      <c r="B6" s="2" t="s">
        <v>4</v>
      </c>
      <c r="C6" s="2" t="s">
        <v>5</v>
      </c>
      <c r="D6" s="3" t="s">
        <v>6</v>
      </c>
      <c r="E6" s="3" t="s">
        <v>7</v>
      </c>
      <c r="F6" s="3" t="s">
        <v>8</v>
      </c>
      <c r="G6" s="4" t="s">
        <v>9</v>
      </c>
      <c r="H6" s="3" t="s">
        <v>10</v>
      </c>
      <c r="I6" s="3" t="s">
        <v>11</v>
      </c>
      <c r="J6" s="3" t="s">
        <v>12</v>
      </c>
    </row>
    <row r="7" spans="1:10" x14ac:dyDescent="0.35">
      <c r="A7" s="32">
        <v>1</v>
      </c>
      <c r="B7" s="5" t="s">
        <v>13</v>
      </c>
      <c r="C7" s="32">
        <v>50</v>
      </c>
      <c r="D7" s="32">
        <v>1</v>
      </c>
      <c r="E7" s="6">
        <v>430</v>
      </c>
      <c r="F7" s="32">
        <f t="shared" ref="F7:F8" si="0">ROUND(E7/(1+H7),2)</f>
        <v>398.15</v>
      </c>
      <c r="G7" s="32">
        <f t="shared" ref="G7:G8" si="1">ROUND(I7/(1+H7),2)</f>
        <v>19907.41</v>
      </c>
      <c r="H7" s="7">
        <v>0.08</v>
      </c>
      <c r="I7" s="32">
        <f t="shared" ref="I7:I8" si="2">E7*C7*D7</f>
        <v>21500</v>
      </c>
      <c r="J7" s="6"/>
    </row>
    <row r="8" spans="1:10" x14ac:dyDescent="0.35">
      <c r="A8" s="32">
        <v>2</v>
      </c>
      <c r="B8" s="5" t="s">
        <v>14</v>
      </c>
      <c r="C8" s="32">
        <v>15</v>
      </c>
      <c r="D8" s="32">
        <v>1</v>
      </c>
      <c r="E8" s="6">
        <v>370</v>
      </c>
      <c r="F8" s="32">
        <f t="shared" si="0"/>
        <v>342.59</v>
      </c>
      <c r="G8" s="32">
        <f t="shared" si="1"/>
        <v>5138.8900000000003</v>
      </c>
      <c r="H8" s="7">
        <v>0.08</v>
      </c>
      <c r="I8" s="32">
        <f t="shared" si="2"/>
        <v>5550</v>
      </c>
      <c r="J8" s="6"/>
    </row>
    <row r="9" spans="1:10" x14ac:dyDescent="0.35">
      <c r="A9" s="60" t="s">
        <v>15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73" thickBot="1" x14ac:dyDescent="0.4">
      <c r="A10" s="8"/>
      <c r="B10" s="8" t="s">
        <v>16</v>
      </c>
      <c r="C10" s="8" t="s">
        <v>17</v>
      </c>
      <c r="D10" s="8" t="s">
        <v>18</v>
      </c>
      <c r="E10" s="4" t="s">
        <v>19</v>
      </c>
      <c r="F10" s="4" t="s">
        <v>20</v>
      </c>
      <c r="G10" s="4" t="s">
        <v>9</v>
      </c>
      <c r="H10" s="4" t="s">
        <v>10</v>
      </c>
      <c r="I10" s="3" t="s">
        <v>11</v>
      </c>
      <c r="J10" s="4" t="s">
        <v>12</v>
      </c>
    </row>
    <row r="11" spans="1:10" ht="29" x14ac:dyDescent="0.35">
      <c r="A11" s="9">
        <v>1</v>
      </c>
      <c r="B11" s="10" t="s">
        <v>21</v>
      </c>
      <c r="C11" s="11">
        <v>1</v>
      </c>
      <c r="D11" s="11">
        <v>110</v>
      </c>
      <c r="E11" s="12">
        <v>1</v>
      </c>
      <c r="F11" s="11">
        <f>ROUND(E11/(1+H11),2)</f>
        <v>0.93</v>
      </c>
      <c r="G11" s="11">
        <f>ROUND(I11/(1+H11),2)</f>
        <v>101.85</v>
      </c>
      <c r="H11" s="13">
        <v>0.08</v>
      </c>
      <c r="I11" s="11">
        <f>E11*C11*D11</f>
        <v>110</v>
      </c>
      <c r="J11" s="33"/>
    </row>
    <row r="12" spans="1:10" ht="15" thickBot="1" x14ac:dyDescent="0.4">
      <c r="A12" s="14">
        <v>2</v>
      </c>
      <c r="B12" s="15" t="s">
        <v>22</v>
      </c>
      <c r="C12" s="16">
        <v>1</v>
      </c>
      <c r="D12" s="16">
        <v>110</v>
      </c>
      <c r="E12" s="17">
        <v>1</v>
      </c>
      <c r="F12" s="16">
        <f t="shared" ref="F12:F20" si="3">ROUND(E12/(1+H12),2)</f>
        <v>0.81</v>
      </c>
      <c r="G12" s="16">
        <f t="shared" ref="G12:G20" si="4">ROUND(I12/(1+H12),2)</f>
        <v>89.43</v>
      </c>
      <c r="H12" s="18">
        <v>0.23</v>
      </c>
      <c r="I12" s="16">
        <f t="shared" ref="I12:I20" si="5">E12*C12*D12</f>
        <v>110</v>
      </c>
      <c r="J12" s="34"/>
    </row>
    <row r="13" spans="1:10" x14ac:dyDescent="0.35">
      <c r="A13" s="9">
        <v>3</v>
      </c>
      <c r="B13" s="10" t="s">
        <v>23</v>
      </c>
      <c r="C13" s="11">
        <v>2</v>
      </c>
      <c r="D13" s="11">
        <v>110</v>
      </c>
      <c r="E13" s="12">
        <v>80</v>
      </c>
      <c r="F13" s="11">
        <f t="shared" si="3"/>
        <v>74.069999999999993</v>
      </c>
      <c r="G13" s="11">
        <f t="shared" si="4"/>
        <v>16296.3</v>
      </c>
      <c r="H13" s="13">
        <v>0.08</v>
      </c>
      <c r="I13" s="11">
        <f t="shared" si="5"/>
        <v>17600</v>
      </c>
      <c r="J13" s="33"/>
    </row>
    <row r="14" spans="1:10" ht="15" thickBot="1" x14ac:dyDescent="0.4">
      <c r="A14" s="14">
        <v>4</v>
      </c>
      <c r="B14" s="15" t="s">
        <v>24</v>
      </c>
      <c r="C14" s="16">
        <v>2</v>
      </c>
      <c r="D14" s="16">
        <v>110</v>
      </c>
      <c r="E14" s="17">
        <v>10</v>
      </c>
      <c r="F14" s="16">
        <f t="shared" si="3"/>
        <v>8.1300000000000008</v>
      </c>
      <c r="G14" s="16">
        <f t="shared" si="4"/>
        <v>1788.62</v>
      </c>
      <c r="H14" s="18">
        <v>0.23</v>
      </c>
      <c r="I14" s="16">
        <f t="shared" si="5"/>
        <v>2200</v>
      </c>
      <c r="J14" s="34"/>
    </row>
    <row r="15" spans="1:10" x14ac:dyDescent="0.35">
      <c r="A15" s="19">
        <v>5</v>
      </c>
      <c r="B15" s="20" t="s">
        <v>39</v>
      </c>
      <c r="C15" s="21">
        <v>1</v>
      </c>
      <c r="D15" s="21">
        <v>110</v>
      </c>
      <c r="E15" s="22">
        <v>100</v>
      </c>
      <c r="F15" s="21">
        <f t="shared" si="3"/>
        <v>92.59</v>
      </c>
      <c r="G15" s="21">
        <f t="shared" si="4"/>
        <v>10185.19</v>
      </c>
      <c r="H15" s="23">
        <v>0.08</v>
      </c>
      <c r="I15" s="21">
        <f t="shared" si="5"/>
        <v>11000</v>
      </c>
      <c r="J15" s="35"/>
    </row>
    <row r="16" spans="1:10" ht="15" thickBot="1" x14ac:dyDescent="0.4">
      <c r="A16" s="24">
        <v>6</v>
      </c>
      <c r="B16" s="25" t="s">
        <v>25</v>
      </c>
      <c r="C16" s="26">
        <v>1</v>
      </c>
      <c r="D16" s="26">
        <v>110</v>
      </c>
      <c r="E16" s="27">
        <v>10</v>
      </c>
      <c r="F16" s="26">
        <f t="shared" si="3"/>
        <v>8.1300000000000008</v>
      </c>
      <c r="G16" s="26">
        <f t="shared" si="4"/>
        <v>894.31</v>
      </c>
      <c r="H16" s="28">
        <v>0.23</v>
      </c>
      <c r="I16" s="26">
        <f t="shared" si="5"/>
        <v>1100</v>
      </c>
      <c r="J16" s="36"/>
    </row>
    <row r="17" spans="1:10" ht="43.5" x14ac:dyDescent="0.35">
      <c r="A17" s="9">
        <v>7</v>
      </c>
      <c r="B17" s="10" t="s">
        <v>40</v>
      </c>
      <c r="C17" s="11">
        <v>1</v>
      </c>
      <c r="D17" s="11">
        <v>110</v>
      </c>
      <c r="E17" s="12">
        <v>60</v>
      </c>
      <c r="F17" s="11">
        <f t="shared" si="3"/>
        <v>55.56</v>
      </c>
      <c r="G17" s="11">
        <f t="shared" si="4"/>
        <v>6111.11</v>
      </c>
      <c r="H17" s="13">
        <v>0.08</v>
      </c>
      <c r="I17" s="11">
        <f t="shared" si="5"/>
        <v>6600</v>
      </c>
      <c r="J17" s="33"/>
    </row>
    <row r="18" spans="1:10" ht="29.5" thickBot="1" x14ac:dyDescent="0.4">
      <c r="A18" s="14">
        <v>8</v>
      </c>
      <c r="B18" s="15" t="s">
        <v>26</v>
      </c>
      <c r="C18" s="16">
        <v>1</v>
      </c>
      <c r="D18" s="16">
        <v>110</v>
      </c>
      <c r="E18" s="17">
        <v>10</v>
      </c>
      <c r="F18" s="16">
        <f t="shared" si="3"/>
        <v>8.1300000000000008</v>
      </c>
      <c r="G18" s="16">
        <f t="shared" si="4"/>
        <v>894.31</v>
      </c>
      <c r="H18" s="18">
        <v>0.23</v>
      </c>
      <c r="I18" s="16">
        <f t="shared" si="5"/>
        <v>1100</v>
      </c>
      <c r="J18" s="34"/>
    </row>
    <row r="19" spans="1:10" ht="43.5" x14ac:dyDescent="0.35">
      <c r="A19" s="9">
        <v>9</v>
      </c>
      <c r="B19" s="10" t="s">
        <v>44</v>
      </c>
      <c r="C19" s="11">
        <v>1</v>
      </c>
      <c r="D19" s="11">
        <v>110</v>
      </c>
      <c r="E19" s="12">
        <v>50</v>
      </c>
      <c r="F19" s="11">
        <f t="shared" si="3"/>
        <v>46.3</v>
      </c>
      <c r="G19" s="11">
        <f t="shared" si="4"/>
        <v>5092.59</v>
      </c>
      <c r="H19" s="13">
        <v>0.08</v>
      </c>
      <c r="I19" s="11">
        <f t="shared" si="5"/>
        <v>5500</v>
      </c>
      <c r="J19" s="33"/>
    </row>
    <row r="20" spans="1:10" ht="29.5" thickBot="1" x14ac:dyDescent="0.4">
      <c r="A20" s="14">
        <v>10</v>
      </c>
      <c r="B20" s="15" t="s">
        <v>26</v>
      </c>
      <c r="C20" s="16">
        <v>1</v>
      </c>
      <c r="D20" s="16">
        <v>110</v>
      </c>
      <c r="E20" s="17">
        <v>10</v>
      </c>
      <c r="F20" s="16">
        <f t="shared" si="3"/>
        <v>8.1300000000000008</v>
      </c>
      <c r="G20" s="16">
        <f t="shared" si="4"/>
        <v>894.31</v>
      </c>
      <c r="H20" s="18">
        <v>0.23</v>
      </c>
      <c r="I20" s="16">
        <f t="shared" si="5"/>
        <v>1100</v>
      </c>
      <c r="J20" s="34"/>
    </row>
    <row r="21" spans="1:10" x14ac:dyDescent="0.35">
      <c r="A21" s="69" t="s">
        <v>27</v>
      </c>
      <c r="B21" s="67"/>
      <c r="C21" s="67"/>
      <c r="D21" s="67"/>
      <c r="E21" s="67"/>
      <c r="F21" s="67"/>
      <c r="G21" s="67"/>
      <c r="H21" s="67"/>
      <c r="I21" s="67"/>
      <c r="J21" s="68"/>
    </row>
    <row r="22" spans="1:10" ht="116" x14ac:dyDescent="0.35">
      <c r="A22" s="2"/>
      <c r="B22" s="2" t="s">
        <v>28</v>
      </c>
      <c r="C22" s="74" t="s">
        <v>29</v>
      </c>
      <c r="D22" s="75"/>
      <c r="E22" s="3" t="s">
        <v>30</v>
      </c>
      <c r="F22" s="3" t="s">
        <v>31</v>
      </c>
      <c r="G22" s="4" t="s">
        <v>9</v>
      </c>
      <c r="H22" s="3" t="s">
        <v>10</v>
      </c>
      <c r="I22" s="3" t="s">
        <v>11</v>
      </c>
      <c r="J22" s="3" t="s">
        <v>12</v>
      </c>
    </row>
    <row r="23" spans="1:10" ht="58" x14ac:dyDescent="0.35">
      <c r="A23" s="32">
        <v>1</v>
      </c>
      <c r="B23" s="29" t="s">
        <v>45</v>
      </c>
      <c r="C23" s="73">
        <v>8</v>
      </c>
      <c r="D23" s="73"/>
      <c r="E23" s="6">
        <v>2000</v>
      </c>
      <c r="F23" s="32">
        <f>ROUND(E23/(1+H23),2)</f>
        <v>1626.02</v>
      </c>
      <c r="G23" s="32">
        <f t="shared" ref="G23:G26" si="6">ROUND(I23/(1+H23),2)</f>
        <v>13008.13</v>
      </c>
      <c r="H23" s="7">
        <v>0.23</v>
      </c>
      <c r="I23" s="32">
        <f>E23*C23</f>
        <v>16000</v>
      </c>
      <c r="J23" s="6"/>
    </row>
    <row r="24" spans="1:10" ht="58" x14ac:dyDescent="0.35">
      <c r="A24" s="32">
        <v>2</v>
      </c>
      <c r="B24" s="29" t="s">
        <v>42</v>
      </c>
      <c r="C24" s="73">
        <v>8</v>
      </c>
      <c r="D24" s="73"/>
      <c r="E24" s="6">
        <v>2000</v>
      </c>
      <c r="F24" s="32">
        <f t="shared" ref="F24:F26" si="7">ROUND(E24/(1+H24),2)</f>
        <v>1626.02</v>
      </c>
      <c r="G24" s="32">
        <f t="shared" si="6"/>
        <v>13008.13</v>
      </c>
      <c r="H24" s="7">
        <v>0.23</v>
      </c>
      <c r="I24" s="32">
        <f t="shared" ref="I24:I26" si="8">E24*C24</f>
        <v>16000</v>
      </c>
      <c r="J24" s="6"/>
    </row>
    <row r="25" spans="1:10" ht="58" x14ac:dyDescent="0.35">
      <c r="A25" s="32">
        <v>3</v>
      </c>
      <c r="B25" s="29" t="s">
        <v>41</v>
      </c>
      <c r="C25" s="73">
        <v>5</v>
      </c>
      <c r="D25" s="73"/>
      <c r="E25" s="6">
        <v>2000</v>
      </c>
      <c r="F25" s="32">
        <f t="shared" si="7"/>
        <v>1626.02</v>
      </c>
      <c r="G25" s="32">
        <f t="shared" si="6"/>
        <v>8130.08</v>
      </c>
      <c r="H25" s="7">
        <v>0.23</v>
      </c>
      <c r="I25" s="32">
        <f t="shared" si="8"/>
        <v>10000</v>
      </c>
      <c r="J25" s="6"/>
    </row>
    <row r="26" spans="1:10" ht="58" x14ac:dyDescent="0.35">
      <c r="A26" s="32">
        <v>4</v>
      </c>
      <c r="B26" s="29" t="s">
        <v>43</v>
      </c>
      <c r="C26" s="73">
        <v>5</v>
      </c>
      <c r="D26" s="73"/>
      <c r="E26" s="6">
        <v>2000</v>
      </c>
      <c r="F26" s="32">
        <f t="shared" si="7"/>
        <v>1626.02</v>
      </c>
      <c r="G26" s="32">
        <f t="shared" si="6"/>
        <v>8130.08</v>
      </c>
      <c r="H26" s="7">
        <v>0.23</v>
      </c>
      <c r="I26" s="32">
        <f t="shared" si="8"/>
        <v>10000</v>
      </c>
      <c r="J26" s="6"/>
    </row>
    <row r="27" spans="1:10" x14ac:dyDescent="0.35">
      <c r="A27" s="69" t="s">
        <v>32</v>
      </c>
      <c r="B27" s="67"/>
      <c r="C27" s="67"/>
      <c r="D27" s="67"/>
      <c r="E27" s="67"/>
      <c r="F27" s="67"/>
      <c r="G27" s="67"/>
      <c r="H27" s="67"/>
      <c r="I27" s="67"/>
      <c r="J27" s="68"/>
    </row>
    <row r="28" spans="1:10" ht="72.5" x14ac:dyDescent="0.35">
      <c r="A28" s="2"/>
      <c r="B28" s="2" t="s">
        <v>28</v>
      </c>
      <c r="C28" s="74" t="s">
        <v>33</v>
      </c>
      <c r="D28" s="75"/>
      <c r="E28" s="3" t="s">
        <v>34</v>
      </c>
      <c r="F28" s="3" t="s">
        <v>35</v>
      </c>
      <c r="G28" s="4" t="s">
        <v>9</v>
      </c>
      <c r="H28" s="3" t="s">
        <v>10</v>
      </c>
      <c r="I28" s="3" t="s">
        <v>11</v>
      </c>
      <c r="J28" s="3" t="s">
        <v>12</v>
      </c>
    </row>
    <row r="29" spans="1:10" ht="43.5" x14ac:dyDescent="0.35">
      <c r="A29" s="32">
        <v>1</v>
      </c>
      <c r="B29" s="29" t="s">
        <v>36</v>
      </c>
      <c r="C29" s="73">
        <v>2</v>
      </c>
      <c r="D29" s="73"/>
      <c r="E29" s="6">
        <v>4000</v>
      </c>
      <c r="F29" s="32">
        <f>ROUND(E29/(1+H29),2)</f>
        <v>3703.7</v>
      </c>
      <c r="G29" s="32">
        <f t="shared" ref="G29" si="9">ROUND(I29/(1+H29),2)</f>
        <v>7407.41</v>
      </c>
      <c r="H29" s="7">
        <v>0.08</v>
      </c>
      <c r="I29" s="32">
        <f t="shared" ref="I29" si="10">E29*C29</f>
        <v>8000</v>
      </c>
      <c r="J29" s="6"/>
    </row>
    <row r="30" spans="1:10" ht="15.5" x14ac:dyDescent="0.35">
      <c r="A30" s="60" t="s">
        <v>37</v>
      </c>
      <c r="B30" s="67"/>
      <c r="C30" s="67"/>
      <c r="D30" s="67"/>
      <c r="E30" s="67"/>
      <c r="F30" s="68"/>
      <c r="G30" s="30">
        <f>SUM(G29,G23:G26,G11:G20,G7:G8)</f>
        <v>117078.15</v>
      </c>
      <c r="H30" s="31"/>
      <c r="I30" s="30">
        <f>SUM(I29,I23:I26,I11:I20,I7:I8)</f>
        <v>133470</v>
      </c>
      <c r="J30" s="31"/>
    </row>
  </sheetData>
  <mergeCells count="16">
    <mergeCell ref="A9:J9"/>
    <mergeCell ref="A1:J1"/>
    <mergeCell ref="A2:J2"/>
    <mergeCell ref="A3:B3"/>
    <mergeCell ref="C3:J3"/>
    <mergeCell ref="A5:J5"/>
    <mergeCell ref="A27:J27"/>
    <mergeCell ref="C28:D28"/>
    <mergeCell ref="C29:D29"/>
    <mergeCell ref="A30:F30"/>
    <mergeCell ref="A21:J21"/>
    <mergeCell ref="C22:D22"/>
    <mergeCell ref="C23:D23"/>
    <mergeCell ref="C24:D24"/>
    <mergeCell ref="C25:D25"/>
    <mergeCell ref="C26:D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3CED4-736A-4B67-92E6-FA068CD3C4D7}">
  <dimension ref="A1:D10"/>
  <sheetViews>
    <sheetView workbookViewId="0">
      <selection activeCell="D16" sqref="D16"/>
    </sheetView>
  </sheetViews>
  <sheetFormatPr defaultRowHeight="14.5" x14ac:dyDescent="0.35"/>
  <cols>
    <col min="1" max="1" width="6.1796875" customWidth="1"/>
    <col min="2" max="2" width="26.6328125" customWidth="1"/>
    <col min="3" max="3" width="12.36328125" customWidth="1"/>
    <col min="4" max="4" width="13.453125" customWidth="1"/>
  </cols>
  <sheetData>
    <row r="1" spans="1:4" x14ac:dyDescent="0.35">
      <c r="A1" s="38"/>
      <c r="B1" s="38"/>
      <c r="C1" s="39" t="s">
        <v>46</v>
      </c>
      <c r="D1" s="44" t="s">
        <v>58</v>
      </c>
    </row>
    <row r="2" spans="1:4" x14ac:dyDescent="0.35">
      <c r="A2" s="40" t="s">
        <v>47</v>
      </c>
      <c r="B2" s="41" t="s">
        <v>48</v>
      </c>
      <c r="C2" s="42">
        <v>70</v>
      </c>
      <c r="D2" s="45">
        <v>56.25</v>
      </c>
    </row>
    <row r="3" spans="1:4" x14ac:dyDescent="0.35">
      <c r="A3" s="40" t="s">
        <v>49</v>
      </c>
      <c r="B3" s="41" t="s">
        <v>50</v>
      </c>
      <c r="C3" s="42">
        <v>10</v>
      </c>
      <c r="D3" s="46">
        <v>10</v>
      </c>
    </row>
    <row r="4" spans="1:4" x14ac:dyDescent="0.35">
      <c r="A4" s="40" t="s">
        <v>51</v>
      </c>
      <c r="B4" s="41" t="s">
        <v>52</v>
      </c>
      <c r="C4" s="42">
        <v>5</v>
      </c>
      <c r="D4" s="47">
        <v>5</v>
      </c>
    </row>
    <row r="5" spans="1:4" x14ac:dyDescent="0.35">
      <c r="A5" s="40" t="s">
        <v>53</v>
      </c>
      <c r="B5" s="41" t="s">
        <v>54</v>
      </c>
      <c r="C5" s="42">
        <v>5</v>
      </c>
      <c r="D5" s="47">
        <v>5</v>
      </c>
    </row>
    <row r="6" spans="1:4" x14ac:dyDescent="0.35">
      <c r="A6" s="40" t="s">
        <v>55</v>
      </c>
      <c r="B6" s="41" t="s">
        <v>56</v>
      </c>
      <c r="C6" s="42">
        <v>10</v>
      </c>
      <c r="D6" s="47">
        <v>0</v>
      </c>
    </row>
    <row r="7" spans="1:4" x14ac:dyDescent="0.35">
      <c r="A7" s="78" t="s">
        <v>57</v>
      </c>
      <c r="B7" s="78"/>
      <c r="C7" s="43">
        <f>SUM(C2:C6)</f>
        <v>100</v>
      </c>
      <c r="D7" s="48">
        <f>SUM(D2:D6)</f>
        <v>76.25</v>
      </c>
    </row>
    <row r="10" spans="1:4" x14ac:dyDescent="0.35">
      <c r="B10" s="49"/>
      <c r="C10" t="s">
        <v>59</v>
      </c>
    </row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kosztorys</vt:lpstr>
      <vt:lpstr>Korona_Oferta dodatkowa</vt:lpstr>
      <vt:lpstr>Korona</vt:lpstr>
      <vt:lpstr>PLATON</vt:lpstr>
      <vt:lpstr>ZESTAWIENIE OFERT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Jańczuk</dc:creator>
  <cp:lastModifiedBy>Magdalena Jańczuk</cp:lastModifiedBy>
  <cp:lastPrinted>2023-06-19T06:45:51Z</cp:lastPrinted>
  <dcterms:created xsi:type="dcterms:W3CDTF">2023-06-14T07:19:02Z</dcterms:created>
  <dcterms:modified xsi:type="dcterms:W3CDTF">2024-03-26T07:43:34Z</dcterms:modified>
</cp:coreProperties>
</file>