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Milena\Przetargi 2024\251_5-8r_24_Sterylizacja\"/>
    </mc:Choice>
  </mc:AlternateContent>
  <xr:revisionPtr revIDLastSave="0" documentId="13_ncr:1_{F61E05E3-C450-44D4-B88E-20FD0C9C299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zacunek" sheetId="4" state="hidden" r:id="rId1"/>
    <sheet name="DZP" sheetId="6" r:id="rId2"/>
  </sheets>
  <definedNames>
    <definedName name="_xlnm.Print_Area" localSheetId="1">DZP!$A$1:$IN$204</definedName>
  </definedNames>
  <calcPr calcId="191029"/>
</workbook>
</file>

<file path=xl/calcChain.xml><?xml version="1.0" encoding="utf-8"?>
<calcChain xmlns="http://schemas.openxmlformats.org/spreadsheetml/2006/main">
  <c r="F14" i="6" l="1"/>
  <c r="F11" i="6" l="1"/>
  <c r="F149" i="6" l="1"/>
  <c r="F148" i="6"/>
  <c r="F147" i="6"/>
  <c r="F146" i="6"/>
  <c r="F145" i="6"/>
  <c r="F144" i="6"/>
  <c r="F201" i="6" l="1"/>
  <c r="F200" i="6"/>
  <c r="F199" i="6"/>
  <c r="F198" i="6"/>
  <c r="H198" i="6" s="1"/>
  <c r="F192" i="6"/>
  <c r="F184" i="6"/>
  <c r="F183" i="6"/>
  <c r="F182" i="6"/>
  <c r="J198" i="6" l="1"/>
  <c r="F143" i="6" l="1"/>
  <c r="F142" i="6"/>
  <c r="F141" i="6"/>
  <c r="F140" i="6"/>
  <c r="F134" i="6"/>
  <c r="F135" i="6"/>
  <c r="F136" i="6"/>
  <c r="F137" i="6"/>
  <c r="F138" i="6"/>
  <c r="F139" i="6"/>
  <c r="F62" i="6" l="1"/>
  <c r="F63" i="6"/>
  <c r="F64" i="6"/>
  <c r="F65" i="6"/>
  <c r="F66" i="6"/>
  <c r="F67" i="6"/>
  <c r="F68" i="6"/>
  <c r="F69" i="6"/>
  <c r="F70" i="6"/>
  <c r="F71" i="6"/>
  <c r="F72" i="6"/>
  <c r="F73" i="6"/>
  <c r="F32" i="6"/>
  <c r="F31" i="6"/>
  <c r="F12" i="6" l="1"/>
  <c r="F13" i="6"/>
  <c r="F15" i="6"/>
  <c r="F16" i="6"/>
  <c r="F17" i="6"/>
  <c r="F18" i="6"/>
  <c r="F19" i="6"/>
  <c r="F20" i="6"/>
  <c r="F21" i="6"/>
  <c r="F175" i="6" l="1"/>
  <c r="F174" i="6"/>
  <c r="F165" i="6" l="1"/>
  <c r="F166" i="6"/>
  <c r="F164" i="6"/>
  <c r="F157" i="6"/>
  <c r="F133" i="6"/>
  <c r="F124" i="6"/>
  <c r="F125" i="6"/>
  <c r="F123" i="6"/>
  <c r="F105" i="6"/>
  <c r="F96" i="6"/>
  <c r="F97" i="6"/>
  <c r="F95" i="6"/>
  <c r="F87" i="6"/>
  <c r="F88" i="6"/>
  <c r="F89" i="6"/>
  <c r="F86" i="6"/>
  <c r="F61" i="6"/>
  <c r="F41" i="6"/>
  <c r="F42" i="6"/>
  <c r="F44" i="6"/>
  <c r="F45" i="6"/>
  <c r="F47" i="6"/>
  <c r="F48" i="6"/>
  <c r="F49" i="6"/>
  <c r="F50" i="6"/>
  <c r="F51" i="6"/>
  <c r="F52" i="6"/>
  <c r="F53" i="6"/>
  <c r="H32" i="4" l="1"/>
  <c r="H30" i="4" l="1"/>
  <c r="E30" i="4" s="1"/>
  <c r="H29" i="4"/>
  <c r="S14" i="4"/>
  <c r="S5" i="4"/>
  <c r="E29" i="4" l="1"/>
  <c r="D29" i="4"/>
  <c r="D30" i="4"/>
  <c r="S11" i="4" l="1"/>
  <c r="X19" i="4"/>
  <c r="S13" i="4"/>
  <c r="S12" i="4"/>
  <c r="X20" i="4"/>
  <c r="X15" i="4" l="1"/>
  <c r="X17" i="4" l="1"/>
  <c r="X16" i="4" l="1"/>
  <c r="X14" i="4"/>
  <c r="X18" i="4"/>
  <c r="S8" i="4" l="1"/>
  <c r="X7" i="4" l="1"/>
  <c r="X10" i="4" l="1"/>
  <c r="S10" i="4"/>
  <c r="V29" i="4" s="1"/>
  <c r="X11" i="4" l="1"/>
  <c r="X9" i="4"/>
  <c r="S9" i="4" l="1"/>
  <c r="S16" i="4" s="1"/>
  <c r="X13" i="4"/>
  <c r="X8" i="4"/>
  <c r="X12" i="4"/>
  <c r="D4" i="4" l="1"/>
  <c r="E2" i="4" s="1"/>
  <c r="S29" i="4"/>
  <c r="U30" i="4" s="1"/>
  <c r="U31" i="4" s="1"/>
  <c r="X6" i="4" l="1"/>
  <c r="X22" i="4" s="1"/>
  <c r="X25" i="4" s="1"/>
  <c r="AA21" i="4" l="1"/>
  <c r="AA22" i="4" s="1"/>
  <c r="AA23" i="4" s="1"/>
  <c r="AA30" i="4" l="1"/>
  <c r="H28" i="4"/>
  <c r="D28" i="4" s="1"/>
  <c r="E28" i="4" l="1"/>
  <c r="E32" i="4" s="1"/>
  <c r="D32" i="4"/>
  <c r="H33" i="4" s="1"/>
</calcChain>
</file>

<file path=xl/sharedStrings.xml><?xml version="1.0" encoding="utf-8"?>
<sst xmlns="http://schemas.openxmlformats.org/spreadsheetml/2006/main" count="509" uniqueCount="186">
  <si>
    <t>Lp.</t>
  </si>
  <si>
    <t xml:space="preserve">Nazwa przedmiotu zamówienia </t>
  </si>
  <si>
    <t>Jednostka miary</t>
  </si>
  <si>
    <t>Ilości na 24 miesiące</t>
  </si>
  <si>
    <t>Cena jednostkowa netto</t>
  </si>
  <si>
    <t>Wartość netto</t>
  </si>
  <si>
    <t>Stawka podatku VAT [%]</t>
  </si>
  <si>
    <t>Wartość brutto</t>
  </si>
  <si>
    <t>Producent</t>
  </si>
  <si>
    <t>Numer katalogowy (jeśli istnieje)</t>
  </si>
  <si>
    <t>6.</t>
  </si>
  <si>
    <t>zad.1</t>
  </si>
  <si>
    <t>zad.3</t>
  </si>
  <si>
    <t>zad.5</t>
  </si>
  <si>
    <t>zad.7</t>
  </si>
  <si>
    <t>7.</t>
  </si>
  <si>
    <t>8.</t>
  </si>
  <si>
    <t>9.</t>
  </si>
  <si>
    <t>zad.2</t>
  </si>
  <si>
    <t>zad.4</t>
  </si>
  <si>
    <t>zad.6</t>
  </si>
  <si>
    <t>zad.8</t>
  </si>
  <si>
    <t>zad.9</t>
  </si>
  <si>
    <t>zad.10</t>
  </si>
  <si>
    <t>1.</t>
  </si>
  <si>
    <t>2.</t>
  </si>
  <si>
    <t>3.</t>
  </si>
  <si>
    <t>5.</t>
  </si>
  <si>
    <t>4.</t>
  </si>
  <si>
    <t>szt.</t>
  </si>
  <si>
    <t>op.</t>
  </si>
  <si>
    <t>szt</t>
  </si>
  <si>
    <t>Przyrząd PCD do kontroli sterylizacji parą wodną testami chemicznymi V lub VI typu i biologicznymi w jednym czasie oraz testami Bowie Dick z wbudowaną wężownicą o długości 1,5 m i średnicy 1 mm. Przyrząd kompatybilny z testami zaoferowanymi w pozycji: 1,2, 6,7.</t>
  </si>
  <si>
    <t>rolka</t>
  </si>
  <si>
    <t>250-255 mm x 250 mm x 50 mm</t>
  </si>
  <si>
    <t>250-255 mm x 250 mm x 100 mm</t>
  </si>
  <si>
    <t>540 mm x 250 mm x 50 mm</t>
  </si>
  <si>
    <t>540 mm x 250 mm x 100 mm</t>
  </si>
  <si>
    <t>405 mm x 250 mm x 50 mm</t>
  </si>
  <si>
    <t>405 mm x 250 mm x 100 mm</t>
  </si>
  <si>
    <t>Taca narzędziowa wykonana ze stali nierdzewnej, boki wykonane z perforowanej blachy, wyposażona w rączki chwytne. Gładkie zaokrąglone krawędzie. Tace wyposażone w kompatybilną pokrywę. Rozmiary (długość x szerokość x wysokość):</t>
  </si>
  <si>
    <t>1.1</t>
  </si>
  <si>
    <t>1.2</t>
  </si>
  <si>
    <t>2.1</t>
  </si>
  <si>
    <t>2.2</t>
  </si>
  <si>
    <t>3.1</t>
  </si>
  <si>
    <t>3.2</t>
  </si>
  <si>
    <t>4.1</t>
  </si>
  <si>
    <t>240 mm x 240 mm x 100 mm</t>
  </si>
  <si>
    <t>4.2</t>
  </si>
  <si>
    <t>120 mm x 120 mm x 80 mm</t>
  </si>
  <si>
    <t>4.3</t>
  </si>
  <si>
    <t>100 mm x 100 mm x 10 mm</t>
  </si>
  <si>
    <t>4.4</t>
  </si>
  <si>
    <t>80 mm x 80 mm x 80 mm</t>
  </si>
  <si>
    <t>Szczotka wielokrotnego użytku do czyszczenia narzędzi z uchwytem o dł. 18 ± 1 cm wykonanym z tworzywa sztucznego, z włosiem ze stali nierdzewnej. Opakowanie a’ 3 szt.</t>
  </si>
  <si>
    <t>Specjalistyczna szczotka o dł. 20 cm do czyszczenia osprzętu ortopedycznego, z uchwytem z tworzywa sztucznego oraz nylonowym włosiem osadzonym na dwóch końcach rączki - jedna końcówka szpiczasta o śr. 8 mm, druga okrągła o śr. 45 mm. Opakowanie a’ 3 szt.</t>
  </si>
  <si>
    <t>Specjalistyczna  szczotka wielokrotnego użytku do czyszczenia narzędzi z uchwytem o dł. 22 ±1 cm z bardzo sztywnym włosiem, wymiary 77x20x10 mm (dł. x szer. x wys.). Opakowanie a’ 3 szt.</t>
  </si>
  <si>
    <t>Szt.</t>
  </si>
  <si>
    <t>33198000-4</t>
  </si>
  <si>
    <t>B.II.1.b.1.2</t>
  </si>
  <si>
    <t>B.II.1.b.1.3</t>
  </si>
  <si>
    <t>10.</t>
  </si>
  <si>
    <t>11.</t>
  </si>
  <si>
    <t>12.</t>
  </si>
  <si>
    <t>13.</t>
  </si>
  <si>
    <t>Dwustronna szczotka z nylonowym włosiem na dwóch końcach. Długość 18 cm, przeznaczona do wielokrotnego użytku. Opakowanie a' 3 szt.</t>
  </si>
  <si>
    <t>* Sterylizotor będący na wyposażeniu Zamawiającego</t>
  </si>
  <si>
    <t>Wskaźnik chemiczny do sterylizacji plazmowej VH2O2, zgodny z normą PN-EN ISO 11140-1 lub równoważną, op. 250 szt</t>
  </si>
  <si>
    <t>* Sterylizator będący na wyposażeniu Zamawiającego</t>
  </si>
  <si>
    <t>Metkownica alfanumeryczna trzyrzędowa</t>
  </si>
  <si>
    <t>Pistolet typu selecta do mycia i osuszania zasilany sprężonym powietrzem lub wodą</t>
  </si>
  <si>
    <t>Etykiety dwukrotnie przylepne ze wskaźnikiem sterylizacji parą wodną, wskaźnik na etykiecie klasy 1 zgodny z normą PN-EN ISO 11140-1 lub normą równoważną, 750 etykiet na rolce, rolki z etykietami kompatybilne z metkownicą trzyrzędową alfanumeryczną systemu gke Steri-Record posiadaną przez Zamawiającego oraz metkownicą zaoferowaną w poz. 1, zółte, op. 12 rolek</t>
  </si>
  <si>
    <t>Wałek z tuszem do metkownicy trzerzędowej, kompatybilny z modelem metkownicy GKE Steri-Record posiadanej przez Zamawiającego oraz metkownicą zaoferowaną w poz. 1</t>
  </si>
  <si>
    <t>zad.12</t>
  </si>
  <si>
    <t>zad.15</t>
  </si>
  <si>
    <t>B.II.1.b.1.11</t>
  </si>
  <si>
    <t>zad.11</t>
  </si>
  <si>
    <t>zad.13</t>
  </si>
  <si>
    <t>zad.14</t>
  </si>
  <si>
    <t>zad.16</t>
  </si>
  <si>
    <t>zad.17</t>
  </si>
  <si>
    <t>zad.18</t>
  </si>
  <si>
    <t>zad.19</t>
  </si>
  <si>
    <t>zad.20</t>
  </si>
  <si>
    <t>zad.21</t>
  </si>
  <si>
    <t>zad.22</t>
  </si>
  <si>
    <t>Paskowy wskaźnik chemiczny wieloparametrowy do kontroli sterylizacji parą wodną we wszystkich cyklach, typu IV, oznaczenie obowiązującej normy na każdym teście,  zgodny z normą PN-EN ISO 11140-1 lub równoważną, opakowanie 500 sztuk</t>
  </si>
  <si>
    <t>Plomba do zabezpieczania zamknięcia kontenerów sterylizacyjnych przed nieautoryzowanym otwarciem kontenera ze sterylnym asortymentem. Bez indykatora, jednorazowego użytku, kolor niebieski. Opakowanie 1000 szt.</t>
  </si>
  <si>
    <t>kpl.</t>
  </si>
  <si>
    <t>testy 23 %</t>
  </si>
  <si>
    <t>16.17.18.19.22</t>
  </si>
  <si>
    <t>zad.1,2,3,4,5,6,7,8,9, 11, 13,14,15,20,21</t>
  </si>
  <si>
    <t>zad.10.12.</t>
  </si>
  <si>
    <t>zad10,12</t>
  </si>
  <si>
    <t>zad16.17.18..19.22</t>
  </si>
  <si>
    <t xml:space="preserve">RAZEM </t>
  </si>
  <si>
    <t>Ilość Wejherowo</t>
  </si>
  <si>
    <t>Ilość Gdynia</t>
  </si>
  <si>
    <t>Taśma maskująca bez wskaźnika do zamykania pakietówm wykonanych z włókniny sterylizacyjnej - rolka o wymiarach 19 mm x 50 m</t>
  </si>
  <si>
    <t>Plomba do zabezpieczania zamknięcia kontenerów sterylizacyjnych przed nieautoryzowanym otwarciem kontenera ze sterylnym asortymentem. Jednorazowego użytku, kolor pomarańczowy. Opakowanie 1000 szt.</t>
  </si>
  <si>
    <t>Filtr do kontenera typu prime line na min. 5000 cykli sterylizacyjnych, firmy Aesculap posiadanych przez Zamawiającego.</t>
  </si>
  <si>
    <t>Szczotka do czyszczenia narzędzi z bardzo twardym włosiem wykonanym z nylonu z wygiętą rączką z tworzywa sztucznego. Długość całkowita 235 mm, długość części czyszczącej 75 mm, długość włosia 15 mm. Możliwość mycia szczotki w myjni-dezynfekatorze oraz sterylizacji parą wodną op. 3 szt</t>
  </si>
  <si>
    <t>Szczotka do czyszczenia kanałów z włosiem z nylonu na drucie ze stali nierdzewnej, odporna na wysokie temperatury do 134 st. C. Średnica szczotki 2 mm, długość częśći czyszczącej 100 mm, długość całkowita 300 mm. Opakowanie a' 3 szt</t>
  </si>
  <si>
    <t>Jeżyk do kontenera o wymiarze 248x237 mm</t>
  </si>
  <si>
    <t>Jeżyk do kontenera o wymiarze 517x242 mm</t>
  </si>
  <si>
    <t>Tabliczki identyfikacyjne do montowania na kontenerach</t>
  </si>
  <si>
    <t xml:space="preserve">Plastikowa ochrona filtra </t>
  </si>
  <si>
    <t>Pokrywa kontenera o wym. 300x297x28 mm, rozmiar ½ wykonana z aluminium. Uchwyty zatrzaskowe wykonane ze stali nierdzewnej. Centralnie w pokrywie umieszczone jedno miejsce do montażu filtra jednorazowego lub wielorazowego. wewnątrz pokrywy wklejona silikonowa uszczelka. Wanna kontenera o wym. 300x297x136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2 kosze. Oznakowanie koloru zielonego</t>
  </si>
  <si>
    <t>Pokrywa kontenera o wym. 300x297x28 mm, rozmiar ½ wykonana z aluminium. Uchwyty zatrzaskowe wykonane ze stali nierdzewnej. Centralnie w pokrywie umieszczone jedno miejsce do montażu filtra jednorazowego lub wielorazowego. Wewnątrz pokrywy wklejona silikonowa uszczelka. Wanna kontenera o wym. 300x297x136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1 kosz. Oznakowanie koloru niebieskiego</t>
  </si>
  <si>
    <t>Pokrywa kontenera o wym. 598 x 297 x 28 mm, rozmiar 1/1 wykonana z aluminium. Uchwyty zatrzaskowe wykonane ze stali nierdzewnej. Centralnie w pokrywie umieszczone jedno miejsce do montażu filtra jednorazowego. Wewnątrz pokrywy wklejona silikonowa uszczelka. Wanna kontenera o wym. 592x297x136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dwa kosze na narzędzia. W kontenerze 1 kosz. Oznakowanie koloru niebieskiego</t>
  </si>
  <si>
    <t>Pokrywa kontenera o wym. 300x297x28 mm, rozmiar ½ wykonana z aluminium. Uchwyty zatrzaskowe wykonane ze stali nierdzewnej. Centralnie w pokrywie umieszczone jedno miejsce do montażu filtra jednorazowego lub wielorazowego. Wewnątrz pokrywy wklejona silikonowa uszczelka. Wanna kontenera o wym. 300x297x136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1 kosz. Oznakowanie koloru żółtego</t>
  </si>
  <si>
    <t>Pokrywa kontenera o wym. 300 x 297 x 28 mm, rozmiar ½ wykonana z aluminium. Uchwyty zatrzaskowe wykonane ze stali nierdzewnej. Centralnie w pokrywie umieszczone jedno miejsce do montażu filtra jednorazowego. Wewnątrz pokrywy wklejona silikonowa uszczelka. Wanna kontenera o wym. 300x297x136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dwa kosze na narzędzia. W kontenerze 1 kosz. oznakowanie koloru czerwonego</t>
  </si>
  <si>
    <t>Filtry papierowe do kontenerów sterylizacyjnych ze wskaźnikiem sterylizacji parą wodną. Rozmiar 230 x 230 mm op. 100 szt.</t>
  </si>
  <si>
    <t>Filtry papierowe do kontenerów sterylizacyjnych ze wskaźnikiem sterylizacji parą wodną. Rozmiar 118 x 235 mm op. 100 szt.</t>
  </si>
  <si>
    <t>Plomby plastikowe do zabezpieczania kontenerów sterylizacyjnych, kolor czerwony "cienkie". Uniwersalne pasujące do kontenerów różnych producentów. Bez wskaźnika. Opakowanie 1000 szt.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</si>
  <si>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</si>
  <si>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</si>
  <si>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r>
      <t xml:space="preserve">Komplet szczotek do czyszczenia diatermii z włosiem wykonanym ze stali nierdzewnej, z rozkładanym plastikowym uchwytem umożliwiającym umiejscowienie szczotki na rogu stołu lub blatu. </t>
    </r>
    <r>
      <rPr>
        <sz val="10"/>
        <color theme="1"/>
        <rFont val="Calibri"/>
        <family val="2"/>
        <charset val="238"/>
        <scheme val="minor"/>
      </rPr>
      <t>Opakowanie a’ 2 szt.</t>
    </r>
  </si>
  <si>
    <t>Załącznik nr 2 do SWZ -  FORMULARZ ASORTYMENTOWO-CENOWY</t>
  </si>
  <si>
    <t>Czyścik do usuwania nalotów i rdzy - 15 cm x 10 cm - Opakowanie a' 3 szt.</t>
  </si>
  <si>
    <t>Taśma wskaźnikowa typu I, szerokości 19 mm, długości 50 m do kontroli przebiegu sterylizacji parą wodną każdego pakietu (zakres temperatur 120°C -140°C), wytrzymała na rozciąganie, wodoodporna i nie odklejająca się od pakietu w trakcie cyklu sterylizacji,  wskaźnik klasy 1 zgodny z normą PN-EN ISO 11140-1 lub równoważną</t>
  </si>
  <si>
    <t>rolka.</t>
  </si>
  <si>
    <t>Arkusze kontroli zgrzewów w postaci paska papierowego typu SEAL PROOF lub równoważne do sterylizacją para nasyconą, op. 250 szt</t>
  </si>
  <si>
    <t>Test kontroli poprawności zgrzewania do zgrzewarek rotacyjnych dla opakowań typu Tyvek lub równoważne, op. 30 szt</t>
  </si>
  <si>
    <t>Małe zamykane koszyki wykonane ze stali nierdzewnej z drobnym oczkiem. Rozmiary (długość x szerokość x wysokość):</t>
  </si>
  <si>
    <t>Etykiety dwuktronie przylepne ze wskaźnikiem sterylizacji nadtlenkiem (plazma), wskaźnik na etykiecie klasy 1 zgodny z normą PN-EN ISO 11140-1 lub normą równoważną, 750 etykiet na rolce, rolki z etykietami kompatybilne z metkownicą trzyrzędową alfanumeryczną systemu gke Steri-Record posiadaną przez Zamawiającego oraz metkownicą zaoferowaną w poz. 1, op. 12 rolek</t>
  </si>
  <si>
    <t>Kontener bezobsługowy w systemie otwartym o wymiarach 300x281x152 mm, wanna ze stopu aluminum, na wannie po obu stronach miejsce na plomby, tabliczki z nazwa oddziału i zestawu. Pokrywa aluminiowa z filtrem teflonowym wystarczającym na min. 5000 cykli sterylizacji. W kontenerze koszo-sito wykonane z jednego kawałka stali i mata silikonowa</t>
  </si>
  <si>
    <t>Pokrywa kontenera o wym. 598 x 297 x 28 mm, rozmiar 1/1 wykonana z aluminium. Uchwyty zatrzaskowe wykonane ze stali nierdzewnej. Centralnie w pokrywie umieszczone jedno miejsce do montażu filtra jednorazowego. Wewnątrz pokrywy wklejona silikonowa uszczelka. Wanna kontenera o wym. 592x297x186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dwa kosze na narzędzia. W kontenerze 1 kosz. oznakowanie koloru czerwonego</t>
  </si>
  <si>
    <t>Filtr do kontenerów sterylizacyjnych kompatybilnych z kontenerami Aesculap, Medgal na 1000 cykli sterylizacji. Ilośc cykli sterylizacji potwierdzona dokumentem producenta (instrukcja, karta techniczna).</t>
  </si>
  <si>
    <t>Wanna do dezynfekcji i transportu narzędzi z polipropylenu - gabaryty zgodne ze standardem DIN, szczelna pokrywa, pojemność 5 l</t>
  </si>
  <si>
    <t>Wanna do dezynfekcji i transportu narzędzi z polipropylenu - gabaryty zgodne ze standardem DIN, szczelna pokrywa, pojemność 10 l</t>
  </si>
  <si>
    <t>Mata absorbcyjna z papieru krepowanego do kontenerów sterylizacyjnych, o wymiarach 30 cm x 50 cm (+/-2 cm)</t>
  </si>
  <si>
    <t>1. a</t>
  </si>
  <si>
    <t>Pojemnik - kontener do sterylizacji  pracujący w systemie otwartym (bezfiltrowy) z systemem automatycznego plombowania (nie wymagający stosowania plomb jednorazowego użytku) o wym. 272x553x143 mm, wanna aluminiowa powierzchniowo utwardzona warstwą aluminiowo - polimerową z rączkami w kolorze czerwonym, pokrywa z wysokoudarowego tworzywa, z dwoma labiryntowymi płytkami bariery mikrobiologicznej nie wymagającymi wymiany, dwie tabliczki do wygrawerowania nazwy zestawu, wyposażony w kosz z matą silikonową.</t>
  </si>
  <si>
    <t>Pojemnik - kontener do sterylizacji  pracujący w systemie otwartym (bezfiltrowy) z systemem automatycznego plombowania (nie wymagający stosowania plomb jednorazowego użytku) o wym. 272x448x143 mm, wanna aluminiowa  powierzchniowo utwardzona warstwą aluminiowo - polimerową z rączkami w kolorze czerwonym, pokrywa z wysokoudarowego tworzywa, z dwoma labiryntowymi płytkami  bariery mikrobiologicznej nie wymagającymi wymiany, dwie tabliczki do wygrawerowania nazwy zestawu, wyposażony w kosz z matą silikonową.</t>
  </si>
  <si>
    <t>Test paskowy Bowie&amp;Dick z substancją przesuwną zgodny z normą PN EN  ISO 11140 - 1 klasa 2 lub równoważną; kompatybilny z przyrządem PCD do kontroli sterylizacji pary wodnej testami chemicznymi V lub VI typu i biologicznymi w jednym czasie oraz testami Bowie Dick z wbudowaną wężownicą o długości 1,5 m i średnicy 1 mm; opakowanie 100 sztuk.</t>
  </si>
  <si>
    <t>Wskaźnik biologiczny do sterylizacji plazmowej VH2O2, wskaźnik ampułkowy do inkubacji i odczytu po 24 godzinach, zgodny z normą PN-EN ISO 11138-1, PN-EN ISO 11138-3 lub normami równoważnymi, wskaźnik kompatybilny w zakresie użycia i metody odczytu z inkubatorem STERIM, będącym na stanie Zamawiającego, op. 100 szt</t>
  </si>
  <si>
    <t>Zadanie 1 - Materiały eksploatacyjne do systemu sterylizacji parowej, CPV 33190000-8</t>
  </si>
  <si>
    <t>Zadanie 2 - Oleje do konserwacji narzędzi i napędów wysokoobrotowych, CPV 33190000-8</t>
  </si>
  <si>
    <t>Zadanie 3 - Tace narzędziowe, CPV 33190000-8</t>
  </si>
  <si>
    <t>Zadanie 4 - Szczotki do czyszczenia, CPV 33190000-8</t>
  </si>
  <si>
    <t>Zadanie 5  - Metkownica, wałek z tuszem do metkownicy oraz etykiety do szpitalnego systemu dokumentacji procesów sterylizacji, CPV 33190000-8</t>
  </si>
  <si>
    <t>Zadanie 6  - Pistolet typu selecta, CPV 33190000-8</t>
  </si>
  <si>
    <t>Zadanie 8  - Materiały eksploatacyjne do niskotemperaturowego sterylizatora plazmowego RENO-S130*, CPV 33190000-8</t>
  </si>
  <si>
    <t>Zadanie 9  - Wanny do dezynfekcji i transportu narzędzi, CPV 33190000-8</t>
  </si>
  <si>
    <t>Zadanie 10 - Kontener  bezobsługowy wraz z akcesoriami, CPV 33190000-8</t>
  </si>
  <si>
    <t>Zadanie 11 - Maty absorbcyjne do kontenerów sterylizacji, CPV 33190000-8</t>
  </si>
  <si>
    <t>Zadanie 15 - Plomby do kontenerów sterylizacyjnych, CPV 33190000-8</t>
  </si>
  <si>
    <t>Zadanie 16 - Filtry do kontenerów sterylizacyjnych, CPV 33190000-8</t>
  </si>
  <si>
    <t>Zadanie 7  - Papier termiczny do drukarki sterylizotora plazmowego RENO-S130*, CPV 33198000-4</t>
  </si>
  <si>
    <t>Zadanie 12 - Materiały eksploatacyjne do systemów dokumentacji  procesów mycia, dezynfekcji i sterylizacji, CPV 33198000-4</t>
  </si>
  <si>
    <t>Zadanie 13 - Opakowania do sterylizacji, CPV 33198000-4</t>
  </si>
  <si>
    <t>Zadanie 14 - System opakowań wyrobów medycznych sterylnych, CPV 33198000-4</t>
  </si>
  <si>
    <t>Zestaw końcówek standard, m.in. do strzykawek, pipet, drenów, rurek, butelek</t>
  </si>
  <si>
    <t xml:space="preserve">Preparat do czyszczenia kontenerów i pielegnacji kontenerów sterlizacyjnych składających się z wanny wykonanej ze stopu aluminium, pokrywy wykonanej z termostabilnego tworzywa oraz kosza stalowego. Preparat powinien czyścić wszystkie elementy kontenera z zacieków pary wodnej, kleji oraz konserwować ww elementy. </t>
  </si>
  <si>
    <t xml:space="preserve">1200 mm x1200 mm </t>
  </si>
  <si>
    <t>1400 mm x1500 mm</t>
  </si>
  <si>
    <r>
      <t xml:space="preserve">Zintegrowany test chemiczny typu 5 zgodny normą ISO 11140-1 lub równoważną do kontroli sterylizacji parowej, z przesuwalna substancja wskaźnikową. Test z wyraźnie oznaczonym polem bezpieczeństwa odczytu w niezależnym okienku. Data ważności, oznaczenie normy oraz informacje techniczne umieszczone na każdym teście w języku polskim. Test kompatybilny z przyrządem PCD do kontroli sterylizacji parą wodną testami chemicznymi V lub VI klasy i biologicznymi w jednym czasie oraz testami Bowie Dick z wbudowaną wężownicą o długości 1,5 m i średnicy 1 mm. opakowanie 1000 </t>
    </r>
    <r>
      <rPr>
        <sz val="10"/>
        <rFont val="Calibri"/>
        <family val="2"/>
        <charset val="238"/>
        <scheme val="minor"/>
      </rPr>
      <t>sztuk. Test w wersji samoprzylepnej.</t>
    </r>
  </si>
  <si>
    <t>Papier termiczny do drukarki do wyboru rozmiar 57 mm/15 m, 57 mm/20 m, 57 mm/30 m</t>
  </si>
  <si>
    <t xml:space="preserve">Zestaw końcówek super m.in. szczotki z natryskiem, dysze długie </t>
  </si>
  <si>
    <t>Komplet</t>
  </si>
  <si>
    <t>Wanny dezynfekcyjne służące do transportu tac sterylizacyjnych oraz narzędzi w stanie mokrym. Wykonane z tworzywa PET-G, posiadają szczelną pokrywę, wyposażone w wyprofilowaną rączkę. Wymiary (szer. x wys. x dł.) 300 x 200 x 600 mm. Wymiary wanny dostosowane do wymiarów tac typu DIN (dużych), wanna pomieści 2-3 tace DIN. Produkt odporny na mycie i dezynfekcję termiczną do 80°C.</t>
  </si>
  <si>
    <t>14.</t>
  </si>
  <si>
    <t>15.</t>
  </si>
  <si>
    <t>16.</t>
  </si>
  <si>
    <t>17.</t>
  </si>
  <si>
    <t>Pojemnik - kontener do sterylizacji pracujący w systemie otwartym (bezfiltrowy) z systemem automatycznego plombowania (nie wymagający stosowania plomb jednorazowego użytku) o wym. 272x267x143 mm, wanna aluminiowa powierzchniowo utwardzona warstwą aluminiowo -polimerową z rączkami w kolorze czerwonym, pokrywa z wysokoudarowego tworzywa, z jedną labiryntową płytką bariery mikrobiologicznej nie wymagającymi wymiany dwie tabliczki do wygrawerowania nazwy zestawu, wyposażony w kosz z matą silikonową.</t>
  </si>
  <si>
    <t>Termotransferowa kalka woskowo-żywiczna, model Zebra 3200, rozm. 450 m x 110 mm do drukarek etykiet Zebra S4M.
Kalka musi posiadać dużą wytrzymałość na ścieranie i rozmazywanie. 
Odpowiednia do wydruku na wielu rodzajach etykiet papierowych i syntetycznych.
Odporna na środki chemiczne i na działanie substancji rozpuszczających.
Musi nadawać się do wydruku małych czcionek i znaków graficznych.
Każda rolka pakowana osobno w zgrzewaną folię, na każdej rolce naniesiona data ważności i data produkcji.</t>
  </si>
  <si>
    <t>Filtry teflonowe do kontenerów sterylizacyjnych. Rozmiar 171 x 231 mm op. 2 szt.</t>
  </si>
  <si>
    <t>Wskaźnik biologiczny fiolkowy do kontroli sterylizacji parowej wstępna weryfikacja wyniku już po 2,5 godzinach, ostateczny odczyt po 10 godzinach - kompatybilny z tradycyjnymi inkubatorami  55°C-60°C. Opakowanie po 50 sztuk.</t>
  </si>
  <si>
    <t>Wskaźnik biologiczny do kontroli sterylizacji parą wodną(zakres temperatur 121°C -134°C) typu fiolka, do inkubacji i odczytu po 24 godzinach, zgodny z normą PN-EN ISO 11138-1, PN-EN ISO 11138-3 lub normami równoważnymi, opakowanie 100 szt</t>
  </si>
  <si>
    <t>Test do kontroli poprawnej pracy zgrzewarek, odwzorowujący typowe opakowanie papierowo-foliowe. Parametry do oceny: temperatura, siła nacisku, szybkość. Opakowanie 250 szt.</t>
  </si>
  <si>
    <t>Etykiety do systemu T-DOC do drukarek etykiet Zebra S4M typu Sandwich będąych na wyposażeniu Zamawiającego.
Wykonane z papieru półbłysk białego o grubości 70 mikronów, wg. ustalonego wzoru do drukowania kodów kreskowych.
Podwójny klej akrylowy do zastosowań medycznych, odporny na działanie skondensowanej pary wodnej wodnej.
Temperatura serwisowa +150 do -20 st. C.
Minimalna temperatura aplikacji +10 st. C.
Podkład podwójny, silikonowany. 
Etykieta o wymiarach: dł. 56 mm, szer. 102 mm, rolka 2000 szt. sklada się z trzech podetykiet.
Wymiary podetykiety głównej: dł. 34 mm, szer. 102 mm. 
Wymiary podetykiet mniejszych: dł. 22 mm, szer. 51 mm.</t>
  </si>
  <si>
    <t>Taśma do drukarki Brother P-Touch 9700 PC będącej na wyposażeniu Zamawiającego, 24 mm x 8 m, biała, nadruk czarny.</t>
  </si>
  <si>
    <t xml:space="preserve">Filtr jednorazowy prostokątny z wcięciami po obu stronach do zamontowania w pokrywie z indykatorem. Filtr kompatybilny z pokrywą kontenera firmy Aesculap posiadana przez Zamawiającego. Op. 100 szt </t>
  </si>
  <si>
    <t>1. b</t>
  </si>
  <si>
    <r>
      <t>Włóknina polipropylenowa SMS w arkuszach do ster</t>
    </r>
    <r>
      <rPr>
        <sz val="10"/>
        <rFont val="Calibri"/>
        <family val="2"/>
        <charset val="238"/>
        <scheme val="minor"/>
      </rPr>
      <t>ylizacji o gram. min. 40g/m2. Kolor niebieski i zielony do wyboru Zamawiającego. Zgodna z normą EN 868-2 lub równoważna i ISO 11607-1 lub równoważna. Antyrefleksyjna, antystatyczna i nieszeleszcząca</t>
    </r>
    <r>
      <rPr>
        <sz val="10"/>
        <color theme="1"/>
        <rFont val="Calibri"/>
        <family val="2"/>
        <charset val="238"/>
        <scheme val="minor"/>
      </rPr>
      <t xml:space="preserve">. Nie wykazuje działania cytotoksycznego. Bariera mikrobiologiczna zgodnie z DIN 58953-6 </t>
    </r>
    <r>
      <rPr>
        <sz val="10"/>
        <rFont val="Calibri"/>
        <family val="2"/>
        <charset val="238"/>
        <scheme val="minor"/>
      </rPr>
      <t>lub równoważna. Grubość 300 µm. Wytrzymałość na wypychanie na sucho i mokro min. 200 kPa; wytrzymałość na rozciąganie na sucho i mokro: wzdłuż 2,0 kN/m, w poprzek 0,9 kN/m. Wytrzymałośc na przedarcie wzdłuż min. 3100 mN, w poprzek min 5700 mN. Porowatość l/min/dm2 min. 150 wg PN-EN 868-2:1999 lub równoważna. Odpowie</t>
    </r>
    <r>
      <rPr>
        <sz val="10"/>
        <color theme="1"/>
        <rFont val="Calibri"/>
        <family val="2"/>
        <charset val="238"/>
        <scheme val="minor"/>
      </rPr>
      <t>dnia do sterylizacji m.in. parą wodną, tlenkiem etylenu, formaldehydem i plazmą. Termin ważności 5 lat. Oznaczenie koloru włókniny na etykiecie. W rozmiarach:</t>
    </r>
  </si>
  <si>
    <t>Czyściki elastyczne typu FLEXISTEM lub równoważne - Pakiet uzupełniający</t>
  </si>
  <si>
    <t>Szczotka do czyszczenia kanałów z włosiem z nylonu na drucie ze stali nierdzewnej, odporna na wysokie temperatury do 134 st. C. Średnica szczotki 5 mm, długość części czyszczącej 100 mm, długość całkowita 250 mm. Opakowanie a' 3 szt</t>
  </si>
  <si>
    <t>Szczotka do czyszczenia kanałów z włosiem z nylonu na drucie ze stali nierdzewnej, odporna na wysokie temperatury do 134 sr. C. Średnica szczotki 15 mm, długość części czyszczącej 100 mm, długość całkowita 800 mm. Opakowanie a' 3 szt</t>
  </si>
  <si>
    <r>
      <t>Szczotka wielokro</t>
    </r>
    <r>
      <rPr>
        <sz val="10"/>
        <rFont val="Calibri"/>
        <family val="2"/>
        <charset val="238"/>
        <scheme val="minor"/>
      </rPr>
      <t>tnego użytku o dł. 16 cm (+/- 2 cm) do pre</t>
    </r>
    <r>
      <rPr>
        <sz val="10"/>
        <color rgb="FF000000"/>
        <rFont val="Calibri"/>
        <family val="2"/>
        <charset val="238"/>
        <scheme val="minor"/>
      </rPr>
      <t>cyzyjnego czyszczenia narzędzi, usuwania zanieczyszczeń z karbowań i innych trudnodostępnych części narzędzia, włosie wykonane z poliamidu bezpieczne dla powierzchni ze stali nierdzewnej, nie powoduje zarysowań. Opakowanie a’ 3 szt.</t>
    </r>
  </si>
  <si>
    <t>Czyściki elastyczne typu FLEXISTEM lub równoważne - Komplet z dozownikiem, komplet = 50 szt</t>
  </si>
  <si>
    <t>Olej parafinowy w areozolu do oliwienia narzedzi chirurgicznych wielorazowego użytku, nadający się do sterylizacji w temp. 134 i 121 st Celcjusza. Op. 300 ml. Wymagania potwierdzone instrukcją producenta.</t>
  </si>
  <si>
    <t>Olej konserwujący do napędów wysokoobrotowych nie zawierający silikonu z informacją w instrukcji używania spełniający normy EN ISO 17665 lub EN 554/ISO 13683 lub równoważną. Op. 300 ml.</t>
  </si>
  <si>
    <r>
      <rPr>
        <b/>
        <sz val="10"/>
        <color theme="1"/>
        <rFont val="Calibri"/>
        <family val="2"/>
        <charset val="238"/>
        <scheme val="minor"/>
      </rPr>
      <t>Sposób obliczenia ceny:</t>
    </r>
    <r>
      <rPr>
        <sz val="10"/>
        <color theme="1"/>
        <rFont val="Calibri"/>
        <family val="2"/>
        <charset val="238"/>
        <scheme val="minor"/>
      </rPr>
      <t xml:space="preserve">
Kol. „Wartość netto” = Kol. „Ilości na 24 m-ce” x Kol. „Cena jednostkowa netto”
Kol. „Wartość brutto” = Kol. „Wartość netto” powiększona o podatek VAT
Wiersz „RAZEM” – suma poszczególnych wierszy z kol. „Wartość netto” i „Wartość brutto”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</si>
</sst>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_z_ł"/>
    <numFmt numFmtId="165" formatCode="#,##0.00\ &quot;zł&quot;"/>
    <numFmt numFmtId="166" formatCode="[$€-1809]#,##0.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9" fillId="0" borderId="0"/>
    <xf numFmtId="9" fontId="10" fillId="0" borderId="0"/>
    <xf numFmtId="44" fontId="6" fillId="0" borderId="0" applyFont="0" applyFill="0" applyBorder="0" applyAlignment="0" applyProtection="0"/>
    <xf numFmtId="0" fontId="11" fillId="0" borderId="0"/>
  </cellStyleXfs>
  <cellXfs count="104">
    <xf numFmtId="0" fontId="0" fillId="0" borderId="0" xfId="0"/>
    <xf numFmtId="4" fontId="0" fillId="0" borderId="0" xfId="0" applyNumberFormat="1"/>
    <xf numFmtId="0" fontId="0" fillId="0" borderId="3" xfId="0" applyBorder="1"/>
    <xf numFmtId="4" fontId="0" fillId="0" borderId="3" xfId="0" applyNumberFormat="1" applyBorder="1"/>
    <xf numFmtId="49" fontId="0" fillId="0" borderId="3" xfId="0" applyNumberFormat="1" applyBorder="1"/>
    <xf numFmtId="0" fontId="0" fillId="0" borderId="0" xfId="0"/>
    <xf numFmtId="0" fontId="5" fillId="0" borderId="0" xfId="0" applyFont="1"/>
    <xf numFmtId="0" fontId="0" fillId="4" borderId="0" xfId="0" applyFill="1"/>
    <xf numFmtId="0" fontId="0" fillId="0" borderId="3" xfId="0" applyBorder="1" applyAlignment="1">
      <alignment horizontal="left" wrapText="1"/>
    </xf>
    <xf numFmtId="0" fontId="0" fillId="0" borderId="3" xfId="0" applyFill="1" applyBorder="1"/>
    <xf numFmtId="0" fontId="8" fillId="0" borderId="0" xfId="0" applyFont="1"/>
    <xf numFmtId="165" fontId="0" fillId="0" borderId="0" xfId="0" applyNumberFormat="1"/>
    <xf numFmtId="4" fontId="2" fillId="0" borderId="0" xfId="0" applyNumberFormat="1" applyFont="1"/>
    <xf numFmtId="166" fontId="0" fillId="0" borderId="0" xfId="0" applyNumberFormat="1"/>
    <xf numFmtId="0" fontId="0" fillId="0" borderId="3" xfId="0" applyBorder="1" applyAlignment="1">
      <alignment wrapText="1"/>
    </xf>
    <xf numFmtId="4" fontId="1" fillId="0" borderId="0" xfId="0" applyNumberFormat="1" applyFont="1"/>
    <xf numFmtId="4" fontId="12" fillId="0" borderId="0" xfId="0" applyNumberFormat="1" applyFont="1"/>
    <xf numFmtId="0" fontId="13" fillId="0" borderId="3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2" fillId="0" borderId="0" xfId="0" applyFont="1"/>
    <xf numFmtId="0" fontId="8" fillId="4" borderId="0" xfId="0" applyFont="1" applyFill="1"/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65" fontId="15" fillId="2" borderId="3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3" xfId="4" applyNumberFormat="1" applyFont="1" applyBorder="1" applyAlignment="1">
      <alignment vertical="center" wrapText="1"/>
    </xf>
    <xf numFmtId="0" fontId="5" fillId="0" borderId="3" xfId="0" applyFont="1" applyBorder="1"/>
    <xf numFmtId="0" fontId="17" fillId="0" borderId="0" xfId="0" applyFont="1"/>
    <xf numFmtId="0" fontId="4" fillId="0" borderId="3" xfId="0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/>
    </xf>
    <xf numFmtId="4" fontId="16" fillId="0" borderId="3" xfId="2" applyNumberFormat="1" applyFont="1" applyBorder="1" applyAlignment="1" applyProtection="1">
      <alignment horizontal="center" vertical="center" wrapText="1"/>
      <protection hidden="1"/>
    </xf>
    <xf numFmtId="49" fontId="14" fillId="3" borderId="3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wrapText="1"/>
    </xf>
    <xf numFmtId="4" fontId="5" fillId="4" borderId="17" xfId="0" applyNumberFormat="1" applyFont="1" applyFill="1" applyBorder="1" applyAlignment="1">
      <alignment horizontal="center" vertical="center"/>
    </xf>
    <xf numFmtId="9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wrapText="1"/>
    </xf>
    <xf numFmtId="9" fontId="5" fillId="4" borderId="3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5" fillId="0" borderId="6" xfId="3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164" fontId="16" fillId="0" borderId="6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left" wrapText="1"/>
    </xf>
    <xf numFmtId="0" fontId="16" fillId="0" borderId="3" xfId="3" applyFont="1" applyBorder="1" applyAlignment="1">
      <alignment wrapText="1"/>
    </xf>
    <xf numFmtId="0" fontId="16" fillId="0" borderId="6" xfId="3" applyFont="1" applyBorder="1" applyAlignment="1">
      <alignment wrapText="1"/>
    </xf>
    <xf numFmtId="0" fontId="5" fillId="4" borderId="3" xfId="0" applyFont="1" applyFill="1" applyBorder="1" applyAlignment="1">
      <alignment vertical="top" wrapText="1"/>
    </xf>
    <xf numFmtId="0" fontId="5" fillId="0" borderId="0" xfId="0" applyFont="1" applyBorder="1"/>
    <xf numFmtId="0" fontId="18" fillId="0" borderId="0" xfId="1" applyFont="1"/>
    <xf numFmtId="0" fontId="5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164" fontId="5" fillId="4" borderId="17" xfId="3" applyNumberFormat="1" applyFont="1" applyFill="1" applyBorder="1" applyAlignment="1">
      <alignment horizontal="center" vertical="center" wrapText="1"/>
    </xf>
    <xf numFmtId="4" fontId="14" fillId="4" borderId="17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4" fontId="15" fillId="2" borderId="4" xfId="0" applyNumberFormat="1" applyFont="1" applyFill="1" applyBorder="1" applyAlignment="1">
      <alignment horizontal="right"/>
    </xf>
    <xf numFmtId="4" fontId="15" fillId="2" borderId="5" xfId="0" applyNumberFormat="1" applyFont="1" applyFill="1" applyBorder="1" applyAlignment="1">
      <alignment horizontal="right"/>
    </xf>
    <xf numFmtId="4" fontId="15" fillId="2" borderId="7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7">
    <cellStyle name="Excel Built-in Normal 2" xfId="6" xr:uid="{00000000-0005-0000-0000-000000000000}"/>
    <cellStyle name="Normalny" xfId="0" builtinId="0"/>
    <cellStyle name="Normalny 2" xfId="1" xr:uid="{00000000-0005-0000-0000-000002000000}"/>
    <cellStyle name="Normalny 3" xfId="3" xr:uid="{00000000-0005-0000-0000-000003000000}"/>
    <cellStyle name="Normalny_MM_PRZETARG" xfId="2" xr:uid="{00000000-0005-0000-0000-000004000000}"/>
    <cellStyle name="TableStyleLight1" xfId="4" xr:uid="{00000000-0005-0000-0000-000005000000}"/>
    <cellStyle name="Walutowy 2" xfId="5" xr:uid="{00000000-0005-0000-0000-000006000000}"/>
  </cellStyles>
  <dxfs count="15">
    <dxf>
      <fill>
        <gradientFill>
          <stop position="0">
            <color rgb="FFFFFF00"/>
          </stop>
          <stop position="1">
            <color rgb="FFFF0000"/>
          </stop>
        </gradient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rgb="FFFFFF00"/>
          </stop>
          <stop position="1">
            <color rgb="FFFF0000"/>
          </stop>
        </gradient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rgb="FFFFFF00"/>
          </stop>
          <stop position="1">
            <color rgb="FFFF0000"/>
          </stop>
        </gradient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34"/>
  <sheetViews>
    <sheetView workbookViewId="0">
      <selection activeCell="C32" sqref="C32"/>
    </sheetView>
  </sheetViews>
  <sheetFormatPr defaultRowHeight="15"/>
  <cols>
    <col min="2" max="2" width="13.140625" customWidth="1"/>
    <col min="3" max="3" width="19.42578125" customWidth="1"/>
    <col min="4" max="4" width="11.28515625" customWidth="1"/>
    <col min="5" max="5" width="11" bestFit="1" customWidth="1"/>
    <col min="6" max="6" width="11.42578125" bestFit="1" customWidth="1"/>
    <col min="8" max="8" width="11.42578125" bestFit="1" customWidth="1"/>
    <col min="9" max="13" width="0" hidden="1" customWidth="1"/>
    <col min="16" max="16" width="12.140625" customWidth="1"/>
    <col min="18" max="19" width="10" bestFit="1" customWidth="1"/>
    <col min="21" max="21" width="11.42578125" bestFit="1" customWidth="1"/>
    <col min="22" max="22" width="10" bestFit="1" customWidth="1"/>
    <col min="23" max="23" width="11.42578125" bestFit="1" customWidth="1"/>
    <col min="24" max="24" width="13.140625" bestFit="1" customWidth="1"/>
    <col min="27" max="27" width="13.28515625" customWidth="1"/>
    <col min="28" max="28" width="10" bestFit="1" customWidth="1"/>
  </cols>
  <sheetData>
    <row r="2" spans="2:28">
      <c r="E2" s="13" t="e">
        <f>D4/4.2693</f>
        <v>#REF!</v>
      </c>
    </row>
    <row r="4" spans="2:28">
      <c r="D4" s="1" t="e">
        <f>#REF!</f>
        <v>#REF!</v>
      </c>
    </row>
    <row r="5" spans="2:28">
      <c r="S5" t="e">
        <f>#REF!</f>
        <v>#REF!</v>
      </c>
      <c r="X5" t="s">
        <v>59</v>
      </c>
    </row>
    <row r="6" spans="2:28">
      <c r="W6" t="s">
        <v>11</v>
      </c>
      <c r="X6" s="1" t="e">
        <f>#REF!</f>
        <v>#REF!</v>
      </c>
    </row>
    <row r="7" spans="2:28">
      <c r="B7" s="11"/>
      <c r="V7" s="1"/>
      <c r="W7" t="s">
        <v>18</v>
      </c>
      <c r="X7" s="1" t="e">
        <f>#REF!</f>
        <v>#REF!</v>
      </c>
      <c r="Y7" s="1"/>
      <c r="AB7" s="1"/>
    </row>
    <row r="8" spans="2:28">
      <c r="R8" t="s">
        <v>22</v>
      </c>
      <c r="S8" s="1" t="e">
        <f>#REF!</f>
        <v>#REF!</v>
      </c>
      <c r="V8" s="1"/>
      <c r="W8" t="s">
        <v>12</v>
      </c>
      <c r="X8" s="1" t="e">
        <f>#REF!</f>
        <v>#REF!</v>
      </c>
    </row>
    <row r="9" spans="2:28">
      <c r="R9" t="s">
        <v>23</v>
      </c>
      <c r="S9" s="1" t="e">
        <f>#REF!</f>
        <v>#REF!</v>
      </c>
      <c r="W9" t="s">
        <v>19</v>
      </c>
      <c r="X9" s="1" t="e">
        <f>#REF!</f>
        <v>#REF!</v>
      </c>
    </row>
    <row r="10" spans="2:28">
      <c r="R10" t="s">
        <v>80</v>
      </c>
      <c r="S10" s="1" t="e">
        <f>#REF!</f>
        <v>#REF!</v>
      </c>
      <c r="W10" t="s">
        <v>13</v>
      </c>
      <c r="X10" s="1" t="e">
        <f>#REF!</f>
        <v>#REF!</v>
      </c>
    </row>
    <row r="11" spans="2:28">
      <c r="R11" t="s">
        <v>81</v>
      </c>
      <c r="S11" s="1" t="e">
        <f>#REF!</f>
        <v>#REF!</v>
      </c>
      <c r="W11" t="s">
        <v>20</v>
      </c>
      <c r="X11" s="1" t="e">
        <f>#REF!</f>
        <v>#REF!</v>
      </c>
    </row>
    <row r="12" spans="2:28">
      <c r="R12" t="s">
        <v>82</v>
      </c>
      <c r="S12" s="1" t="e">
        <f>#REF!</f>
        <v>#REF!</v>
      </c>
      <c r="W12" t="s">
        <v>14</v>
      </c>
      <c r="X12" s="1" t="e">
        <f>#REF!</f>
        <v>#REF!</v>
      </c>
    </row>
    <row r="13" spans="2:28" s="5" customFormat="1">
      <c r="R13" t="s">
        <v>83</v>
      </c>
      <c r="S13" s="1" t="e">
        <f>#REF!</f>
        <v>#REF!</v>
      </c>
      <c r="W13" t="s">
        <v>21</v>
      </c>
      <c r="X13" s="1" t="e">
        <f>#REF!</f>
        <v>#REF!</v>
      </c>
    </row>
    <row r="14" spans="2:28" s="5" customFormat="1">
      <c r="R14" t="s">
        <v>86</v>
      </c>
      <c r="S14" s="1" t="e">
        <f>#REF!</f>
        <v>#REF!</v>
      </c>
      <c r="W14" s="5" t="s">
        <v>77</v>
      </c>
      <c r="X14" s="1" t="e">
        <f>#REF!</f>
        <v>#REF!</v>
      </c>
    </row>
    <row r="15" spans="2:28">
      <c r="W15" s="5" t="s">
        <v>74</v>
      </c>
      <c r="X15" s="1" t="e">
        <f>#REF!</f>
        <v>#REF!</v>
      </c>
    </row>
    <row r="16" spans="2:28">
      <c r="S16" s="1" t="e">
        <f>SUM(S8:S14)</f>
        <v>#REF!</v>
      </c>
      <c r="W16" t="s">
        <v>78</v>
      </c>
      <c r="X16" s="1" t="e">
        <f>#REF!</f>
        <v>#REF!</v>
      </c>
    </row>
    <row r="17" spans="2:28">
      <c r="W17" t="s">
        <v>79</v>
      </c>
      <c r="X17" s="1" t="e">
        <f>#REF!</f>
        <v>#REF!</v>
      </c>
    </row>
    <row r="18" spans="2:28">
      <c r="S18" s="1"/>
      <c r="W18" t="s">
        <v>75</v>
      </c>
      <c r="X18" s="1" t="e">
        <f>#REF!</f>
        <v>#REF!</v>
      </c>
    </row>
    <row r="19" spans="2:28">
      <c r="G19" t="s">
        <v>90</v>
      </c>
      <c r="W19" t="s">
        <v>84</v>
      </c>
      <c r="X19" s="1" t="e">
        <f>#REF!</f>
        <v>#REF!</v>
      </c>
    </row>
    <row r="20" spans="2:28">
      <c r="W20" t="s">
        <v>85</v>
      </c>
      <c r="X20" s="1" t="e">
        <f>#REF!</f>
        <v>#REF!</v>
      </c>
    </row>
    <row r="21" spans="2:28">
      <c r="AA21" s="1" t="e">
        <f>SUM(X6:X20)</f>
        <v>#REF!</v>
      </c>
    </row>
    <row r="22" spans="2:28" ht="15.75">
      <c r="P22" s="1"/>
      <c r="S22" s="15"/>
      <c r="V22" s="1"/>
      <c r="X22" s="12" t="e">
        <f>SUM(X6:X20)</f>
        <v>#REF!</v>
      </c>
      <c r="AA22" s="1" t="e">
        <f>AA21-X15</f>
        <v>#REF!</v>
      </c>
    </row>
    <row r="23" spans="2:28">
      <c r="P23" s="1"/>
      <c r="X23" s="1"/>
      <c r="AA23" s="1" t="e">
        <f>AA22+S8</f>
        <v>#REF!</v>
      </c>
    </row>
    <row r="24" spans="2:28">
      <c r="S24" s="1"/>
    </row>
    <row r="25" spans="2:28">
      <c r="D25">
        <v>12</v>
      </c>
      <c r="E25">
        <v>12</v>
      </c>
      <c r="X25" s="1" t="e">
        <f>X22+S16</f>
        <v>#REF!</v>
      </c>
    </row>
    <row r="26" spans="2:28">
      <c r="B26" s="2"/>
      <c r="C26" s="2"/>
      <c r="D26" s="2">
        <v>2022</v>
      </c>
      <c r="E26" s="2">
        <v>2023</v>
      </c>
      <c r="S26" s="1"/>
      <c r="U26" s="1"/>
      <c r="AB26" s="15"/>
    </row>
    <row r="27" spans="2:28">
      <c r="B27" s="2"/>
      <c r="C27" s="2"/>
      <c r="D27" s="2"/>
      <c r="E27" s="2"/>
    </row>
    <row r="28" spans="2:28" ht="30">
      <c r="B28" s="2" t="s">
        <v>76</v>
      </c>
      <c r="C28" s="14" t="s">
        <v>92</v>
      </c>
      <c r="D28" s="3">
        <f>H28*D25</f>
        <v>705955.93</v>
      </c>
      <c r="E28" s="3">
        <f>H28*E25</f>
        <v>705955.93</v>
      </c>
      <c r="F28" s="1">
        <v>1411911.86</v>
      </c>
      <c r="H28">
        <f>F28/24</f>
        <v>58829.660833333335</v>
      </c>
      <c r="R28" s="1"/>
      <c r="S28" t="s">
        <v>94</v>
      </c>
      <c r="V28" t="s">
        <v>95</v>
      </c>
      <c r="X28" s="15"/>
    </row>
    <row r="29" spans="2:28" ht="21" customHeight="1">
      <c r="B29" s="2" t="s">
        <v>60</v>
      </c>
      <c r="C29" s="4" t="s">
        <v>93</v>
      </c>
      <c r="D29" s="3">
        <f>H29*D25</f>
        <v>76599.899999999994</v>
      </c>
      <c r="E29" s="3">
        <f>H29*12</f>
        <v>76599.899999999994</v>
      </c>
      <c r="F29" s="1">
        <v>153199.79999999999</v>
      </c>
      <c r="H29">
        <f>F29/24</f>
        <v>6383.3249999999998</v>
      </c>
      <c r="S29" s="1" t="e">
        <f>S9+X15</f>
        <v>#REF!</v>
      </c>
      <c r="V29" s="1" t="e">
        <f>SUM(S10+S11+S12+S13+S14)</f>
        <v>#REF!</v>
      </c>
    </row>
    <row r="30" spans="2:28" ht="30.75" customHeight="1">
      <c r="B30" s="2" t="s">
        <v>61</v>
      </c>
      <c r="C30" s="8" t="s">
        <v>91</v>
      </c>
      <c r="D30" s="3">
        <f>H30*D25</f>
        <v>108038.92499999999</v>
      </c>
      <c r="E30" s="3">
        <f>H30*E25</f>
        <v>108038.92499999999</v>
      </c>
      <c r="F30" s="1">
        <v>216077.85</v>
      </c>
      <c r="H30">
        <f>F30/24</f>
        <v>9003.2437499999996</v>
      </c>
      <c r="U30" s="1" t="e">
        <f>S29+V29</f>
        <v>#REF!</v>
      </c>
      <c r="W30" s="1"/>
      <c r="AA30" s="1" t="e">
        <f>X22+S16</f>
        <v>#REF!</v>
      </c>
    </row>
    <row r="31" spans="2:28">
      <c r="B31" s="9"/>
      <c r="C31" s="17"/>
      <c r="D31" s="3"/>
      <c r="E31" s="3"/>
      <c r="U31" s="1" t="e">
        <f>U30+F28</f>
        <v>#REF!</v>
      </c>
      <c r="AB31" s="15"/>
    </row>
    <row r="32" spans="2:28">
      <c r="D32" s="15">
        <f>SUM(D28:D30)</f>
        <v>890594.75500000012</v>
      </c>
      <c r="E32" s="15">
        <f>SUM(E28:E30)</f>
        <v>890594.75500000012</v>
      </c>
      <c r="H32" s="1">
        <f>F28+F29+F30</f>
        <v>1781189.5100000002</v>
      </c>
    </row>
    <row r="33" spans="4:8">
      <c r="H33" s="1">
        <f>D32+E32</f>
        <v>1781189.5100000002</v>
      </c>
    </row>
    <row r="34" spans="4:8">
      <c r="D34" s="1"/>
      <c r="F34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N281"/>
  <sheetViews>
    <sheetView tabSelected="1" topLeftCell="A17" zoomScaleNormal="100" zoomScalePageLayoutView="20" workbookViewId="0">
      <selection activeCell="J32" sqref="J32"/>
    </sheetView>
  </sheetViews>
  <sheetFormatPr defaultColWidth="9.140625" defaultRowHeight="15.75"/>
  <cols>
    <col min="1" max="1" width="4.42578125" style="18" customWidth="1"/>
    <col min="2" max="2" width="126" style="10" customWidth="1"/>
    <col min="3" max="3" width="9.42578125" style="10" customWidth="1"/>
    <col min="4" max="4" width="10.85546875" style="10" customWidth="1"/>
    <col min="5" max="5" width="8.140625" style="10" customWidth="1"/>
    <col min="6" max="6" width="9.5703125" style="10" customWidth="1"/>
    <col min="7" max="7" width="16.7109375" style="18" customWidth="1"/>
    <col min="8" max="8" width="16.7109375" style="10" customWidth="1"/>
    <col min="9" max="9" width="13.28515625" style="10" customWidth="1"/>
    <col min="10" max="10" width="16.7109375" style="10" customWidth="1"/>
    <col min="11" max="11" width="13.7109375" style="10" customWidth="1"/>
    <col min="12" max="12" width="20" style="10" customWidth="1"/>
    <col min="13" max="13" width="15.28515625" style="10" bestFit="1" customWidth="1"/>
    <col min="14" max="17" width="9.140625" style="10"/>
    <col min="18" max="18" width="13.28515625" style="10" bestFit="1" customWidth="1"/>
    <col min="19" max="16384" width="9.140625" style="10"/>
  </cols>
  <sheetData>
    <row r="1" spans="1:121" ht="27.75" customHeight="1">
      <c r="A1" s="102" t="s">
        <v>119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121" ht="61.5" customHeight="1">
      <c r="A2" s="103" t="s">
        <v>185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21" ht="49.5" customHeight="1">
      <c r="A3" s="103" t="s">
        <v>116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121" ht="45" customHeight="1">
      <c r="A4" s="103" t="s">
        <v>117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</row>
    <row r="5" spans="1:121" ht="15.75" customHeight="1">
      <c r="A5" s="19"/>
      <c r="B5" s="6"/>
      <c r="C5" s="6"/>
      <c r="D5" s="6"/>
      <c r="E5" s="6"/>
      <c r="F5" s="6"/>
      <c r="G5" s="19"/>
      <c r="H5" s="6"/>
      <c r="I5" s="6"/>
      <c r="J5" s="78"/>
      <c r="K5" s="78"/>
      <c r="L5" s="7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</row>
    <row r="6" spans="1:121" ht="16.5" thickBot="1">
      <c r="A6" s="19"/>
      <c r="B6" s="6"/>
      <c r="C6" s="6"/>
      <c r="D6" s="6"/>
      <c r="E6" s="6"/>
      <c r="F6" s="6"/>
      <c r="G6" s="19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</row>
    <row r="7" spans="1:121" s="20" customFormat="1" ht="27" customHeight="1" thickBot="1">
      <c r="A7" s="97" t="s">
        <v>138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</row>
    <row r="8" spans="1:121" ht="16.5" hidden="1" thickBot="1">
      <c r="A8" s="100"/>
      <c r="B8" s="101"/>
      <c r="C8" s="6"/>
      <c r="D8" s="6"/>
      <c r="E8" s="6"/>
      <c r="F8" s="6"/>
      <c r="G8" s="19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</row>
    <row r="9" spans="1:121" ht="16.5" hidden="1" thickBot="1">
      <c r="A9" s="19"/>
      <c r="B9" s="6"/>
      <c r="C9" s="6"/>
      <c r="D9" s="6"/>
      <c r="E9" s="6"/>
      <c r="F9" s="6"/>
      <c r="G9" s="19"/>
      <c r="H9" s="6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21" s="21" customFormat="1" ht="42.75" customHeight="1" thickBot="1">
      <c r="A10" s="23" t="s">
        <v>0</v>
      </c>
      <c r="B10" s="24" t="s">
        <v>1</v>
      </c>
      <c r="C10" s="24" t="s">
        <v>2</v>
      </c>
      <c r="D10" s="24" t="s">
        <v>97</v>
      </c>
      <c r="E10" s="24" t="s">
        <v>98</v>
      </c>
      <c r="F10" s="24" t="s">
        <v>3</v>
      </c>
      <c r="G10" s="24" t="s">
        <v>4</v>
      </c>
      <c r="H10" s="24" t="s">
        <v>5</v>
      </c>
      <c r="I10" s="24" t="s">
        <v>6</v>
      </c>
      <c r="J10" s="24" t="s">
        <v>7</v>
      </c>
      <c r="K10" s="24" t="s">
        <v>8</v>
      </c>
      <c r="L10" s="25" t="s">
        <v>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</row>
    <row r="11" spans="1:121" ht="35.25" customHeight="1">
      <c r="A11" s="26" t="s">
        <v>24</v>
      </c>
      <c r="B11" s="27" t="s">
        <v>170</v>
      </c>
      <c r="C11" s="28" t="s">
        <v>30</v>
      </c>
      <c r="D11" s="28"/>
      <c r="E11" s="28">
        <v>150</v>
      </c>
      <c r="F11" s="29">
        <f>D11+E11</f>
        <v>150</v>
      </c>
      <c r="G11" s="30"/>
      <c r="H11" s="31"/>
      <c r="I11" s="32"/>
      <c r="J11" s="33"/>
      <c r="K11" s="26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1:121" ht="35.25" customHeight="1">
      <c r="A12" s="26" t="s">
        <v>25</v>
      </c>
      <c r="B12" s="27" t="s">
        <v>171</v>
      </c>
      <c r="C12" s="28" t="s">
        <v>30</v>
      </c>
      <c r="D12" s="28">
        <v>200</v>
      </c>
      <c r="E12" s="28"/>
      <c r="F12" s="29">
        <f t="shared" ref="F12:F21" si="0">D12+E12</f>
        <v>200</v>
      </c>
      <c r="G12" s="30"/>
      <c r="H12" s="31"/>
      <c r="I12" s="32"/>
      <c r="J12" s="33"/>
      <c r="K12" s="26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ht="35.25" customHeight="1">
      <c r="A13" s="26" t="s">
        <v>26</v>
      </c>
      <c r="B13" s="27" t="s">
        <v>87</v>
      </c>
      <c r="C13" s="28" t="s">
        <v>30</v>
      </c>
      <c r="D13" s="28">
        <v>100</v>
      </c>
      <c r="E13" s="28">
        <v>200</v>
      </c>
      <c r="F13" s="29">
        <f t="shared" si="0"/>
        <v>300</v>
      </c>
      <c r="G13" s="30"/>
      <c r="H13" s="31"/>
      <c r="I13" s="32"/>
      <c r="J13" s="33"/>
      <c r="K13" s="26"/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1:121" ht="53.25" customHeight="1">
      <c r="A14" s="26" t="s">
        <v>28</v>
      </c>
      <c r="B14" s="27" t="s">
        <v>121</v>
      </c>
      <c r="C14" s="28" t="s">
        <v>122</v>
      </c>
      <c r="D14" s="28">
        <v>1000</v>
      </c>
      <c r="E14" s="28">
        <v>1500</v>
      </c>
      <c r="F14" s="29">
        <f>D14+E14</f>
        <v>2500</v>
      </c>
      <c r="G14" s="30"/>
      <c r="H14" s="31"/>
      <c r="I14" s="32"/>
      <c r="J14" s="33"/>
      <c r="K14" s="26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121" ht="25.5" customHeight="1">
      <c r="A15" s="26" t="s">
        <v>27</v>
      </c>
      <c r="B15" s="27" t="s">
        <v>99</v>
      </c>
      <c r="C15" s="28" t="s">
        <v>122</v>
      </c>
      <c r="D15" s="28">
        <v>3000</v>
      </c>
      <c r="E15" s="28">
        <v>1500</v>
      </c>
      <c r="F15" s="29">
        <f t="shared" si="0"/>
        <v>4500</v>
      </c>
      <c r="G15" s="30"/>
      <c r="H15" s="31"/>
      <c r="I15" s="32"/>
      <c r="J15" s="33"/>
      <c r="K15" s="26"/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121" ht="53.25" customHeight="1">
      <c r="A16" s="26" t="s">
        <v>10</v>
      </c>
      <c r="B16" s="27" t="s">
        <v>136</v>
      </c>
      <c r="C16" s="28" t="s">
        <v>30</v>
      </c>
      <c r="D16" s="28">
        <v>300</v>
      </c>
      <c r="E16" s="28">
        <v>200</v>
      </c>
      <c r="F16" s="29">
        <f t="shared" si="0"/>
        <v>500</v>
      </c>
      <c r="G16" s="30"/>
      <c r="H16" s="31"/>
      <c r="I16" s="32"/>
      <c r="J16" s="33"/>
      <c r="K16" s="26"/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248" ht="81" customHeight="1">
      <c r="A17" s="26" t="s">
        <v>15</v>
      </c>
      <c r="B17" s="27" t="s">
        <v>158</v>
      </c>
      <c r="C17" s="28" t="s">
        <v>30</v>
      </c>
      <c r="D17" s="28">
        <v>20</v>
      </c>
      <c r="E17" s="28">
        <v>40</v>
      </c>
      <c r="F17" s="29">
        <f t="shared" si="0"/>
        <v>60</v>
      </c>
      <c r="G17" s="30"/>
      <c r="H17" s="31"/>
      <c r="I17" s="32"/>
      <c r="J17" s="33"/>
      <c r="K17" s="26"/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248" ht="46.5" customHeight="1">
      <c r="A18" s="26" t="s">
        <v>16</v>
      </c>
      <c r="B18" s="27" t="s">
        <v>32</v>
      </c>
      <c r="C18" s="28" t="s">
        <v>29</v>
      </c>
      <c r="D18" s="28">
        <v>24</v>
      </c>
      <c r="E18" s="28">
        <v>40</v>
      </c>
      <c r="F18" s="29">
        <f t="shared" si="0"/>
        <v>64</v>
      </c>
      <c r="G18" s="30"/>
      <c r="H18" s="31"/>
      <c r="I18" s="32"/>
      <c r="J18" s="33"/>
      <c r="K18" s="26"/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248" ht="36" customHeight="1">
      <c r="A19" s="26" t="s">
        <v>17</v>
      </c>
      <c r="B19" s="27" t="s">
        <v>172</v>
      </c>
      <c r="C19" s="28" t="s">
        <v>30</v>
      </c>
      <c r="D19" s="28">
        <v>10</v>
      </c>
      <c r="E19" s="28">
        <v>20</v>
      </c>
      <c r="F19" s="29">
        <f t="shared" si="0"/>
        <v>30</v>
      </c>
      <c r="G19" s="34"/>
      <c r="H19" s="31"/>
      <c r="I19" s="32"/>
      <c r="J19" s="33"/>
      <c r="K19" s="26"/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248" ht="23.25" customHeight="1">
      <c r="A20" s="26" t="s">
        <v>62</v>
      </c>
      <c r="B20" s="27" t="s">
        <v>123</v>
      </c>
      <c r="C20" s="28" t="s">
        <v>30</v>
      </c>
      <c r="D20" s="28">
        <v>3</v>
      </c>
      <c r="E20" s="28">
        <v>5</v>
      </c>
      <c r="F20" s="29">
        <f t="shared" si="0"/>
        <v>8</v>
      </c>
      <c r="G20" s="34"/>
      <c r="H20" s="31"/>
      <c r="I20" s="32"/>
      <c r="J20" s="33"/>
      <c r="K20" s="26"/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248" ht="25.5" customHeight="1">
      <c r="A21" s="26" t="s">
        <v>63</v>
      </c>
      <c r="B21" s="27" t="s">
        <v>124</v>
      </c>
      <c r="C21" s="28" t="s">
        <v>30</v>
      </c>
      <c r="D21" s="28"/>
      <c r="E21" s="28">
        <v>10</v>
      </c>
      <c r="F21" s="29">
        <f t="shared" si="0"/>
        <v>10</v>
      </c>
      <c r="G21" s="34"/>
      <c r="H21" s="31"/>
      <c r="I21" s="32"/>
      <c r="J21" s="33"/>
      <c r="K21" s="26"/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248">
      <c r="A22" s="94" t="s">
        <v>96</v>
      </c>
      <c r="B22" s="95"/>
      <c r="C22" s="95"/>
      <c r="D22" s="95"/>
      <c r="E22" s="95"/>
      <c r="F22" s="95"/>
      <c r="G22" s="96"/>
      <c r="H22" s="36"/>
      <c r="I22" s="36"/>
      <c r="J22" s="36"/>
      <c r="K22" s="36"/>
      <c r="L22" s="3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248" hidden="1">
      <c r="A23" s="19"/>
      <c r="B23" s="6"/>
      <c r="C23" s="6"/>
      <c r="D23" s="6"/>
      <c r="E23" s="6"/>
      <c r="F23" s="6"/>
      <c r="G23" s="19"/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248">
      <c r="A24" s="19"/>
      <c r="B24" s="6"/>
      <c r="C24" s="6"/>
      <c r="D24" s="6"/>
      <c r="E24" s="6"/>
      <c r="F24" s="6"/>
      <c r="G24" s="19"/>
      <c r="H24" s="6"/>
      <c r="I24" s="6"/>
      <c r="J24" s="6"/>
      <c r="K24" s="6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248" ht="15.75" customHeight="1" thickBot="1">
      <c r="A25" s="19"/>
      <c r="B25" s="6"/>
      <c r="C25" s="6"/>
      <c r="D25" s="6"/>
      <c r="E25" s="6"/>
      <c r="F25" s="6"/>
      <c r="G25" s="19"/>
      <c r="H25" s="6"/>
      <c r="I25" s="6"/>
      <c r="J25" s="6"/>
      <c r="K25" s="6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248" ht="16.5" hidden="1" thickBot="1">
      <c r="A26" s="19"/>
      <c r="B26" s="6"/>
      <c r="C26" s="6"/>
      <c r="D26" s="6"/>
      <c r="E26" s="6"/>
      <c r="F26" s="6"/>
      <c r="G26" s="19"/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248" s="20" customFormat="1" ht="27" customHeight="1" thickBot="1">
      <c r="A27" s="97" t="s">
        <v>139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248" ht="16.5" hidden="1" thickBot="1">
      <c r="A28" s="100"/>
      <c r="B28" s="101"/>
      <c r="C28" s="6"/>
      <c r="D28" s="6"/>
      <c r="E28" s="6"/>
      <c r="F28" s="6"/>
      <c r="G28" s="19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248" ht="16.5" hidden="1" thickBot="1">
      <c r="A29" s="19"/>
      <c r="B29" s="6"/>
      <c r="C29" s="6"/>
      <c r="D29" s="6"/>
      <c r="E29" s="6"/>
      <c r="F29" s="6"/>
      <c r="G29" s="19"/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248" s="21" customFormat="1" ht="39" thickBot="1">
      <c r="A30" s="23" t="s">
        <v>0</v>
      </c>
      <c r="B30" s="24" t="s">
        <v>1</v>
      </c>
      <c r="C30" s="24" t="s">
        <v>2</v>
      </c>
      <c r="D30" s="24" t="s">
        <v>97</v>
      </c>
      <c r="E30" s="24" t="s">
        <v>98</v>
      </c>
      <c r="F30" s="24" t="s">
        <v>3</v>
      </c>
      <c r="G30" s="24" t="s">
        <v>4</v>
      </c>
      <c r="H30" s="24" t="s">
        <v>5</v>
      </c>
      <c r="I30" s="24" t="s">
        <v>6</v>
      </c>
      <c r="J30" s="24" t="s">
        <v>7</v>
      </c>
      <c r="K30" s="24" t="s">
        <v>8</v>
      </c>
      <c r="L30" s="25" t="s">
        <v>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248" ht="25.5">
      <c r="A31" s="26" t="s">
        <v>24</v>
      </c>
      <c r="B31" s="63" t="s">
        <v>184</v>
      </c>
      <c r="C31" s="28" t="s">
        <v>29</v>
      </c>
      <c r="D31" s="28"/>
      <c r="E31" s="28">
        <v>50</v>
      </c>
      <c r="F31" s="28">
        <f>D31+E31</f>
        <v>50</v>
      </c>
      <c r="G31" s="33"/>
      <c r="H31" s="37"/>
      <c r="I31" s="38"/>
      <c r="J31" s="37"/>
      <c r="K31" s="39"/>
      <c r="L31" s="3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248" ht="30" customHeight="1">
      <c r="A32" s="26" t="s">
        <v>25</v>
      </c>
      <c r="B32" s="40" t="s">
        <v>183</v>
      </c>
      <c r="C32" s="28" t="s">
        <v>29</v>
      </c>
      <c r="D32" s="28">
        <v>72</v>
      </c>
      <c r="E32" s="28">
        <v>50</v>
      </c>
      <c r="F32" s="28">
        <f t="shared" ref="F32" si="1">D32+E32</f>
        <v>122</v>
      </c>
      <c r="G32" s="33"/>
      <c r="H32" s="37"/>
      <c r="I32" s="38"/>
      <c r="J32" s="37"/>
      <c r="K32" s="41"/>
      <c r="L32" s="4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>
      <c r="A33" s="94" t="s">
        <v>96</v>
      </c>
      <c r="B33" s="95"/>
      <c r="C33" s="95"/>
      <c r="D33" s="95"/>
      <c r="E33" s="95"/>
      <c r="F33" s="95"/>
      <c r="G33" s="96"/>
      <c r="H33" s="36"/>
      <c r="I33" s="36"/>
      <c r="J33" s="36"/>
      <c r="K33" s="36"/>
      <c r="L33" s="3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>
      <c r="A34" s="19"/>
      <c r="B34" s="6"/>
      <c r="C34" s="6"/>
      <c r="D34" s="6"/>
      <c r="E34" s="6"/>
      <c r="F34" s="6"/>
      <c r="G34" s="19"/>
      <c r="H34" s="6"/>
      <c r="I34" s="6"/>
      <c r="J34" s="6"/>
      <c r="K34" s="6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6.5" thickBot="1">
      <c r="A35" s="19"/>
      <c r="B35" s="42"/>
      <c r="C35" s="6"/>
      <c r="D35" s="6"/>
      <c r="E35" s="6"/>
      <c r="F35" s="6"/>
      <c r="G35" s="19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20" customFormat="1" ht="27" customHeight="1" thickBot="1">
      <c r="A36" s="97" t="s">
        <v>140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6.5" hidden="1" thickBot="1">
      <c r="A37" s="100"/>
      <c r="B37" s="101"/>
      <c r="C37" s="6"/>
      <c r="D37" s="6"/>
      <c r="E37" s="6"/>
      <c r="F37" s="6"/>
      <c r="G37" s="19"/>
      <c r="H37" s="6"/>
      <c r="I37" s="6"/>
      <c r="J37" s="6"/>
      <c r="K37" s="6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6.5" hidden="1" thickBot="1">
      <c r="A38" s="19"/>
      <c r="B38" s="6"/>
      <c r="C38" s="6"/>
      <c r="D38" s="6"/>
      <c r="E38" s="6"/>
      <c r="F38" s="6"/>
      <c r="G38" s="19"/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21" customFormat="1" ht="39" thickBot="1">
      <c r="A39" s="23" t="s">
        <v>0</v>
      </c>
      <c r="B39" s="24" t="s">
        <v>1</v>
      </c>
      <c r="C39" s="24" t="s">
        <v>2</v>
      </c>
      <c r="D39" s="24" t="s">
        <v>97</v>
      </c>
      <c r="E39" s="24" t="s">
        <v>98</v>
      </c>
      <c r="F39" s="24" t="s">
        <v>3</v>
      </c>
      <c r="G39" s="24" t="s">
        <v>4</v>
      </c>
      <c r="H39" s="24" t="s">
        <v>5</v>
      </c>
      <c r="I39" s="24" t="s">
        <v>6</v>
      </c>
      <c r="J39" s="24" t="s">
        <v>7</v>
      </c>
      <c r="K39" s="24" t="s">
        <v>8</v>
      </c>
      <c r="L39" s="25" t="s">
        <v>9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25.5">
      <c r="A40" s="28" t="s">
        <v>24</v>
      </c>
      <c r="B40" s="43" t="s">
        <v>40</v>
      </c>
      <c r="C40" s="44"/>
      <c r="D40" s="44"/>
      <c r="E40" s="44"/>
      <c r="F40" s="45"/>
      <c r="G40" s="44"/>
      <c r="H40" s="33"/>
      <c r="I40" s="46"/>
      <c r="J40" s="47"/>
      <c r="K40" s="39"/>
      <c r="L40" s="39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>
      <c r="A41" s="28" t="s">
        <v>41</v>
      </c>
      <c r="B41" s="27" t="s">
        <v>34</v>
      </c>
      <c r="C41" s="48" t="s">
        <v>29</v>
      </c>
      <c r="D41" s="48"/>
      <c r="E41" s="48">
        <v>10</v>
      </c>
      <c r="F41" s="45">
        <f t="shared" ref="F41:F53" si="2">D41+E41</f>
        <v>10</v>
      </c>
      <c r="G41" s="44"/>
      <c r="H41" s="33"/>
      <c r="I41" s="46"/>
      <c r="J41" s="47"/>
      <c r="K41" s="39"/>
      <c r="L41" s="3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>
      <c r="A42" s="28" t="s">
        <v>42</v>
      </c>
      <c r="B42" s="27" t="s">
        <v>35</v>
      </c>
      <c r="C42" s="48" t="s">
        <v>29</v>
      </c>
      <c r="D42" s="48"/>
      <c r="E42" s="48">
        <v>10</v>
      </c>
      <c r="F42" s="45">
        <f t="shared" si="2"/>
        <v>10</v>
      </c>
      <c r="G42" s="44"/>
      <c r="H42" s="33"/>
      <c r="I42" s="46"/>
      <c r="J42" s="47"/>
      <c r="K42" s="41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25.5">
      <c r="A43" s="28" t="s">
        <v>25</v>
      </c>
      <c r="B43" s="43" t="s">
        <v>40</v>
      </c>
      <c r="C43" s="49"/>
      <c r="D43" s="49"/>
      <c r="E43" s="49"/>
      <c r="F43" s="45"/>
      <c r="G43" s="44"/>
      <c r="H43" s="33"/>
      <c r="I43" s="46"/>
      <c r="J43" s="47"/>
      <c r="K43" s="41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>
      <c r="A44" s="28" t="s">
        <v>43</v>
      </c>
      <c r="B44" s="27" t="s">
        <v>36</v>
      </c>
      <c r="C44" s="48" t="s">
        <v>29</v>
      </c>
      <c r="D44" s="48"/>
      <c r="E44" s="48">
        <v>10</v>
      </c>
      <c r="F44" s="45">
        <f t="shared" si="2"/>
        <v>10</v>
      </c>
      <c r="G44" s="44"/>
      <c r="H44" s="33"/>
      <c r="I44" s="46"/>
      <c r="J44" s="47"/>
      <c r="K44" s="41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>
      <c r="A45" s="28" t="s">
        <v>44</v>
      </c>
      <c r="B45" s="27" t="s">
        <v>37</v>
      </c>
      <c r="C45" s="48" t="s">
        <v>29</v>
      </c>
      <c r="D45" s="48"/>
      <c r="E45" s="48">
        <v>10</v>
      </c>
      <c r="F45" s="45">
        <f t="shared" si="2"/>
        <v>10</v>
      </c>
      <c r="G45" s="44"/>
      <c r="H45" s="33"/>
      <c r="I45" s="46"/>
      <c r="J45" s="47"/>
      <c r="K45" s="41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25.5">
      <c r="A46" s="28" t="s">
        <v>26</v>
      </c>
      <c r="B46" s="43" t="s">
        <v>40</v>
      </c>
      <c r="C46" s="49"/>
      <c r="D46" s="49"/>
      <c r="E46" s="49"/>
      <c r="F46" s="45"/>
      <c r="G46" s="44"/>
      <c r="H46" s="33"/>
      <c r="I46" s="46"/>
      <c r="J46" s="47"/>
      <c r="K46" s="41"/>
      <c r="L46" s="4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>
      <c r="A47" s="28" t="s">
        <v>45</v>
      </c>
      <c r="B47" s="27" t="s">
        <v>38</v>
      </c>
      <c r="C47" s="48" t="s">
        <v>29</v>
      </c>
      <c r="D47" s="48"/>
      <c r="E47" s="48">
        <v>10</v>
      </c>
      <c r="F47" s="45">
        <f t="shared" si="2"/>
        <v>10</v>
      </c>
      <c r="G47" s="44"/>
      <c r="H47" s="33"/>
      <c r="I47" s="46"/>
      <c r="J47" s="47"/>
      <c r="K47" s="41"/>
      <c r="L47" s="4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>
      <c r="A48" s="28" t="s">
        <v>46</v>
      </c>
      <c r="B48" s="27" t="s">
        <v>39</v>
      </c>
      <c r="C48" s="48" t="s">
        <v>29</v>
      </c>
      <c r="D48" s="48"/>
      <c r="E48" s="48">
        <v>10</v>
      </c>
      <c r="F48" s="45">
        <f t="shared" si="2"/>
        <v>10</v>
      </c>
      <c r="G48" s="44"/>
      <c r="H48" s="33"/>
      <c r="I48" s="46"/>
      <c r="J48" s="47"/>
      <c r="K48" s="41"/>
      <c r="L48" s="4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>
      <c r="A49" s="28" t="s">
        <v>28</v>
      </c>
      <c r="B49" s="43" t="s">
        <v>125</v>
      </c>
      <c r="C49" s="48"/>
      <c r="D49" s="48"/>
      <c r="E49" s="48"/>
      <c r="F49" s="45">
        <f t="shared" si="2"/>
        <v>0</v>
      </c>
      <c r="G49" s="44"/>
      <c r="H49" s="33"/>
      <c r="I49" s="46"/>
      <c r="J49" s="47"/>
      <c r="K49" s="41"/>
      <c r="L49" s="4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>
      <c r="A50" s="28" t="s">
        <v>47</v>
      </c>
      <c r="B50" s="27" t="s">
        <v>48</v>
      </c>
      <c r="C50" s="28" t="s">
        <v>29</v>
      </c>
      <c r="D50" s="28"/>
      <c r="E50" s="28">
        <v>25</v>
      </c>
      <c r="F50" s="45">
        <f t="shared" si="2"/>
        <v>25</v>
      </c>
      <c r="G50" s="44"/>
      <c r="H50" s="33"/>
      <c r="I50" s="46"/>
      <c r="J50" s="47"/>
      <c r="K50" s="41"/>
      <c r="L50" s="4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>
      <c r="A51" s="28" t="s">
        <v>49</v>
      </c>
      <c r="B51" s="27" t="s">
        <v>50</v>
      </c>
      <c r="C51" s="28" t="s">
        <v>29</v>
      </c>
      <c r="D51" s="28"/>
      <c r="E51" s="28">
        <v>25</v>
      </c>
      <c r="F51" s="45">
        <f t="shared" si="2"/>
        <v>25</v>
      </c>
      <c r="G51" s="44"/>
      <c r="H51" s="33"/>
      <c r="I51" s="46"/>
      <c r="J51" s="47"/>
      <c r="K51" s="41"/>
      <c r="L51" s="4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>
      <c r="A52" s="28" t="s">
        <v>51</v>
      </c>
      <c r="B52" s="27" t="s">
        <v>52</v>
      </c>
      <c r="C52" s="28" t="s">
        <v>29</v>
      </c>
      <c r="D52" s="28"/>
      <c r="E52" s="28">
        <v>25</v>
      </c>
      <c r="F52" s="45">
        <f t="shared" si="2"/>
        <v>25</v>
      </c>
      <c r="G52" s="44"/>
      <c r="H52" s="33"/>
      <c r="I52" s="46"/>
      <c r="J52" s="47"/>
      <c r="K52" s="41"/>
      <c r="L52" s="4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>
      <c r="A53" s="28" t="s">
        <v>53</v>
      </c>
      <c r="B53" s="27" t="s">
        <v>54</v>
      </c>
      <c r="C53" s="28" t="s">
        <v>29</v>
      </c>
      <c r="D53" s="28"/>
      <c r="E53" s="28">
        <v>25</v>
      </c>
      <c r="F53" s="45">
        <f t="shared" si="2"/>
        <v>25</v>
      </c>
      <c r="G53" s="44"/>
      <c r="H53" s="33"/>
      <c r="I53" s="46"/>
      <c r="J53" s="47"/>
      <c r="K53" s="41"/>
      <c r="L53" s="4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>
      <c r="A54" s="94" t="s">
        <v>96</v>
      </c>
      <c r="B54" s="95"/>
      <c r="C54" s="95"/>
      <c r="D54" s="95"/>
      <c r="E54" s="95"/>
      <c r="F54" s="95"/>
      <c r="G54" s="96"/>
      <c r="H54" s="36"/>
      <c r="I54" s="36"/>
      <c r="J54" s="36"/>
      <c r="K54" s="36"/>
      <c r="L54" s="3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>
      <c r="A55" s="19"/>
      <c r="B55" s="6"/>
      <c r="C55" s="6"/>
      <c r="D55" s="6"/>
      <c r="E55" s="6"/>
      <c r="F55" s="6"/>
      <c r="G55" s="19"/>
      <c r="H55" s="6"/>
      <c r="I55" s="6"/>
      <c r="J55" s="6"/>
      <c r="K55" s="6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6.5" thickBot="1">
      <c r="A56" s="19"/>
      <c r="B56" s="6"/>
      <c r="C56" s="6"/>
      <c r="D56" s="6"/>
      <c r="E56" s="6"/>
      <c r="F56" s="6"/>
      <c r="G56" s="19"/>
      <c r="H56" s="6"/>
      <c r="I56" s="6"/>
      <c r="J56" s="6"/>
      <c r="K56" s="6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20" customFormat="1" ht="27" customHeight="1" thickBot="1">
      <c r="A57" s="97" t="s">
        <v>141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6.5" hidden="1" thickBot="1">
      <c r="A58" s="100"/>
      <c r="B58" s="101"/>
      <c r="C58" s="6"/>
      <c r="D58" s="6"/>
      <c r="E58" s="6"/>
      <c r="F58" s="6"/>
      <c r="G58" s="19"/>
      <c r="H58" s="6"/>
      <c r="I58" s="6"/>
      <c r="J58" s="6"/>
      <c r="K58" s="6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6.5" hidden="1" thickBot="1">
      <c r="A59" s="19"/>
      <c r="B59" s="6"/>
      <c r="C59" s="6"/>
      <c r="D59" s="6"/>
      <c r="E59" s="6"/>
      <c r="F59" s="6"/>
      <c r="G59" s="19"/>
      <c r="H59" s="6"/>
      <c r="I59" s="6"/>
      <c r="J59" s="6"/>
      <c r="K59" s="6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s="21" customFormat="1" ht="39" thickBot="1">
      <c r="A60" s="23" t="s">
        <v>0</v>
      </c>
      <c r="B60" s="24" t="s">
        <v>1</v>
      </c>
      <c r="C60" s="24" t="s">
        <v>2</v>
      </c>
      <c r="D60" s="24" t="s">
        <v>97</v>
      </c>
      <c r="E60" s="24" t="s">
        <v>98</v>
      </c>
      <c r="F60" s="24" t="s">
        <v>3</v>
      </c>
      <c r="G60" s="24" t="s">
        <v>4</v>
      </c>
      <c r="H60" s="24" t="s">
        <v>5</v>
      </c>
      <c r="I60" s="24" t="s">
        <v>6</v>
      </c>
      <c r="J60" s="24" t="s">
        <v>7</v>
      </c>
      <c r="K60" s="24" t="s">
        <v>8</v>
      </c>
      <c r="L60" s="25" t="s">
        <v>9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25.5">
      <c r="A61" s="26" t="s">
        <v>24</v>
      </c>
      <c r="B61" s="50" t="s">
        <v>55</v>
      </c>
      <c r="C61" s="28" t="s">
        <v>30</v>
      </c>
      <c r="D61" s="28">
        <v>10</v>
      </c>
      <c r="E61" s="28">
        <v>50</v>
      </c>
      <c r="F61" s="29">
        <f>D61+E61</f>
        <v>60</v>
      </c>
      <c r="G61" s="30"/>
      <c r="H61" s="31"/>
      <c r="I61" s="38"/>
      <c r="J61" s="33"/>
      <c r="K61" s="26"/>
      <c r="L61" s="2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>
      <c r="A62" s="26" t="s">
        <v>25</v>
      </c>
      <c r="B62" s="50" t="s">
        <v>66</v>
      </c>
      <c r="C62" s="28" t="s">
        <v>30</v>
      </c>
      <c r="D62" s="28">
        <v>10</v>
      </c>
      <c r="E62" s="28">
        <v>50</v>
      </c>
      <c r="F62" s="29">
        <f t="shared" ref="F62:F73" si="3">D62+E62</f>
        <v>60</v>
      </c>
      <c r="G62" s="30"/>
      <c r="H62" s="31"/>
      <c r="I62" s="38"/>
      <c r="J62" s="33"/>
      <c r="K62" s="26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25.5">
      <c r="A63" s="26" t="s">
        <v>26</v>
      </c>
      <c r="B63" s="50" t="s">
        <v>56</v>
      </c>
      <c r="C63" s="28" t="s">
        <v>30</v>
      </c>
      <c r="D63" s="28">
        <v>12</v>
      </c>
      <c r="E63" s="28">
        <v>50</v>
      </c>
      <c r="F63" s="29">
        <f t="shared" si="3"/>
        <v>62</v>
      </c>
      <c r="G63" s="52"/>
      <c r="H63" s="31"/>
      <c r="I63" s="38"/>
      <c r="J63" s="33"/>
      <c r="K63" s="26"/>
      <c r="L63" s="2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39.75" customHeight="1">
      <c r="A64" s="26" t="s">
        <v>28</v>
      </c>
      <c r="B64" s="50" t="s">
        <v>181</v>
      </c>
      <c r="C64" s="28" t="s">
        <v>30</v>
      </c>
      <c r="D64" s="28">
        <v>10</v>
      </c>
      <c r="E64" s="28">
        <v>50</v>
      </c>
      <c r="F64" s="29">
        <f t="shared" si="3"/>
        <v>60</v>
      </c>
      <c r="G64" s="30"/>
      <c r="H64" s="31"/>
      <c r="I64" s="38"/>
      <c r="J64" s="33"/>
      <c r="K64" s="26"/>
      <c r="L64" s="2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25.5">
      <c r="A65" s="26" t="s">
        <v>27</v>
      </c>
      <c r="B65" s="50" t="s">
        <v>57</v>
      </c>
      <c r="C65" s="28" t="s">
        <v>30</v>
      </c>
      <c r="D65" s="28">
        <v>15</v>
      </c>
      <c r="E65" s="28">
        <v>50</v>
      </c>
      <c r="F65" s="29">
        <f t="shared" si="3"/>
        <v>65</v>
      </c>
      <c r="G65" s="30"/>
      <c r="H65" s="31"/>
      <c r="I65" s="38"/>
      <c r="J65" s="33"/>
      <c r="K65" s="26"/>
      <c r="L65" s="2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25.5">
      <c r="A66" s="26" t="s">
        <v>10</v>
      </c>
      <c r="B66" s="50" t="s">
        <v>118</v>
      </c>
      <c r="C66" s="28" t="s">
        <v>30</v>
      </c>
      <c r="D66" s="28"/>
      <c r="E66" s="28">
        <v>40</v>
      </c>
      <c r="F66" s="29">
        <f t="shared" si="3"/>
        <v>40</v>
      </c>
      <c r="G66" s="30"/>
      <c r="H66" s="31"/>
      <c r="I66" s="38"/>
      <c r="J66" s="33"/>
      <c r="K66" s="26"/>
      <c r="L66" s="2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>
      <c r="A67" s="26" t="s">
        <v>15</v>
      </c>
      <c r="B67" s="27" t="s">
        <v>120</v>
      </c>
      <c r="C67" s="28" t="s">
        <v>30</v>
      </c>
      <c r="D67" s="28">
        <v>75</v>
      </c>
      <c r="E67" s="28">
        <v>100</v>
      </c>
      <c r="F67" s="29">
        <f t="shared" si="3"/>
        <v>175</v>
      </c>
      <c r="G67" s="53"/>
      <c r="H67" s="31"/>
      <c r="I67" s="38"/>
      <c r="J67" s="33"/>
      <c r="K67" s="26"/>
      <c r="L67" s="2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>
      <c r="A68" s="26" t="s">
        <v>16</v>
      </c>
      <c r="B68" s="27" t="s">
        <v>182</v>
      </c>
      <c r="C68" s="28" t="s">
        <v>161</v>
      </c>
      <c r="D68" s="28"/>
      <c r="E68" s="28">
        <v>4</v>
      </c>
      <c r="F68" s="29">
        <f t="shared" si="3"/>
        <v>4</v>
      </c>
      <c r="G68" s="30"/>
      <c r="H68" s="31"/>
      <c r="I68" s="38"/>
      <c r="J68" s="33"/>
      <c r="K68" s="26"/>
      <c r="L68" s="2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>
      <c r="A69" s="26" t="s">
        <v>17</v>
      </c>
      <c r="B69" s="27" t="s">
        <v>178</v>
      </c>
      <c r="C69" s="28" t="s">
        <v>58</v>
      </c>
      <c r="D69" s="28"/>
      <c r="E69" s="28">
        <v>10</v>
      </c>
      <c r="F69" s="29">
        <f t="shared" si="3"/>
        <v>10</v>
      </c>
      <c r="G69" s="30"/>
      <c r="H69" s="31"/>
      <c r="I69" s="38"/>
      <c r="J69" s="33"/>
      <c r="K69" s="26"/>
      <c r="L69" s="2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27" customHeight="1">
      <c r="A70" s="26" t="s">
        <v>62</v>
      </c>
      <c r="B70" s="27" t="s">
        <v>102</v>
      </c>
      <c r="C70" s="28" t="s">
        <v>30</v>
      </c>
      <c r="D70" s="28">
        <v>40</v>
      </c>
      <c r="E70" s="28">
        <v>50</v>
      </c>
      <c r="F70" s="29">
        <f t="shared" si="3"/>
        <v>90</v>
      </c>
      <c r="G70" s="30"/>
      <c r="H70" s="31"/>
      <c r="I70" s="38"/>
      <c r="J70" s="33"/>
      <c r="K70" s="26"/>
      <c r="L70" s="2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25.5">
      <c r="A71" s="26" t="s">
        <v>63</v>
      </c>
      <c r="B71" s="27" t="s">
        <v>103</v>
      </c>
      <c r="C71" s="28" t="s">
        <v>30</v>
      </c>
      <c r="D71" s="28">
        <v>12</v>
      </c>
      <c r="E71" s="28">
        <v>50</v>
      </c>
      <c r="F71" s="29">
        <f t="shared" si="3"/>
        <v>62</v>
      </c>
      <c r="G71" s="30"/>
      <c r="H71" s="31"/>
      <c r="I71" s="38"/>
      <c r="J71" s="33"/>
      <c r="K71" s="26"/>
      <c r="L71" s="2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25.5">
      <c r="A72" s="26" t="s">
        <v>64</v>
      </c>
      <c r="B72" s="27" t="s">
        <v>179</v>
      </c>
      <c r="C72" s="28" t="s">
        <v>30</v>
      </c>
      <c r="D72" s="28">
        <v>10</v>
      </c>
      <c r="E72" s="28">
        <v>50</v>
      </c>
      <c r="F72" s="29">
        <f t="shared" si="3"/>
        <v>60</v>
      </c>
      <c r="G72" s="30"/>
      <c r="H72" s="31"/>
      <c r="I72" s="38"/>
      <c r="J72" s="33"/>
      <c r="K72" s="26"/>
      <c r="L72" s="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25.5">
      <c r="A73" s="26" t="s">
        <v>65</v>
      </c>
      <c r="B73" s="27" t="s">
        <v>180</v>
      </c>
      <c r="C73" s="28" t="s">
        <v>30</v>
      </c>
      <c r="D73" s="28">
        <v>10</v>
      </c>
      <c r="E73" s="28">
        <v>50</v>
      </c>
      <c r="F73" s="29">
        <f t="shared" si="3"/>
        <v>60</v>
      </c>
      <c r="G73" s="30"/>
      <c r="H73" s="54"/>
      <c r="I73" s="38"/>
      <c r="J73" s="33"/>
      <c r="K73" s="26"/>
      <c r="L73" s="2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>
      <c r="A74" s="94" t="s">
        <v>96</v>
      </c>
      <c r="B74" s="95"/>
      <c r="C74" s="95"/>
      <c r="D74" s="95"/>
      <c r="E74" s="95"/>
      <c r="F74" s="95"/>
      <c r="G74" s="96"/>
      <c r="H74" s="36"/>
      <c r="I74" s="36"/>
      <c r="J74" s="36"/>
      <c r="K74" s="36"/>
      <c r="L74" s="3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idden="1">
      <c r="A75" s="19"/>
      <c r="B75" s="6"/>
      <c r="C75" s="6"/>
      <c r="D75" s="6"/>
      <c r="E75" s="6"/>
      <c r="F75" s="6"/>
      <c r="G75" s="19"/>
      <c r="H75" s="6"/>
      <c r="I75" s="6"/>
      <c r="J75" s="6"/>
      <c r="K75" s="6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>
      <c r="A76" s="19"/>
      <c r="B76" s="6"/>
      <c r="C76" s="6"/>
      <c r="D76" s="6"/>
      <c r="E76" s="6"/>
      <c r="F76" s="6"/>
      <c r="G76" s="19"/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6.5" thickBot="1">
      <c r="A77" s="19"/>
      <c r="B77" s="6"/>
      <c r="C77" s="6"/>
      <c r="D77" s="6"/>
      <c r="E77" s="6"/>
      <c r="F77" s="6"/>
      <c r="G77" s="19"/>
      <c r="H77" s="6"/>
      <c r="I77" s="6"/>
      <c r="J77" s="6"/>
      <c r="K77" s="6"/>
      <c r="L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6.5" hidden="1" thickBot="1">
      <c r="A78" s="19"/>
      <c r="B78" s="6"/>
      <c r="C78" s="6"/>
      <c r="D78" s="6"/>
      <c r="E78" s="6"/>
      <c r="F78" s="6"/>
      <c r="G78" s="19"/>
      <c r="H78" s="6"/>
      <c r="I78" s="6"/>
      <c r="J78" s="6"/>
      <c r="K78" s="6"/>
      <c r="L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6.5" hidden="1" thickBot="1">
      <c r="A79" s="19"/>
      <c r="B79" s="6"/>
      <c r="C79" s="6"/>
      <c r="D79" s="6"/>
      <c r="E79" s="6"/>
      <c r="F79" s="6"/>
      <c r="G79" s="19"/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6.5" hidden="1" thickBot="1">
      <c r="A80" s="19"/>
      <c r="B80" s="6"/>
      <c r="C80" s="6"/>
      <c r="D80" s="6"/>
      <c r="E80" s="6"/>
      <c r="F80" s="6"/>
      <c r="G80" s="19"/>
      <c r="H80" s="6"/>
      <c r="I80" s="6"/>
      <c r="J80" s="6"/>
      <c r="K80" s="6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6.5" hidden="1" thickBot="1">
      <c r="A81" s="19"/>
      <c r="B81" s="6"/>
      <c r="C81" s="6"/>
      <c r="D81" s="6"/>
      <c r="E81" s="6"/>
      <c r="F81" s="6"/>
      <c r="G81" s="19"/>
      <c r="H81" s="6"/>
      <c r="I81" s="6"/>
      <c r="J81" s="6"/>
      <c r="K81" s="6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20" customFormat="1" ht="27" customHeight="1" thickBot="1">
      <c r="A82" s="97" t="s">
        <v>142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9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6.5" hidden="1" thickBot="1">
      <c r="A83" s="100"/>
      <c r="B83" s="101"/>
      <c r="C83" s="6"/>
      <c r="D83" s="6"/>
      <c r="E83" s="6"/>
      <c r="F83" s="6"/>
      <c r="G83" s="19"/>
      <c r="H83" s="6"/>
      <c r="I83" s="6"/>
      <c r="J83" s="6"/>
      <c r="K83" s="6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6.5" hidden="1" thickBot="1">
      <c r="A84" s="19"/>
      <c r="B84" s="6"/>
      <c r="C84" s="6"/>
      <c r="D84" s="6"/>
      <c r="E84" s="6"/>
      <c r="F84" s="6"/>
      <c r="G84" s="19"/>
      <c r="H84" s="6"/>
      <c r="I84" s="6"/>
      <c r="J84" s="6"/>
      <c r="K84" s="6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39" thickBot="1">
      <c r="A85" s="55" t="s">
        <v>0</v>
      </c>
      <c r="B85" s="24" t="s">
        <v>1</v>
      </c>
      <c r="C85" s="24" t="s">
        <v>2</v>
      </c>
      <c r="D85" s="24" t="s">
        <v>97</v>
      </c>
      <c r="E85" s="24" t="s">
        <v>98</v>
      </c>
      <c r="F85" s="24" t="s">
        <v>3</v>
      </c>
      <c r="G85" s="24" t="s">
        <v>4</v>
      </c>
      <c r="H85" s="24" t="s">
        <v>5</v>
      </c>
      <c r="I85" s="24" t="s">
        <v>6</v>
      </c>
      <c r="J85" s="24" t="s">
        <v>7</v>
      </c>
      <c r="K85" s="24" t="s">
        <v>8</v>
      </c>
      <c r="L85" s="25" t="s">
        <v>9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23.25" customHeight="1">
      <c r="A86" s="26" t="s">
        <v>24</v>
      </c>
      <c r="B86" s="80" t="s">
        <v>70</v>
      </c>
      <c r="C86" s="26" t="s">
        <v>31</v>
      </c>
      <c r="D86" s="26">
        <v>4</v>
      </c>
      <c r="E86" s="26">
        <v>2</v>
      </c>
      <c r="F86" s="26">
        <f>D86+E86</f>
        <v>6</v>
      </c>
      <c r="G86" s="33"/>
      <c r="H86" s="33"/>
      <c r="I86" s="38"/>
      <c r="J86" s="33"/>
      <c r="K86" s="26"/>
      <c r="L86" s="2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38.25">
      <c r="A87" s="26" t="s">
        <v>25</v>
      </c>
      <c r="B87" s="27" t="s">
        <v>72</v>
      </c>
      <c r="C87" s="26" t="s">
        <v>30</v>
      </c>
      <c r="D87" s="26">
        <v>130</v>
      </c>
      <c r="E87" s="26">
        <v>12</v>
      </c>
      <c r="F87" s="26">
        <f t="shared" ref="F87:F89" si="4">D87+E87</f>
        <v>142</v>
      </c>
      <c r="G87" s="33"/>
      <c r="H87" s="33"/>
      <c r="I87" s="38"/>
      <c r="J87" s="33"/>
      <c r="K87" s="26"/>
      <c r="L87" s="2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50.25" customHeight="1">
      <c r="A88" s="26" t="s">
        <v>26</v>
      </c>
      <c r="B88" s="50" t="s">
        <v>126</v>
      </c>
      <c r="C88" s="28" t="s">
        <v>30</v>
      </c>
      <c r="D88" s="28">
        <v>4</v>
      </c>
      <c r="E88" s="28">
        <v>2</v>
      </c>
      <c r="F88" s="26">
        <f t="shared" si="4"/>
        <v>6</v>
      </c>
      <c r="G88" s="30"/>
      <c r="H88" s="31"/>
      <c r="I88" s="38"/>
      <c r="J88" s="33"/>
      <c r="K88" s="26"/>
      <c r="L88" s="2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33" customHeight="1">
      <c r="A89" s="26" t="s">
        <v>28</v>
      </c>
      <c r="B89" s="50" t="s">
        <v>73</v>
      </c>
      <c r="C89" s="28" t="s">
        <v>29</v>
      </c>
      <c r="D89" s="28">
        <v>48</v>
      </c>
      <c r="E89" s="28">
        <v>24</v>
      </c>
      <c r="F89" s="26">
        <f t="shared" si="4"/>
        <v>72</v>
      </c>
      <c r="G89" s="30"/>
      <c r="H89" s="31"/>
      <c r="I89" s="38"/>
      <c r="J89" s="33"/>
      <c r="K89" s="26"/>
      <c r="L89" s="2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>
      <c r="A90" s="94" t="s">
        <v>96</v>
      </c>
      <c r="B90" s="95"/>
      <c r="C90" s="95"/>
      <c r="D90" s="95"/>
      <c r="E90" s="95"/>
      <c r="F90" s="95"/>
      <c r="G90" s="96"/>
      <c r="H90" s="36"/>
      <c r="I90" s="36"/>
      <c r="J90" s="36"/>
      <c r="K90" s="36"/>
      <c r="L90" s="3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>
      <c r="A91" s="19"/>
      <c r="B91" s="6"/>
      <c r="C91" s="6"/>
      <c r="D91" s="6"/>
      <c r="E91" s="6"/>
      <c r="F91" s="6"/>
      <c r="G91" s="19"/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6.5" thickBot="1">
      <c r="A92" s="19"/>
      <c r="B92" s="6"/>
      <c r="C92" s="6"/>
      <c r="D92" s="6"/>
      <c r="E92" s="6"/>
      <c r="F92" s="6"/>
      <c r="G92" s="19"/>
      <c r="H92" s="6"/>
      <c r="I92" s="6"/>
      <c r="J92" s="6"/>
      <c r="K92" s="6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20" customFormat="1" ht="27" customHeight="1" thickBot="1">
      <c r="A93" s="97" t="s">
        <v>143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9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39" thickBot="1">
      <c r="A94" s="23" t="s">
        <v>0</v>
      </c>
      <c r="B94" s="24" t="s">
        <v>1</v>
      </c>
      <c r="C94" s="24" t="s">
        <v>2</v>
      </c>
      <c r="D94" s="24" t="s">
        <v>97</v>
      </c>
      <c r="E94" s="24" t="s">
        <v>98</v>
      </c>
      <c r="F94" s="24" t="s">
        <v>3</v>
      </c>
      <c r="G94" s="24" t="s">
        <v>4</v>
      </c>
      <c r="H94" s="24" t="s">
        <v>5</v>
      </c>
      <c r="I94" s="24" t="s">
        <v>6</v>
      </c>
      <c r="J94" s="24" t="s">
        <v>7</v>
      </c>
      <c r="K94" s="24" t="s">
        <v>8</v>
      </c>
      <c r="L94" s="25" t="s">
        <v>9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>
      <c r="A95" s="26" t="s">
        <v>24</v>
      </c>
      <c r="B95" s="56" t="s">
        <v>71</v>
      </c>
      <c r="C95" s="26" t="s">
        <v>29</v>
      </c>
      <c r="D95" s="26">
        <v>4</v>
      </c>
      <c r="E95" s="26">
        <v>8</v>
      </c>
      <c r="F95" s="26">
        <f>D95+E95</f>
        <v>12</v>
      </c>
      <c r="G95" s="33"/>
      <c r="H95" s="33"/>
      <c r="I95" s="38"/>
      <c r="J95" s="33"/>
      <c r="K95" s="26"/>
      <c r="L95" s="2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>
      <c r="A96" s="26" t="s">
        <v>25</v>
      </c>
      <c r="B96" s="87" t="s">
        <v>154</v>
      </c>
      <c r="C96" s="26" t="s">
        <v>89</v>
      </c>
      <c r="D96" s="26"/>
      <c r="E96" s="26">
        <v>4</v>
      </c>
      <c r="F96" s="26">
        <f t="shared" ref="F96:F97" si="5">D96+E96</f>
        <v>4</v>
      </c>
      <c r="G96" s="33"/>
      <c r="H96" s="33"/>
      <c r="I96" s="38"/>
      <c r="J96" s="33"/>
      <c r="K96" s="26"/>
      <c r="L96" s="2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>
      <c r="A97" s="26" t="s">
        <v>26</v>
      </c>
      <c r="B97" s="87" t="s">
        <v>160</v>
      </c>
      <c r="C97" s="26" t="s">
        <v>89</v>
      </c>
      <c r="D97" s="26"/>
      <c r="E97" s="26">
        <v>4</v>
      </c>
      <c r="F97" s="26">
        <f t="shared" si="5"/>
        <v>4</v>
      </c>
      <c r="G97" s="33"/>
      <c r="H97" s="33"/>
      <c r="I97" s="38"/>
      <c r="J97" s="33"/>
      <c r="K97" s="26"/>
      <c r="L97" s="2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>
      <c r="A98" s="94" t="s">
        <v>96</v>
      </c>
      <c r="B98" s="95"/>
      <c r="C98" s="95"/>
      <c r="D98" s="95"/>
      <c r="E98" s="95"/>
      <c r="F98" s="95"/>
      <c r="G98" s="96"/>
      <c r="H98" s="36"/>
      <c r="I98" s="36"/>
      <c r="J98" s="36"/>
      <c r="K98" s="36"/>
      <c r="L98" s="3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>
      <c r="A99" s="19"/>
      <c r="B99" s="6"/>
      <c r="C99" s="6"/>
      <c r="D99" s="6"/>
      <c r="E99" s="6"/>
      <c r="F99" s="6"/>
      <c r="G99" s="19"/>
      <c r="H99" s="6"/>
      <c r="I99" s="6"/>
      <c r="J99" s="6"/>
      <c r="K99" s="6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6.5" thickBot="1">
      <c r="A100" s="19"/>
      <c r="B100" s="6"/>
      <c r="C100" s="6"/>
      <c r="D100" s="6"/>
      <c r="E100" s="6"/>
      <c r="F100" s="6"/>
      <c r="G100" s="19"/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20" customFormat="1" ht="27" customHeight="1" thickBot="1">
      <c r="A101" s="97" t="s">
        <v>150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9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6.5" hidden="1" thickBot="1">
      <c r="A102" s="100"/>
      <c r="B102" s="101"/>
      <c r="C102" s="6"/>
      <c r="D102" s="6"/>
      <c r="E102" s="6"/>
      <c r="F102" s="6"/>
      <c r="G102" s="19"/>
      <c r="H102" s="6"/>
      <c r="I102" s="6"/>
      <c r="J102" s="6"/>
      <c r="K102" s="6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6.5" hidden="1" thickBot="1">
      <c r="A103" s="19"/>
      <c r="B103" s="6"/>
      <c r="C103" s="6"/>
      <c r="D103" s="6"/>
      <c r="E103" s="6"/>
      <c r="F103" s="6"/>
      <c r="G103" s="19"/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39" thickBot="1">
      <c r="A104" s="23" t="s">
        <v>0</v>
      </c>
      <c r="B104" s="24" t="s">
        <v>1</v>
      </c>
      <c r="C104" s="24" t="s">
        <v>2</v>
      </c>
      <c r="D104" s="24" t="s">
        <v>97</v>
      </c>
      <c r="E104" s="24" t="s">
        <v>98</v>
      </c>
      <c r="F104" s="24" t="s">
        <v>3</v>
      </c>
      <c r="G104" s="24" t="s">
        <v>4</v>
      </c>
      <c r="H104" s="24" t="s">
        <v>5</v>
      </c>
      <c r="I104" s="24" t="s">
        <v>6</v>
      </c>
      <c r="J104" s="24" t="s">
        <v>7</v>
      </c>
      <c r="K104" s="24" t="s">
        <v>8</v>
      </c>
      <c r="L104" s="25" t="s">
        <v>9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22" customFormat="1">
      <c r="A105" s="57" t="s">
        <v>24</v>
      </c>
      <c r="B105" s="58" t="s">
        <v>159</v>
      </c>
      <c r="C105" s="92" t="s">
        <v>31</v>
      </c>
      <c r="D105" s="57">
        <v>20</v>
      </c>
      <c r="E105" s="57">
        <v>150</v>
      </c>
      <c r="F105" s="57">
        <f>D105+E105</f>
        <v>170</v>
      </c>
      <c r="G105" s="59"/>
      <c r="H105" s="59"/>
      <c r="I105" s="60"/>
      <c r="J105" s="59"/>
      <c r="K105" s="57"/>
      <c r="L105" s="5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>
      <c r="A106" s="61" t="s">
        <v>67</v>
      </c>
      <c r="B106" s="6"/>
      <c r="C106" s="6"/>
      <c r="D106" s="6"/>
      <c r="E106" s="6"/>
      <c r="F106" s="6"/>
      <c r="G106" s="19"/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>
      <c r="A107" s="19"/>
      <c r="B107" s="6"/>
      <c r="C107" s="6"/>
      <c r="D107" s="6"/>
      <c r="E107" s="6"/>
      <c r="F107" s="6"/>
      <c r="G107" s="19"/>
      <c r="H107" s="6"/>
      <c r="I107" s="6"/>
      <c r="J107" s="6"/>
      <c r="K107" s="6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6.5" thickBot="1">
      <c r="A108" s="19"/>
      <c r="B108" s="6"/>
      <c r="C108" s="6"/>
      <c r="D108" s="6"/>
      <c r="E108" s="6"/>
      <c r="F108" s="6"/>
      <c r="G108" s="19"/>
      <c r="H108" s="6"/>
      <c r="I108" s="6"/>
      <c r="J108" s="6"/>
      <c r="K108" s="6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20" customFormat="1" ht="27" customHeight="1" thickBot="1">
      <c r="A109" s="97" t="s">
        <v>144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9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6.5" hidden="1" thickBot="1">
      <c r="A110" s="100"/>
      <c r="B110" s="100"/>
      <c r="C110" s="6"/>
      <c r="D110" s="6"/>
      <c r="E110" s="6"/>
      <c r="F110" s="6"/>
      <c r="G110" s="19"/>
      <c r="H110" s="6"/>
      <c r="I110" s="6"/>
      <c r="J110" s="6"/>
      <c r="K110" s="6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6.5" hidden="1" thickBot="1">
      <c r="A111" s="19"/>
      <c r="B111" s="6"/>
      <c r="C111" s="6"/>
      <c r="D111" s="6"/>
      <c r="E111" s="6"/>
      <c r="F111" s="6"/>
      <c r="G111" s="19"/>
      <c r="H111" s="6"/>
      <c r="I111" s="6"/>
      <c r="J111" s="6"/>
      <c r="K111" s="6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39" thickBot="1">
      <c r="A112" s="23" t="s">
        <v>0</v>
      </c>
      <c r="B112" s="24" t="s">
        <v>1</v>
      </c>
      <c r="C112" s="24" t="s">
        <v>2</v>
      </c>
      <c r="D112" s="24" t="s">
        <v>97</v>
      </c>
      <c r="E112" s="24" t="s">
        <v>98</v>
      </c>
      <c r="F112" s="24" t="s">
        <v>3</v>
      </c>
      <c r="G112" s="24" t="s">
        <v>4</v>
      </c>
      <c r="H112" s="24" t="s">
        <v>5</v>
      </c>
      <c r="I112" s="24" t="s">
        <v>6</v>
      </c>
      <c r="J112" s="24" t="s">
        <v>7</v>
      </c>
      <c r="K112" s="24" t="s">
        <v>8</v>
      </c>
      <c r="L112" s="25" t="s">
        <v>9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>
      <c r="A113" s="26" t="s">
        <v>24</v>
      </c>
      <c r="B113" s="56" t="s">
        <v>68</v>
      </c>
      <c r="C113" s="26" t="s">
        <v>30</v>
      </c>
      <c r="D113" s="88">
        <v>5</v>
      </c>
      <c r="E113" s="88"/>
      <c r="F113" s="26">
        <v>5</v>
      </c>
      <c r="G113" s="26"/>
      <c r="H113" s="33"/>
      <c r="I113" s="38"/>
      <c r="J113" s="33"/>
      <c r="K113" s="26"/>
      <c r="L113" s="2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42.75" customHeight="1">
      <c r="A114" s="26" t="s">
        <v>25</v>
      </c>
      <c r="B114" s="35" t="s">
        <v>137</v>
      </c>
      <c r="C114" s="26" t="s">
        <v>30</v>
      </c>
      <c r="D114" s="88">
        <v>6</v>
      </c>
      <c r="E114" s="88">
        <v>7</v>
      </c>
      <c r="F114" s="26">
        <v>13</v>
      </c>
      <c r="G114" s="33"/>
      <c r="H114" s="33"/>
      <c r="I114" s="38"/>
      <c r="J114" s="33"/>
      <c r="K114" s="26"/>
      <c r="L114" s="2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>
      <c r="A115" s="94" t="s">
        <v>96</v>
      </c>
      <c r="B115" s="95"/>
      <c r="C115" s="95"/>
      <c r="D115" s="95"/>
      <c r="E115" s="95"/>
      <c r="F115" s="95"/>
      <c r="G115" s="96"/>
      <c r="H115" s="36"/>
      <c r="I115" s="36"/>
      <c r="J115" s="36"/>
      <c r="K115" s="36"/>
      <c r="L115" s="3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>
      <c r="A116" s="61" t="s">
        <v>69</v>
      </c>
      <c r="B116" s="6"/>
      <c r="C116" s="6"/>
      <c r="D116" s="6"/>
      <c r="E116" s="6"/>
      <c r="F116" s="6"/>
      <c r="G116" s="19"/>
      <c r="H116" s="6"/>
      <c r="I116" s="6"/>
      <c r="J116" s="6"/>
      <c r="K116" s="6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>
      <c r="A117" s="19"/>
      <c r="B117" s="6"/>
      <c r="C117" s="6"/>
      <c r="D117" s="6"/>
      <c r="E117" s="6"/>
      <c r="F117" s="6"/>
      <c r="G117" s="19"/>
      <c r="H117" s="6"/>
      <c r="I117" s="6"/>
      <c r="J117" s="6"/>
      <c r="K117" s="6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6.5" thickBot="1">
      <c r="A118" s="19"/>
      <c r="B118" s="6"/>
      <c r="C118" s="6"/>
      <c r="D118" s="6"/>
      <c r="E118" s="6"/>
      <c r="F118" s="6"/>
      <c r="G118" s="19"/>
      <c r="H118" s="6"/>
      <c r="I118" s="6"/>
      <c r="J118" s="6"/>
      <c r="K118" s="6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20" customFormat="1" ht="27" customHeight="1" thickBot="1">
      <c r="A119" s="97" t="s">
        <v>145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9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6.5" hidden="1" thickBot="1">
      <c r="A120" s="100"/>
      <c r="B120" s="100"/>
      <c r="C120" s="6"/>
      <c r="D120" s="6"/>
      <c r="E120" s="6"/>
      <c r="F120" s="6"/>
      <c r="G120" s="19"/>
      <c r="H120" s="6"/>
      <c r="I120" s="6"/>
      <c r="J120" s="6"/>
      <c r="K120" s="6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6.5" hidden="1" thickBot="1">
      <c r="A121" s="19"/>
      <c r="B121" s="6"/>
      <c r="C121" s="6"/>
      <c r="D121" s="6"/>
      <c r="E121" s="6"/>
      <c r="F121" s="6"/>
      <c r="G121" s="19"/>
      <c r="H121" s="6"/>
      <c r="I121" s="6"/>
      <c r="J121" s="6"/>
      <c r="K121" s="6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39" thickBot="1">
      <c r="A122" s="23" t="s">
        <v>0</v>
      </c>
      <c r="B122" s="24" t="s">
        <v>1</v>
      </c>
      <c r="C122" s="24" t="s">
        <v>2</v>
      </c>
      <c r="D122" s="24" t="s">
        <v>97</v>
      </c>
      <c r="E122" s="24" t="s">
        <v>98</v>
      </c>
      <c r="F122" s="24" t="s">
        <v>3</v>
      </c>
      <c r="G122" s="24" t="s">
        <v>4</v>
      </c>
      <c r="H122" s="24" t="s">
        <v>5</v>
      </c>
      <c r="I122" s="24" t="s">
        <v>6</v>
      </c>
      <c r="J122" s="24" t="s">
        <v>7</v>
      </c>
      <c r="K122" s="24" t="s">
        <v>8</v>
      </c>
      <c r="L122" s="25" t="s">
        <v>9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38.25">
      <c r="A123" s="26" t="s">
        <v>24</v>
      </c>
      <c r="B123" s="27" t="s">
        <v>162</v>
      </c>
      <c r="C123" s="28" t="s">
        <v>29</v>
      </c>
      <c r="D123" s="28">
        <v>72</v>
      </c>
      <c r="E123" s="28">
        <v>50</v>
      </c>
      <c r="F123" s="29">
        <f>D123+E123</f>
        <v>122</v>
      </c>
      <c r="G123" s="33"/>
      <c r="H123" s="37"/>
      <c r="I123" s="32"/>
      <c r="J123" s="37"/>
      <c r="K123" s="39"/>
      <c r="L123" s="39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>
      <c r="A124" s="26" t="s">
        <v>25</v>
      </c>
      <c r="B124" s="27" t="s">
        <v>130</v>
      </c>
      <c r="C124" s="28" t="s">
        <v>29</v>
      </c>
      <c r="D124" s="28">
        <v>24</v>
      </c>
      <c r="E124" s="28">
        <v>0</v>
      </c>
      <c r="F124" s="29">
        <f t="shared" ref="F124:F125" si="6">D124+E124</f>
        <v>24</v>
      </c>
      <c r="G124" s="33"/>
      <c r="H124" s="37"/>
      <c r="I124" s="32"/>
      <c r="J124" s="37"/>
      <c r="K124" s="41"/>
      <c r="L124" s="4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>
      <c r="A125" s="26" t="s">
        <v>26</v>
      </c>
      <c r="B125" s="27" t="s">
        <v>131</v>
      </c>
      <c r="C125" s="28" t="s">
        <v>29</v>
      </c>
      <c r="D125" s="28">
        <v>120</v>
      </c>
      <c r="E125" s="28">
        <v>0</v>
      </c>
      <c r="F125" s="29">
        <f t="shared" si="6"/>
        <v>120</v>
      </c>
      <c r="G125" s="33"/>
      <c r="H125" s="37"/>
      <c r="I125" s="32"/>
      <c r="J125" s="37"/>
      <c r="K125" s="41"/>
      <c r="L125" s="4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>
      <c r="A126" s="94" t="s">
        <v>96</v>
      </c>
      <c r="B126" s="95"/>
      <c r="C126" s="95"/>
      <c r="D126" s="95"/>
      <c r="E126" s="95"/>
      <c r="F126" s="95"/>
      <c r="G126" s="96"/>
      <c r="H126" s="36"/>
      <c r="I126" s="36"/>
      <c r="J126" s="36"/>
      <c r="K126" s="36"/>
      <c r="L126" s="3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>
      <c r="A127" s="19"/>
      <c r="B127" s="6"/>
      <c r="C127" s="6"/>
      <c r="D127" s="6"/>
      <c r="E127" s="6"/>
      <c r="F127" s="6"/>
      <c r="G127" s="19"/>
      <c r="H127" s="6"/>
      <c r="I127" s="6"/>
      <c r="J127" s="6"/>
      <c r="K127" s="6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6.5" thickBot="1">
      <c r="A128" s="19"/>
      <c r="B128" s="42"/>
      <c r="C128" s="6"/>
      <c r="D128" s="6"/>
      <c r="E128" s="6"/>
      <c r="F128" s="6"/>
      <c r="G128" s="19"/>
      <c r="H128" s="6"/>
      <c r="I128" s="6"/>
      <c r="J128" s="6"/>
      <c r="K128" s="6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s="20" customFormat="1" ht="27" customHeight="1" thickBot="1">
      <c r="A129" s="97" t="s">
        <v>146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9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6.5" hidden="1" thickBot="1">
      <c r="A130" s="100"/>
      <c r="B130" s="101"/>
      <c r="C130" s="6"/>
      <c r="D130" s="6"/>
      <c r="E130" s="6"/>
      <c r="F130" s="6"/>
      <c r="G130" s="19"/>
      <c r="H130" s="6"/>
      <c r="I130" s="6"/>
      <c r="J130" s="6"/>
      <c r="K130" s="6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6.5" hidden="1" thickBot="1">
      <c r="A131" s="19"/>
      <c r="B131" s="6"/>
      <c r="C131" s="6"/>
      <c r="D131" s="6"/>
      <c r="E131" s="6"/>
      <c r="F131" s="6"/>
      <c r="G131" s="19"/>
      <c r="H131" s="6"/>
      <c r="I131" s="6"/>
      <c r="J131" s="6"/>
      <c r="K131" s="6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39" thickBot="1">
      <c r="A132" s="23" t="s">
        <v>0</v>
      </c>
      <c r="B132" s="24" t="s">
        <v>1</v>
      </c>
      <c r="C132" s="24" t="s">
        <v>2</v>
      </c>
      <c r="D132" s="24" t="s">
        <v>97</v>
      </c>
      <c r="E132" s="24" t="s">
        <v>98</v>
      </c>
      <c r="F132" s="24" t="s">
        <v>3</v>
      </c>
      <c r="G132" s="24" t="s">
        <v>4</v>
      </c>
      <c r="H132" s="24" t="s">
        <v>5</v>
      </c>
      <c r="I132" s="24" t="s">
        <v>6</v>
      </c>
      <c r="J132" s="24" t="s">
        <v>7</v>
      </c>
      <c r="K132" s="24" t="s">
        <v>8</v>
      </c>
      <c r="L132" s="25" t="s">
        <v>9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38.25">
      <c r="A133" s="88" t="s">
        <v>24</v>
      </c>
      <c r="B133" s="81" t="s">
        <v>127</v>
      </c>
      <c r="C133" s="28" t="s">
        <v>29</v>
      </c>
      <c r="D133" s="28"/>
      <c r="E133" s="28">
        <v>15</v>
      </c>
      <c r="F133" s="28">
        <f>D133+E133</f>
        <v>15</v>
      </c>
      <c r="G133" s="33"/>
      <c r="H133" s="37"/>
      <c r="I133" s="38"/>
      <c r="J133" s="37"/>
      <c r="K133" s="41"/>
      <c r="L133" s="4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83.25" customHeight="1">
      <c r="A134" s="90" t="s">
        <v>25</v>
      </c>
      <c r="B134" s="62" t="s">
        <v>128</v>
      </c>
      <c r="C134" s="28" t="s">
        <v>29</v>
      </c>
      <c r="D134" s="28">
        <v>5</v>
      </c>
      <c r="E134" s="28"/>
      <c r="F134" s="28">
        <f t="shared" ref="F134:F149" si="7">D134+E134</f>
        <v>5</v>
      </c>
      <c r="G134" s="51"/>
      <c r="H134" s="37"/>
      <c r="I134" s="38"/>
      <c r="J134" s="33"/>
      <c r="K134" s="41"/>
      <c r="L134" s="4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86.25" customHeight="1">
      <c r="A135" s="90" t="s">
        <v>26</v>
      </c>
      <c r="B135" s="62" t="s">
        <v>112</v>
      </c>
      <c r="C135" s="28" t="s">
        <v>29</v>
      </c>
      <c r="D135" s="28">
        <v>5</v>
      </c>
      <c r="E135" s="28"/>
      <c r="F135" s="28">
        <f t="shared" si="7"/>
        <v>5</v>
      </c>
      <c r="G135" s="51"/>
      <c r="H135" s="37"/>
      <c r="I135" s="38"/>
      <c r="J135" s="33"/>
      <c r="K135" s="41"/>
      <c r="L135" s="4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84.75" customHeight="1">
      <c r="A136" s="90" t="s">
        <v>28</v>
      </c>
      <c r="B136" s="62" t="s">
        <v>108</v>
      </c>
      <c r="C136" s="28" t="s">
        <v>29</v>
      </c>
      <c r="D136" s="28">
        <v>10</v>
      </c>
      <c r="E136" s="28"/>
      <c r="F136" s="28">
        <f t="shared" si="7"/>
        <v>10</v>
      </c>
      <c r="G136" s="33"/>
      <c r="H136" s="37"/>
      <c r="I136" s="38"/>
      <c r="J136" s="33"/>
      <c r="K136" s="41"/>
      <c r="L136" s="4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84" customHeight="1">
      <c r="A137" s="90" t="s">
        <v>27</v>
      </c>
      <c r="B137" s="62" t="s">
        <v>109</v>
      </c>
      <c r="C137" s="28" t="s">
        <v>29</v>
      </c>
      <c r="D137" s="28">
        <v>2</v>
      </c>
      <c r="E137" s="28"/>
      <c r="F137" s="28">
        <f t="shared" si="7"/>
        <v>2</v>
      </c>
      <c r="G137" s="33"/>
      <c r="H137" s="37"/>
      <c r="I137" s="38"/>
      <c r="J137" s="33"/>
      <c r="K137" s="41"/>
      <c r="L137" s="4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90.75" customHeight="1">
      <c r="A138" s="90" t="s">
        <v>10</v>
      </c>
      <c r="B138" s="62" t="s">
        <v>110</v>
      </c>
      <c r="C138" s="28" t="s">
        <v>29</v>
      </c>
      <c r="D138" s="28">
        <v>8</v>
      </c>
      <c r="E138" s="28"/>
      <c r="F138" s="28">
        <f t="shared" si="7"/>
        <v>8</v>
      </c>
      <c r="G138" s="33"/>
      <c r="H138" s="37"/>
      <c r="I138" s="38"/>
      <c r="J138" s="33"/>
      <c r="K138" s="41"/>
      <c r="L138" s="4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86.25" customHeight="1">
      <c r="A139" s="90" t="s">
        <v>15</v>
      </c>
      <c r="B139" s="62" t="s">
        <v>111</v>
      </c>
      <c r="C139" s="28" t="s">
        <v>29</v>
      </c>
      <c r="D139" s="28">
        <v>10</v>
      </c>
      <c r="E139" s="28"/>
      <c r="F139" s="28">
        <f t="shared" si="7"/>
        <v>10</v>
      </c>
      <c r="G139" s="33"/>
      <c r="H139" s="37"/>
      <c r="I139" s="38"/>
      <c r="J139" s="33"/>
      <c r="K139" s="41"/>
      <c r="L139" s="4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>
      <c r="A140" s="90" t="s">
        <v>16</v>
      </c>
      <c r="B140" s="62" t="s">
        <v>104</v>
      </c>
      <c r="C140" s="28" t="s">
        <v>29</v>
      </c>
      <c r="D140" s="28">
        <v>15</v>
      </c>
      <c r="E140" s="28"/>
      <c r="F140" s="28">
        <f t="shared" si="7"/>
        <v>15</v>
      </c>
      <c r="G140" s="33"/>
      <c r="H140" s="37"/>
      <c r="I140" s="38"/>
      <c r="J140" s="33"/>
      <c r="K140" s="41"/>
      <c r="L140" s="4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>
      <c r="A141" s="90" t="s">
        <v>17</v>
      </c>
      <c r="B141" s="62" t="s">
        <v>105</v>
      </c>
      <c r="C141" s="28" t="s">
        <v>29</v>
      </c>
      <c r="D141" s="28">
        <v>5</v>
      </c>
      <c r="E141" s="28"/>
      <c r="F141" s="28">
        <f t="shared" si="7"/>
        <v>5</v>
      </c>
      <c r="G141" s="33"/>
      <c r="H141" s="37"/>
      <c r="I141" s="38"/>
      <c r="J141" s="33"/>
      <c r="K141" s="41"/>
      <c r="L141" s="4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>
      <c r="A142" s="90" t="s">
        <v>62</v>
      </c>
      <c r="B142" s="62" t="s">
        <v>106</v>
      </c>
      <c r="C142" s="28" t="s">
        <v>29</v>
      </c>
      <c r="D142" s="28">
        <v>20</v>
      </c>
      <c r="E142" s="28"/>
      <c r="F142" s="28">
        <f t="shared" si="7"/>
        <v>20</v>
      </c>
      <c r="G142" s="33"/>
      <c r="H142" s="37"/>
      <c r="I142" s="38"/>
      <c r="J142" s="33"/>
      <c r="K142" s="41"/>
      <c r="L142" s="4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>
      <c r="A143" s="90" t="s">
        <v>63</v>
      </c>
      <c r="B143" s="62" t="s">
        <v>107</v>
      </c>
      <c r="C143" s="28" t="s">
        <v>29</v>
      </c>
      <c r="D143" s="28">
        <v>2</v>
      </c>
      <c r="E143" s="28"/>
      <c r="F143" s="28">
        <f t="shared" si="7"/>
        <v>2</v>
      </c>
      <c r="G143" s="33"/>
      <c r="H143" s="37"/>
      <c r="I143" s="38"/>
      <c r="J143" s="33"/>
      <c r="K143" s="41"/>
      <c r="L143" s="4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25.5">
      <c r="A144" s="90" t="s">
        <v>64</v>
      </c>
      <c r="B144" s="63" t="s">
        <v>88</v>
      </c>
      <c r="C144" s="28" t="s">
        <v>30</v>
      </c>
      <c r="D144" s="28">
        <v>48</v>
      </c>
      <c r="E144" s="28">
        <v>70</v>
      </c>
      <c r="F144" s="28">
        <f t="shared" si="7"/>
        <v>118</v>
      </c>
      <c r="G144" s="33"/>
      <c r="H144" s="37"/>
      <c r="I144" s="38"/>
      <c r="J144" s="37"/>
      <c r="K144" s="41"/>
      <c r="L144" s="4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25.5">
      <c r="A145" s="90" t="s">
        <v>65</v>
      </c>
      <c r="B145" s="63" t="s">
        <v>100</v>
      </c>
      <c r="C145" s="28" t="s">
        <v>30</v>
      </c>
      <c r="D145" s="28">
        <v>5</v>
      </c>
      <c r="E145" s="28"/>
      <c r="F145" s="28">
        <f t="shared" si="7"/>
        <v>5</v>
      </c>
      <c r="G145" s="33"/>
      <c r="H145" s="37"/>
      <c r="I145" s="38"/>
      <c r="J145" s="37"/>
      <c r="K145" s="41"/>
      <c r="L145" s="4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>
      <c r="A146" s="90" t="s">
        <v>163</v>
      </c>
      <c r="B146" s="40" t="s">
        <v>101</v>
      </c>
      <c r="C146" s="28" t="s">
        <v>29</v>
      </c>
      <c r="D146" s="28"/>
      <c r="E146" s="28">
        <v>100</v>
      </c>
      <c r="F146" s="28">
        <f t="shared" si="7"/>
        <v>100</v>
      </c>
      <c r="G146" s="33"/>
      <c r="H146" s="37"/>
      <c r="I146" s="38"/>
      <c r="J146" s="37"/>
      <c r="K146" s="41"/>
      <c r="L146" s="4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28.5" customHeight="1">
      <c r="A147" s="90" t="s">
        <v>164</v>
      </c>
      <c r="B147" s="40" t="s">
        <v>129</v>
      </c>
      <c r="C147" s="28" t="s">
        <v>29</v>
      </c>
      <c r="D147" s="28"/>
      <c r="E147" s="28">
        <v>500</v>
      </c>
      <c r="F147" s="28">
        <f t="shared" si="7"/>
        <v>500</v>
      </c>
      <c r="G147" s="33"/>
      <c r="H147" s="37"/>
      <c r="I147" s="38"/>
      <c r="J147" s="37"/>
      <c r="K147" s="41"/>
      <c r="L147" s="4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29.25" customHeight="1">
      <c r="A148" s="90" t="s">
        <v>165</v>
      </c>
      <c r="B148" s="40" t="s">
        <v>175</v>
      </c>
      <c r="C148" s="28" t="s">
        <v>30</v>
      </c>
      <c r="D148" s="28">
        <v>10</v>
      </c>
      <c r="E148" s="28"/>
      <c r="F148" s="28">
        <f t="shared" si="7"/>
        <v>10</v>
      </c>
      <c r="G148" s="33"/>
      <c r="H148" s="37"/>
      <c r="I148" s="38"/>
      <c r="J148" s="37"/>
      <c r="K148" s="41"/>
      <c r="L148" s="4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45" customHeight="1">
      <c r="A149" s="90" t="s">
        <v>166</v>
      </c>
      <c r="B149" s="40" t="s">
        <v>155</v>
      </c>
      <c r="C149" s="28" t="s">
        <v>29</v>
      </c>
      <c r="D149" s="28"/>
      <c r="E149" s="28">
        <v>100</v>
      </c>
      <c r="F149" s="28">
        <f t="shared" si="7"/>
        <v>100</v>
      </c>
      <c r="G149" s="33"/>
      <c r="H149" s="37"/>
      <c r="I149" s="38"/>
      <c r="J149" s="37"/>
      <c r="K149" s="41"/>
      <c r="L149" s="4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>
      <c r="A150" s="94" t="s">
        <v>96</v>
      </c>
      <c r="B150" s="95"/>
      <c r="C150" s="95"/>
      <c r="D150" s="95"/>
      <c r="E150" s="95"/>
      <c r="F150" s="95"/>
      <c r="G150" s="96"/>
      <c r="H150" s="36"/>
      <c r="I150" s="36"/>
      <c r="J150" s="36"/>
      <c r="K150" s="36"/>
      <c r="L150" s="3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>
      <c r="A151" s="19"/>
      <c r="B151" s="6"/>
      <c r="C151" s="6"/>
      <c r="D151" s="6"/>
      <c r="E151" s="6"/>
      <c r="F151" s="6"/>
      <c r="G151" s="19"/>
      <c r="H151" s="6"/>
      <c r="I151" s="6"/>
      <c r="J151" s="6"/>
      <c r="K151" s="6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6.5" thickBot="1">
      <c r="A152" s="19"/>
      <c r="B152" s="6"/>
      <c r="C152" s="6"/>
      <c r="D152" s="6"/>
      <c r="E152" s="6"/>
      <c r="F152" s="6"/>
      <c r="G152" s="19"/>
      <c r="H152" s="6"/>
      <c r="I152" s="6"/>
      <c r="J152" s="6"/>
      <c r="K152" s="6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s="20" customFormat="1" ht="27" customHeight="1" thickBot="1">
      <c r="A153" s="97" t="s">
        <v>147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9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5.75" hidden="1" customHeight="1">
      <c r="A154" s="100"/>
      <c r="B154" s="100"/>
      <c r="C154" s="6"/>
      <c r="D154" s="6"/>
      <c r="E154" s="6"/>
      <c r="F154" s="6"/>
      <c r="G154" s="19"/>
      <c r="H154" s="6"/>
      <c r="I154" s="6"/>
      <c r="J154" s="6"/>
      <c r="K154" s="6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5.75" hidden="1" customHeight="1">
      <c r="A155" s="19"/>
      <c r="B155" s="6"/>
      <c r="C155" s="6"/>
      <c r="D155" s="6"/>
      <c r="E155" s="6"/>
      <c r="F155" s="6"/>
      <c r="G155" s="19"/>
      <c r="H155" s="6"/>
      <c r="I155" s="6"/>
      <c r="J155" s="6"/>
      <c r="K155" s="6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39" thickBot="1">
      <c r="A156" s="23" t="s">
        <v>0</v>
      </c>
      <c r="B156" s="24" t="s">
        <v>1</v>
      </c>
      <c r="C156" s="24" t="s">
        <v>2</v>
      </c>
      <c r="D156" s="24" t="s">
        <v>97</v>
      </c>
      <c r="E156" s="24" t="s">
        <v>98</v>
      </c>
      <c r="F156" s="24" t="s">
        <v>3</v>
      </c>
      <c r="G156" s="24" t="s">
        <v>4</v>
      </c>
      <c r="H156" s="24" t="s">
        <v>5</v>
      </c>
      <c r="I156" s="24" t="s">
        <v>6</v>
      </c>
      <c r="J156" s="24" t="s">
        <v>7</v>
      </c>
      <c r="K156" s="24" t="s">
        <v>8</v>
      </c>
      <c r="L156" s="25" t="s">
        <v>9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>
      <c r="A157" s="64" t="s">
        <v>24</v>
      </c>
      <c r="B157" s="65" t="s">
        <v>132</v>
      </c>
      <c r="C157" s="64" t="s">
        <v>29</v>
      </c>
      <c r="D157" s="64"/>
      <c r="E157" s="64">
        <v>40000</v>
      </c>
      <c r="F157" s="45">
        <f>D157+E157</f>
        <v>40000</v>
      </c>
      <c r="G157" s="44"/>
      <c r="H157" s="44"/>
      <c r="I157" s="66"/>
      <c r="J157" s="44"/>
      <c r="K157" s="64"/>
      <c r="L157" s="6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>
      <c r="A158" s="19"/>
      <c r="B158" s="6"/>
      <c r="C158" s="6"/>
      <c r="D158" s="6"/>
      <c r="E158" s="6"/>
      <c r="F158" s="6"/>
      <c r="G158" s="19"/>
      <c r="H158" s="6"/>
      <c r="I158" s="6"/>
      <c r="J158" s="6"/>
      <c r="K158" s="6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6.5" thickBot="1">
      <c r="A159" s="19"/>
      <c r="B159" s="6"/>
      <c r="C159" s="6"/>
      <c r="D159" s="6"/>
      <c r="E159" s="6"/>
      <c r="F159" s="6"/>
      <c r="G159" s="19"/>
      <c r="H159" s="6"/>
      <c r="I159" s="6"/>
      <c r="J159" s="6"/>
      <c r="K159" s="6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s="20" customFormat="1" ht="27" customHeight="1" thickBot="1">
      <c r="A160" s="97" t="s">
        <v>151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9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6.5" hidden="1" thickBot="1">
      <c r="A161" s="100"/>
      <c r="B161" s="101"/>
      <c r="C161" s="6"/>
      <c r="D161" s="6"/>
      <c r="E161" s="6"/>
      <c r="F161" s="6"/>
      <c r="G161" s="19"/>
      <c r="H161" s="6"/>
      <c r="I161" s="6"/>
      <c r="J161" s="6"/>
      <c r="K161" s="6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6.5" hidden="1" thickBot="1">
      <c r="A162" s="19"/>
      <c r="B162" s="6"/>
      <c r="C162" s="6"/>
      <c r="D162" s="6"/>
      <c r="E162" s="6"/>
      <c r="F162" s="6"/>
      <c r="G162" s="19"/>
      <c r="H162" s="6"/>
      <c r="I162" s="6"/>
      <c r="J162" s="6"/>
      <c r="K162" s="6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39" thickBot="1">
      <c r="A163" s="23" t="s">
        <v>0</v>
      </c>
      <c r="B163" s="24" t="s">
        <v>1</v>
      </c>
      <c r="C163" s="24" t="s">
        <v>2</v>
      </c>
      <c r="D163" s="24" t="s">
        <v>97</v>
      </c>
      <c r="E163" s="24" t="s">
        <v>98</v>
      </c>
      <c r="F163" s="24" t="s">
        <v>3</v>
      </c>
      <c r="G163" s="24" t="s">
        <v>4</v>
      </c>
      <c r="H163" s="24" t="s">
        <v>5</v>
      </c>
      <c r="I163" s="24" t="s">
        <v>6</v>
      </c>
      <c r="J163" s="24" t="s">
        <v>7</v>
      </c>
      <c r="K163" s="24" t="s">
        <v>8</v>
      </c>
      <c r="L163" s="25" t="s">
        <v>9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248" ht="123" customHeight="1">
      <c r="A164" s="26" t="s">
        <v>24</v>
      </c>
      <c r="B164" s="40" t="s">
        <v>173</v>
      </c>
      <c r="C164" s="28" t="s">
        <v>33</v>
      </c>
      <c r="D164" s="28"/>
      <c r="E164" s="28">
        <v>150</v>
      </c>
      <c r="F164" s="48">
        <f>D164+E164</f>
        <v>150</v>
      </c>
      <c r="G164" s="33"/>
      <c r="H164" s="37"/>
      <c r="I164" s="38"/>
      <c r="J164" s="37"/>
      <c r="K164" s="41"/>
      <c r="L164" s="4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</row>
    <row r="165" spans="1:248" ht="84" customHeight="1">
      <c r="A165" s="26" t="s">
        <v>25</v>
      </c>
      <c r="B165" s="40" t="s">
        <v>168</v>
      </c>
      <c r="C165" s="28" t="s">
        <v>29</v>
      </c>
      <c r="D165" s="28"/>
      <c r="E165" s="28">
        <v>100</v>
      </c>
      <c r="F165" s="48">
        <f t="shared" ref="F165:F166" si="8">D165+E165</f>
        <v>100</v>
      </c>
      <c r="G165" s="33"/>
      <c r="H165" s="37"/>
      <c r="I165" s="38"/>
      <c r="J165" s="37"/>
      <c r="K165" s="41"/>
      <c r="L165" s="4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</row>
    <row r="166" spans="1:248">
      <c r="A166" s="26" t="s">
        <v>26</v>
      </c>
      <c r="B166" s="40" t="s">
        <v>174</v>
      </c>
      <c r="C166" s="28" t="s">
        <v>29</v>
      </c>
      <c r="D166" s="28"/>
      <c r="E166" s="28">
        <v>150</v>
      </c>
      <c r="F166" s="48">
        <f t="shared" si="8"/>
        <v>150</v>
      </c>
      <c r="G166" s="33"/>
      <c r="H166" s="37"/>
      <c r="I166" s="38"/>
      <c r="J166" s="37"/>
      <c r="K166" s="41"/>
      <c r="L166" s="4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</row>
    <row r="167" spans="1:248">
      <c r="A167" s="94" t="s">
        <v>96</v>
      </c>
      <c r="B167" s="95"/>
      <c r="C167" s="95"/>
      <c r="D167" s="95"/>
      <c r="E167" s="95"/>
      <c r="F167" s="95"/>
      <c r="G167" s="96"/>
      <c r="H167" s="36"/>
      <c r="I167" s="36"/>
      <c r="J167" s="36"/>
      <c r="K167" s="36"/>
      <c r="L167" s="3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</row>
    <row r="168" spans="1:248">
      <c r="A168" s="19"/>
      <c r="B168" s="6"/>
      <c r="C168" s="6"/>
      <c r="D168" s="6"/>
      <c r="E168" s="6"/>
      <c r="F168" s="6"/>
      <c r="G168" s="19"/>
      <c r="H168" s="6"/>
      <c r="I168" s="6"/>
      <c r="J168" s="6"/>
      <c r="K168" s="6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</row>
    <row r="169" spans="1:248">
      <c r="A169" s="19"/>
      <c r="B169" s="6"/>
      <c r="C169" s="6"/>
      <c r="D169" s="6"/>
      <c r="E169" s="6"/>
      <c r="F169" s="6"/>
      <c r="G169" s="19"/>
      <c r="H169" s="6"/>
      <c r="I169" s="6"/>
      <c r="J169" s="6"/>
      <c r="K169" s="6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</row>
    <row r="170" spans="1:248">
      <c r="A170" s="93" t="s">
        <v>152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</row>
    <row r="171" spans="1:248" ht="16.5" thickBo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</row>
    <row r="172" spans="1:248" ht="39" thickBot="1">
      <c r="A172" s="67" t="s">
        <v>0</v>
      </c>
      <c r="B172" s="68" t="s">
        <v>1</v>
      </c>
      <c r="C172" s="68" t="s">
        <v>2</v>
      </c>
      <c r="D172" s="68" t="s">
        <v>97</v>
      </c>
      <c r="E172" s="24" t="s">
        <v>98</v>
      </c>
      <c r="F172" s="68" t="s">
        <v>3</v>
      </c>
      <c r="G172" s="68" t="s">
        <v>4</v>
      </c>
      <c r="H172" s="68" t="s">
        <v>5</v>
      </c>
      <c r="I172" s="68" t="s">
        <v>6</v>
      </c>
      <c r="J172" s="68" t="s">
        <v>7</v>
      </c>
      <c r="K172" s="68" t="s">
        <v>8</v>
      </c>
      <c r="L172" s="69" t="s">
        <v>9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</row>
    <row r="173" spans="1:248" ht="87.75" customHeight="1">
      <c r="A173" s="26" t="s">
        <v>24</v>
      </c>
      <c r="B173" s="70" t="s">
        <v>177</v>
      </c>
      <c r="C173" s="28"/>
      <c r="D173" s="28"/>
      <c r="E173" s="29"/>
      <c r="F173" s="26"/>
      <c r="G173" s="71"/>
      <c r="H173" s="31"/>
      <c r="I173" s="38"/>
      <c r="J173" s="33"/>
      <c r="K173" s="26"/>
      <c r="L173" s="2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</row>
    <row r="174" spans="1:248">
      <c r="A174" s="26" t="s">
        <v>133</v>
      </c>
      <c r="B174" s="89" t="s">
        <v>156</v>
      </c>
      <c r="C174" s="28" t="s">
        <v>29</v>
      </c>
      <c r="D174" s="28">
        <v>15000</v>
      </c>
      <c r="E174" s="29"/>
      <c r="F174" s="26">
        <f t="shared" ref="F174:F175" si="9">D174+E174</f>
        <v>15000</v>
      </c>
      <c r="G174" s="73"/>
      <c r="H174" s="31"/>
      <c r="I174" s="38"/>
      <c r="J174" s="33"/>
      <c r="K174" s="26"/>
      <c r="L174" s="2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</row>
    <row r="175" spans="1:248">
      <c r="A175" s="26" t="s">
        <v>176</v>
      </c>
      <c r="B175" s="89" t="s">
        <v>157</v>
      </c>
      <c r="C175" s="28" t="s">
        <v>29</v>
      </c>
      <c r="D175" s="28">
        <v>2400</v>
      </c>
      <c r="E175" s="29"/>
      <c r="F175" s="26">
        <f t="shared" si="9"/>
        <v>2400</v>
      </c>
      <c r="G175" s="73"/>
      <c r="H175" s="31"/>
      <c r="I175" s="38"/>
      <c r="J175" s="33"/>
      <c r="K175" s="26"/>
      <c r="L175" s="2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</row>
    <row r="176" spans="1:248">
      <c r="A176" s="94" t="s">
        <v>96</v>
      </c>
      <c r="B176" s="95"/>
      <c r="C176" s="95"/>
      <c r="D176" s="95"/>
      <c r="E176" s="95"/>
      <c r="F176" s="95"/>
      <c r="G176" s="96"/>
      <c r="H176" s="36"/>
      <c r="I176" s="36"/>
      <c r="J176" s="36"/>
      <c r="K176" s="36"/>
      <c r="L176" s="3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</row>
    <row r="177" spans="1:248">
      <c r="A177" s="19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</row>
    <row r="178" spans="1:248">
      <c r="A178" s="19"/>
      <c r="B178" s="6"/>
      <c r="C178" s="6"/>
      <c r="D178" s="6"/>
      <c r="E178" s="6"/>
      <c r="F178" s="6"/>
      <c r="G178" s="19"/>
      <c r="H178" s="6"/>
      <c r="I178" s="6"/>
      <c r="J178" s="6"/>
      <c r="K178" s="6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</row>
    <row r="179" spans="1:248" s="5" customFormat="1" ht="15">
      <c r="A179" s="93" t="s">
        <v>153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1:248" s="5" customFormat="1" thickBo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1:248" s="5" customFormat="1" ht="39" thickBot="1">
      <c r="A181" s="67" t="s">
        <v>0</v>
      </c>
      <c r="B181" s="68" t="s">
        <v>1</v>
      </c>
      <c r="C181" s="68" t="s">
        <v>2</v>
      </c>
      <c r="D181" s="68" t="s">
        <v>97</v>
      </c>
      <c r="E181" s="24" t="s">
        <v>98</v>
      </c>
      <c r="F181" s="68" t="s">
        <v>3</v>
      </c>
      <c r="G181" s="68" t="s">
        <v>4</v>
      </c>
      <c r="H181" s="68" t="s">
        <v>5</v>
      </c>
      <c r="I181" s="68" t="s">
        <v>6</v>
      </c>
      <c r="J181" s="68" t="s">
        <v>7</v>
      </c>
      <c r="K181" s="68" t="s">
        <v>8</v>
      </c>
      <c r="L181" s="69" t="s">
        <v>9</v>
      </c>
    </row>
    <row r="182" spans="1:248" s="5" customFormat="1" ht="63" customHeight="1">
      <c r="A182" s="26" t="s">
        <v>24</v>
      </c>
      <c r="B182" s="74" t="s">
        <v>134</v>
      </c>
      <c r="C182" s="28" t="s">
        <v>29</v>
      </c>
      <c r="D182" s="28"/>
      <c r="E182" s="29">
        <v>5</v>
      </c>
      <c r="F182" s="26">
        <f>D182+E182</f>
        <v>5</v>
      </c>
      <c r="G182" s="71"/>
      <c r="H182" s="31"/>
      <c r="I182" s="38"/>
      <c r="J182" s="33"/>
      <c r="K182" s="26"/>
      <c r="L182" s="26"/>
    </row>
    <row r="183" spans="1:248" s="5" customFormat="1" ht="59.25" customHeight="1">
      <c r="A183" s="26" t="s">
        <v>25</v>
      </c>
      <c r="B183" s="75" t="s">
        <v>135</v>
      </c>
      <c r="C183" s="28" t="s">
        <v>29</v>
      </c>
      <c r="D183" s="28"/>
      <c r="E183" s="29">
        <v>5</v>
      </c>
      <c r="F183" s="26">
        <f t="shared" ref="F183:F184" si="10">D183+E183</f>
        <v>5</v>
      </c>
      <c r="G183" s="73"/>
      <c r="H183" s="31"/>
      <c r="I183" s="38"/>
      <c r="J183" s="33"/>
      <c r="K183" s="26"/>
      <c r="L183" s="26"/>
    </row>
    <row r="184" spans="1:248" s="5" customFormat="1" ht="56.25" customHeight="1">
      <c r="A184" s="26" t="s">
        <v>26</v>
      </c>
      <c r="B184" s="76" t="s">
        <v>167</v>
      </c>
      <c r="C184" s="28" t="s">
        <v>29</v>
      </c>
      <c r="D184" s="28"/>
      <c r="E184" s="29">
        <v>5</v>
      </c>
      <c r="F184" s="26">
        <f t="shared" si="10"/>
        <v>5</v>
      </c>
      <c r="G184" s="73"/>
      <c r="H184" s="31"/>
      <c r="I184" s="38"/>
      <c r="J184" s="33"/>
      <c r="K184" s="26"/>
      <c r="L184" s="26"/>
    </row>
    <row r="185" spans="1:248" s="5" customFormat="1" ht="15">
      <c r="A185" s="94" t="s">
        <v>96</v>
      </c>
      <c r="B185" s="95"/>
      <c r="C185" s="95"/>
      <c r="D185" s="95"/>
      <c r="E185" s="95"/>
      <c r="F185" s="95"/>
      <c r="G185" s="96"/>
      <c r="H185" s="36"/>
      <c r="I185" s="36"/>
      <c r="J185" s="36"/>
      <c r="K185" s="36"/>
      <c r="L185" s="36"/>
    </row>
    <row r="186" spans="1:248" s="5" customFormat="1" ht="15">
      <c r="A186" s="19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248" s="5" customFormat="1" ht="15">
      <c r="A187" s="19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248" s="5" customFormat="1" ht="15">
      <c r="A188" s="19"/>
      <c r="B188" s="6"/>
      <c r="C188" s="6"/>
      <c r="D188" s="6"/>
      <c r="E188" s="6"/>
      <c r="F188" s="6"/>
      <c r="G188" s="19"/>
      <c r="H188" s="6"/>
      <c r="I188" s="6"/>
      <c r="J188" s="6"/>
      <c r="K188" s="6"/>
      <c r="L188" s="6"/>
    </row>
    <row r="189" spans="1:248" s="5" customFormat="1" ht="15">
      <c r="A189" s="93" t="s">
        <v>148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1:248" s="5" customFormat="1" thickBo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1:248" s="5" customFormat="1" ht="39" thickBot="1">
      <c r="A191" s="67" t="s">
        <v>0</v>
      </c>
      <c r="B191" s="68" t="s">
        <v>1</v>
      </c>
      <c r="C191" s="68" t="s">
        <v>2</v>
      </c>
      <c r="D191" s="68" t="s">
        <v>97</v>
      </c>
      <c r="E191" s="24" t="s">
        <v>98</v>
      </c>
      <c r="F191" s="68" t="s">
        <v>3</v>
      </c>
      <c r="G191" s="68" t="s">
        <v>4</v>
      </c>
      <c r="H191" s="68" t="s">
        <v>5</v>
      </c>
      <c r="I191" s="68" t="s">
        <v>6</v>
      </c>
      <c r="J191" s="68" t="s">
        <v>7</v>
      </c>
      <c r="K191" s="68" t="s">
        <v>8</v>
      </c>
      <c r="L191" s="69" t="s">
        <v>9</v>
      </c>
    </row>
    <row r="192" spans="1:248" s="7" customFormat="1" ht="25.5">
      <c r="A192" s="57" t="s">
        <v>24</v>
      </c>
      <c r="B192" s="82" t="s">
        <v>115</v>
      </c>
      <c r="C192" s="91" t="s">
        <v>30</v>
      </c>
      <c r="D192" s="83"/>
      <c r="E192" s="84">
        <v>24</v>
      </c>
      <c r="F192" s="57">
        <f>D192+E192</f>
        <v>24</v>
      </c>
      <c r="G192" s="85"/>
      <c r="H192" s="86"/>
      <c r="I192" s="60"/>
      <c r="J192" s="59"/>
      <c r="K192" s="57"/>
      <c r="L192" s="5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</row>
    <row r="193" spans="1:248" s="7" customFormat="1" ht="1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</row>
    <row r="194" spans="1:248" s="5" customFormat="1" ht="15">
      <c r="A194" s="79"/>
      <c r="B194" s="6"/>
      <c r="C194" s="79"/>
      <c r="D194" s="79"/>
      <c r="E194" s="79"/>
      <c r="F194" s="79"/>
      <c r="G194" s="79"/>
      <c r="H194" s="79"/>
      <c r="I194" s="79"/>
      <c r="J194" s="79"/>
      <c r="K194" s="79"/>
      <c r="L194" s="79"/>
    </row>
    <row r="195" spans="1:248" s="5" customFormat="1" ht="15">
      <c r="A195" s="93" t="s">
        <v>149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1:248" s="5" customFormat="1" ht="1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1:248" s="7" customFormat="1" ht="39" thickBot="1">
      <c r="A197" s="67" t="s">
        <v>0</v>
      </c>
      <c r="B197" s="68" t="s">
        <v>1</v>
      </c>
      <c r="C197" s="68" t="s">
        <v>2</v>
      </c>
      <c r="D197" s="68" t="s">
        <v>97</v>
      </c>
      <c r="E197" s="68" t="s">
        <v>98</v>
      </c>
      <c r="F197" s="68" t="s">
        <v>3</v>
      </c>
      <c r="G197" s="68" t="s">
        <v>4</v>
      </c>
      <c r="H197" s="68" t="s">
        <v>5</v>
      </c>
      <c r="I197" s="68" t="s">
        <v>6</v>
      </c>
      <c r="J197" s="68" t="s">
        <v>7</v>
      </c>
      <c r="K197" s="68" t="s">
        <v>8</v>
      </c>
      <c r="L197" s="69" t="s">
        <v>9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</row>
    <row r="198" spans="1:248" s="5" customFormat="1" ht="15" hidden="1">
      <c r="A198" s="64" t="s">
        <v>24</v>
      </c>
      <c r="B198" s="77" t="s">
        <v>101</v>
      </c>
      <c r="C198" s="28" t="s">
        <v>29</v>
      </c>
      <c r="D198" s="28"/>
      <c r="E198" s="29">
        <v>6</v>
      </c>
      <c r="F198" s="26">
        <f t="shared" ref="F198:F201" si="11">D198+E198</f>
        <v>6</v>
      </c>
      <c r="G198" s="73">
        <v>227</v>
      </c>
      <c r="H198" s="31">
        <f t="shared" ref="H198" si="12">F198*G198</f>
        <v>1362</v>
      </c>
      <c r="I198" s="38">
        <v>0.08</v>
      </c>
      <c r="J198" s="33" t="e">
        <f>H198+#REF!</f>
        <v>#REF!</v>
      </c>
      <c r="K198" s="64"/>
      <c r="L198" s="64"/>
    </row>
    <row r="199" spans="1:248" s="5" customFormat="1" ht="15">
      <c r="A199" s="64" t="s">
        <v>24</v>
      </c>
      <c r="B199" s="72" t="s">
        <v>113</v>
      </c>
      <c r="C199" s="28" t="s">
        <v>30</v>
      </c>
      <c r="D199" s="28"/>
      <c r="E199" s="29">
        <v>24</v>
      </c>
      <c r="F199" s="26">
        <f t="shared" si="11"/>
        <v>24</v>
      </c>
      <c r="G199" s="73"/>
      <c r="H199" s="31"/>
      <c r="I199" s="38"/>
      <c r="J199" s="33"/>
      <c r="K199" s="26"/>
      <c r="L199" s="26"/>
    </row>
    <row r="200" spans="1:248" s="5" customFormat="1" ht="15">
      <c r="A200" s="64" t="s">
        <v>25</v>
      </c>
      <c r="B200" s="72" t="s">
        <v>169</v>
      </c>
      <c r="C200" s="28" t="s">
        <v>30</v>
      </c>
      <c r="D200" s="28"/>
      <c r="E200" s="29">
        <v>24</v>
      </c>
      <c r="F200" s="26">
        <f t="shared" si="11"/>
        <v>24</v>
      </c>
      <c r="G200" s="73"/>
      <c r="H200" s="31"/>
      <c r="I200" s="38"/>
      <c r="J200" s="33"/>
      <c r="K200" s="26"/>
      <c r="L200" s="26"/>
    </row>
    <row r="201" spans="1:248">
      <c r="A201" s="64" t="s">
        <v>26</v>
      </c>
      <c r="B201" s="72" t="s">
        <v>114</v>
      </c>
      <c r="C201" s="28" t="s">
        <v>30</v>
      </c>
      <c r="D201" s="28"/>
      <c r="E201" s="29">
        <v>24</v>
      </c>
      <c r="F201" s="26">
        <f t="shared" si="11"/>
        <v>24</v>
      </c>
      <c r="G201" s="73"/>
      <c r="H201" s="31"/>
      <c r="I201" s="38"/>
      <c r="J201" s="33"/>
      <c r="K201" s="26"/>
      <c r="L201" s="2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248">
      <c r="A202" s="94" t="s">
        <v>96</v>
      </c>
      <c r="B202" s="95"/>
      <c r="C202" s="95"/>
      <c r="D202" s="95"/>
      <c r="E202" s="95"/>
      <c r="F202" s="95"/>
      <c r="G202" s="96"/>
      <c r="H202" s="36"/>
      <c r="I202" s="36"/>
      <c r="J202" s="36"/>
      <c r="K202" s="36"/>
      <c r="L202" s="3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248">
      <c r="A203" s="19"/>
      <c r="B203" s="6"/>
      <c r="C203" s="6"/>
      <c r="D203" s="6"/>
      <c r="E203" s="6"/>
      <c r="F203" s="6"/>
      <c r="G203" s="19"/>
      <c r="H203" s="6"/>
      <c r="I203" s="6"/>
      <c r="J203" s="6"/>
      <c r="K203" s="6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248" s="5" customFormat="1" ht="15">
      <c r="A204" s="19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248">
      <c r="A205" s="19"/>
      <c r="B205" s="6"/>
      <c r="C205" s="6"/>
      <c r="D205" s="6"/>
      <c r="E205" s="6"/>
      <c r="F205" s="6"/>
      <c r="G205" s="19"/>
      <c r="H205" s="6"/>
      <c r="I205" s="6"/>
      <c r="J205" s="6"/>
      <c r="K205" s="6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248">
      <c r="A206" s="19"/>
      <c r="B206" s="6"/>
      <c r="C206" s="6"/>
      <c r="D206" s="6"/>
      <c r="E206" s="6"/>
      <c r="F206" s="6"/>
      <c r="G206" s="19"/>
      <c r="H206" s="6"/>
      <c r="I206" s="6"/>
      <c r="J206" s="6"/>
      <c r="K206" s="6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248">
      <c r="A207" s="19"/>
      <c r="B207" s="6"/>
      <c r="C207" s="6"/>
      <c r="D207" s="6"/>
      <c r="E207" s="6"/>
      <c r="F207" s="6"/>
      <c r="G207" s="19"/>
      <c r="H207" s="6"/>
      <c r="I207" s="6"/>
      <c r="J207" s="6"/>
      <c r="K207" s="6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248">
      <c r="A208" s="19"/>
      <c r="B208" s="6"/>
      <c r="C208" s="6"/>
      <c r="D208" s="6"/>
      <c r="E208" s="6"/>
      <c r="F208" s="6"/>
      <c r="G208" s="19"/>
      <c r="H208" s="6"/>
      <c r="I208" s="6"/>
      <c r="J208" s="6"/>
      <c r="K208" s="6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>
      <c r="A209" s="19"/>
      <c r="B209" s="6"/>
      <c r="C209" s="6"/>
      <c r="D209" s="6"/>
      <c r="E209" s="6"/>
      <c r="F209" s="6"/>
      <c r="G209" s="19"/>
      <c r="H209" s="6"/>
      <c r="I209" s="6"/>
      <c r="J209" s="6"/>
      <c r="K209" s="6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>
      <c r="A210" s="19"/>
      <c r="B210" s="6"/>
      <c r="C210" s="6"/>
      <c r="D210" s="6"/>
      <c r="E210" s="6"/>
      <c r="F210" s="6"/>
      <c r="G210" s="19"/>
      <c r="H210" s="6"/>
      <c r="I210" s="6"/>
      <c r="J210" s="6"/>
      <c r="K210" s="6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>
      <c r="A211" s="19"/>
      <c r="B211" s="6"/>
      <c r="C211" s="6"/>
      <c r="D211" s="6"/>
      <c r="E211" s="6"/>
      <c r="F211" s="6"/>
      <c r="G211" s="19"/>
      <c r="H211" s="6"/>
      <c r="I211" s="6"/>
      <c r="J211" s="6"/>
      <c r="K211" s="6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>
      <c r="A212" s="19"/>
      <c r="B212" s="6"/>
      <c r="C212" s="6"/>
      <c r="D212" s="6"/>
      <c r="E212" s="6"/>
      <c r="F212" s="6"/>
      <c r="G212" s="19"/>
      <c r="H212" s="6"/>
      <c r="I212" s="6"/>
      <c r="J212" s="6"/>
      <c r="K212" s="6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>
      <c r="A213" s="19"/>
      <c r="B213" s="6"/>
      <c r="C213" s="6"/>
      <c r="D213" s="6"/>
      <c r="E213" s="6"/>
      <c r="F213" s="6"/>
      <c r="G213" s="19"/>
      <c r="H213" s="6"/>
      <c r="I213" s="6"/>
      <c r="J213" s="6"/>
      <c r="K213" s="6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>
      <c r="A214" s="19"/>
      <c r="B214" s="6"/>
      <c r="C214" s="6"/>
      <c r="D214" s="6"/>
      <c r="E214" s="6"/>
      <c r="F214" s="6"/>
      <c r="G214" s="19"/>
      <c r="H214" s="6"/>
      <c r="I214" s="6"/>
      <c r="J214" s="6"/>
      <c r="K214" s="6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>
      <c r="A215" s="19"/>
      <c r="B215" s="6"/>
      <c r="C215" s="6"/>
      <c r="D215" s="6"/>
      <c r="E215" s="6"/>
      <c r="F215" s="6"/>
      <c r="G215" s="19"/>
      <c r="H215" s="6"/>
      <c r="I215" s="6"/>
      <c r="J215" s="6"/>
      <c r="K215" s="6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>
      <c r="A216" s="19"/>
      <c r="B216" s="6"/>
      <c r="C216" s="6"/>
      <c r="D216" s="6"/>
      <c r="E216" s="6"/>
      <c r="F216" s="6"/>
      <c r="G216" s="19"/>
      <c r="H216" s="6"/>
      <c r="I216" s="6"/>
      <c r="J216" s="6"/>
      <c r="K216" s="6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>
      <c r="A217" s="19"/>
      <c r="B217" s="6"/>
      <c r="C217" s="6"/>
      <c r="D217" s="6"/>
      <c r="E217" s="6"/>
      <c r="F217" s="6"/>
      <c r="G217" s="19"/>
      <c r="H217" s="6"/>
      <c r="I217" s="6"/>
      <c r="J217" s="6"/>
      <c r="K217" s="6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>
      <c r="A218" s="19"/>
      <c r="B218" s="6"/>
      <c r="C218" s="6"/>
      <c r="D218" s="6"/>
      <c r="E218" s="6"/>
      <c r="F218" s="6"/>
      <c r="G218" s="19"/>
      <c r="H218" s="6"/>
      <c r="I218" s="6"/>
      <c r="J218" s="6"/>
      <c r="K218" s="6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>
      <c r="A219" s="19"/>
      <c r="B219" s="6"/>
      <c r="C219" s="6"/>
      <c r="D219" s="6"/>
      <c r="E219" s="6"/>
      <c r="F219" s="6"/>
      <c r="G219" s="19"/>
      <c r="H219" s="6"/>
      <c r="I219" s="6"/>
      <c r="J219" s="6"/>
      <c r="K219" s="6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>
      <c r="A220" s="19"/>
      <c r="B220" s="6"/>
      <c r="C220" s="6"/>
      <c r="D220" s="6"/>
      <c r="E220" s="6"/>
      <c r="F220" s="6"/>
      <c r="G220" s="19"/>
      <c r="H220" s="6"/>
      <c r="I220" s="6"/>
      <c r="J220" s="6"/>
      <c r="K220" s="6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>
      <c r="A221" s="19"/>
      <c r="B221" s="6"/>
      <c r="C221" s="6"/>
      <c r="D221" s="6"/>
      <c r="E221" s="6"/>
      <c r="F221" s="6"/>
      <c r="G221" s="19"/>
      <c r="H221" s="6"/>
      <c r="I221" s="6"/>
      <c r="J221" s="6"/>
      <c r="K221" s="6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>
      <c r="A222" s="19"/>
      <c r="B222" s="6"/>
      <c r="C222" s="6"/>
      <c r="D222" s="6"/>
      <c r="E222" s="6"/>
      <c r="F222" s="6"/>
      <c r="G222" s="19"/>
      <c r="H222" s="6"/>
      <c r="I222" s="6"/>
      <c r="J222" s="6"/>
      <c r="K222" s="6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>
      <c r="A223" s="19"/>
      <c r="B223" s="6"/>
      <c r="C223" s="6"/>
      <c r="D223" s="6"/>
      <c r="E223" s="6"/>
      <c r="F223" s="6"/>
      <c r="G223" s="19"/>
      <c r="H223" s="6"/>
      <c r="I223" s="6"/>
      <c r="J223" s="6"/>
      <c r="K223" s="6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>
      <c r="A224" s="19"/>
      <c r="B224" s="6"/>
      <c r="C224" s="6"/>
      <c r="D224" s="6"/>
      <c r="E224" s="6"/>
      <c r="F224" s="6"/>
      <c r="G224" s="19"/>
      <c r="H224" s="6"/>
      <c r="I224" s="6"/>
      <c r="J224" s="6"/>
      <c r="K224" s="6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>
      <c r="A225" s="19"/>
      <c r="B225" s="6"/>
      <c r="C225" s="6"/>
      <c r="D225" s="6"/>
      <c r="E225" s="6"/>
      <c r="F225" s="6"/>
      <c r="G225" s="19"/>
      <c r="H225" s="6"/>
      <c r="I225" s="6"/>
      <c r="J225" s="6"/>
      <c r="K225" s="6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>
      <c r="A226" s="19"/>
      <c r="B226" s="6"/>
      <c r="C226" s="6"/>
      <c r="D226" s="6"/>
      <c r="E226" s="6"/>
      <c r="F226" s="6"/>
      <c r="G226" s="19"/>
      <c r="H226" s="6"/>
      <c r="I226" s="6"/>
      <c r="J226" s="6"/>
      <c r="K226" s="6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>
      <c r="A227" s="19"/>
      <c r="B227" s="6"/>
      <c r="C227" s="6"/>
      <c r="D227" s="6"/>
      <c r="E227" s="6"/>
      <c r="F227" s="6"/>
      <c r="G227" s="19"/>
      <c r="H227" s="6"/>
      <c r="I227" s="6"/>
      <c r="J227" s="6"/>
      <c r="K227" s="6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>
      <c r="A228" s="19"/>
      <c r="B228" s="6"/>
      <c r="C228" s="6"/>
      <c r="D228" s="6"/>
      <c r="E228" s="6"/>
      <c r="F228" s="6"/>
      <c r="G228" s="19"/>
      <c r="H228" s="6"/>
      <c r="I228" s="6"/>
      <c r="J228" s="6"/>
      <c r="K228" s="6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>
      <c r="A229" s="19"/>
      <c r="B229" s="6"/>
      <c r="C229" s="6"/>
      <c r="D229" s="6"/>
      <c r="E229" s="6"/>
      <c r="F229" s="6"/>
      <c r="G229" s="19"/>
      <c r="H229" s="6"/>
      <c r="I229" s="6"/>
      <c r="J229" s="6"/>
      <c r="K229" s="6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>
      <c r="A230" s="19"/>
      <c r="B230" s="6"/>
      <c r="C230" s="6"/>
      <c r="D230" s="6"/>
      <c r="E230" s="6"/>
      <c r="F230" s="6"/>
      <c r="G230" s="19"/>
      <c r="H230" s="6"/>
      <c r="I230" s="6"/>
      <c r="J230" s="6"/>
      <c r="K230" s="6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>
      <c r="A231" s="19"/>
      <c r="B231" s="6"/>
      <c r="C231" s="6"/>
      <c r="D231" s="6"/>
      <c r="E231" s="6"/>
      <c r="F231" s="6"/>
      <c r="G231" s="19"/>
      <c r="H231" s="6"/>
      <c r="I231" s="6"/>
      <c r="J231" s="6"/>
      <c r="K231" s="6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>
      <c r="A232" s="19"/>
      <c r="B232" s="6"/>
      <c r="C232" s="6"/>
      <c r="D232" s="6"/>
      <c r="E232" s="6"/>
      <c r="F232" s="6"/>
      <c r="G232" s="19"/>
      <c r="H232" s="6"/>
      <c r="I232" s="6"/>
      <c r="J232" s="6"/>
      <c r="K232" s="6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>
      <c r="A233" s="19"/>
      <c r="B233" s="6"/>
      <c r="C233" s="6"/>
      <c r="D233" s="6"/>
      <c r="E233" s="6"/>
      <c r="F233" s="6"/>
      <c r="G233" s="19"/>
      <c r="H233" s="6"/>
      <c r="I233" s="6"/>
      <c r="J233" s="6"/>
      <c r="K233" s="6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>
      <c r="A234" s="19"/>
      <c r="B234" s="6"/>
      <c r="C234" s="6"/>
      <c r="D234" s="6"/>
      <c r="E234" s="6"/>
      <c r="F234" s="6"/>
      <c r="G234" s="19"/>
      <c r="H234" s="6"/>
      <c r="I234" s="6"/>
      <c r="J234" s="6"/>
      <c r="K234" s="6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>
      <c r="A235" s="19"/>
      <c r="B235" s="6"/>
      <c r="C235" s="6"/>
      <c r="D235" s="6"/>
      <c r="E235" s="6"/>
      <c r="F235" s="6"/>
      <c r="G235" s="19"/>
      <c r="H235" s="6"/>
      <c r="I235" s="6"/>
      <c r="J235" s="6"/>
      <c r="K235" s="6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>
      <c r="A236" s="19"/>
      <c r="B236" s="6"/>
      <c r="C236" s="6"/>
      <c r="D236" s="6"/>
      <c r="E236" s="6"/>
      <c r="F236" s="6"/>
      <c r="G236" s="19"/>
      <c r="H236" s="6"/>
      <c r="I236" s="6"/>
      <c r="J236" s="6"/>
      <c r="K236" s="6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>
      <c r="A237" s="19"/>
      <c r="B237" s="6"/>
      <c r="C237" s="6"/>
      <c r="D237" s="6"/>
      <c r="E237" s="6"/>
      <c r="F237" s="6"/>
      <c r="G237" s="19"/>
      <c r="H237" s="6"/>
      <c r="I237" s="6"/>
      <c r="J237" s="6"/>
      <c r="K237" s="6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>
      <c r="A238" s="19"/>
      <c r="B238" s="6"/>
      <c r="C238" s="6"/>
      <c r="D238" s="6"/>
      <c r="E238" s="6"/>
      <c r="F238" s="6"/>
      <c r="G238" s="19"/>
      <c r="H238" s="6"/>
      <c r="I238" s="6"/>
      <c r="J238" s="6"/>
      <c r="K238" s="6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>
      <c r="A239" s="19"/>
      <c r="B239" s="6"/>
      <c r="C239" s="6"/>
      <c r="D239" s="6"/>
      <c r="E239" s="6"/>
      <c r="F239" s="6"/>
      <c r="G239" s="19"/>
      <c r="H239" s="6"/>
      <c r="I239" s="6"/>
      <c r="J239" s="6"/>
      <c r="K239" s="6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>
      <c r="A240" s="19"/>
      <c r="B240" s="6"/>
      <c r="C240" s="6"/>
      <c r="D240" s="6"/>
      <c r="E240" s="6"/>
      <c r="F240" s="6"/>
      <c r="G240" s="19"/>
      <c r="H240" s="6"/>
      <c r="I240" s="6"/>
      <c r="J240" s="6"/>
      <c r="K240" s="6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>
      <c r="A241" s="19"/>
      <c r="B241" s="6"/>
      <c r="C241" s="6"/>
      <c r="D241" s="6"/>
      <c r="E241" s="6"/>
      <c r="F241" s="6"/>
      <c r="G241" s="19"/>
      <c r="H241" s="6"/>
      <c r="I241" s="6"/>
      <c r="J241" s="6"/>
      <c r="K241" s="6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>
      <c r="A242" s="19"/>
      <c r="B242" s="6"/>
      <c r="C242" s="6"/>
      <c r="D242" s="6"/>
      <c r="E242" s="6"/>
      <c r="F242" s="6"/>
      <c r="G242" s="19"/>
      <c r="H242" s="6"/>
      <c r="I242" s="6"/>
      <c r="J242" s="6"/>
      <c r="K242" s="6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>
      <c r="A243" s="19"/>
      <c r="B243" s="6"/>
      <c r="C243" s="6"/>
      <c r="D243" s="6"/>
      <c r="E243" s="6"/>
      <c r="F243" s="6"/>
      <c r="G243" s="19"/>
      <c r="H243" s="6"/>
      <c r="I243" s="6"/>
      <c r="J243" s="6"/>
      <c r="K243" s="6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>
      <c r="A244" s="19"/>
      <c r="B244" s="6"/>
      <c r="C244" s="6"/>
      <c r="D244" s="6"/>
      <c r="E244" s="6"/>
      <c r="F244" s="6"/>
      <c r="G244" s="19"/>
      <c r="H244" s="6"/>
      <c r="I244" s="6"/>
      <c r="J244" s="6"/>
      <c r="K244" s="6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>
      <c r="A245" s="19"/>
      <c r="B245" s="6"/>
      <c r="C245" s="6"/>
      <c r="D245" s="6"/>
      <c r="E245" s="6"/>
      <c r="F245" s="6"/>
      <c r="G245" s="19"/>
      <c r="H245" s="6"/>
      <c r="I245" s="6"/>
      <c r="J245" s="6"/>
      <c r="K245" s="6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>
      <c r="A246" s="19"/>
      <c r="B246" s="6"/>
      <c r="C246" s="6"/>
      <c r="D246" s="6"/>
      <c r="E246" s="6"/>
      <c r="F246" s="6"/>
      <c r="G246" s="19"/>
      <c r="H246" s="6"/>
      <c r="I246" s="6"/>
      <c r="J246" s="6"/>
      <c r="K246" s="6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>
      <c r="A247" s="19"/>
      <c r="B247" s="6"/>
      <c r="C247" s="6"/>
      <c r="D247" s="6"/>
      <c r="E247" s="6"/>
      <c r="F247" s="6"/>
      <c r="G247" s="19"/>
      <c r="H247" s="6"/>
      <c r="I247" s="6"/>
      <c r="J247" s="6"/>
      <c r="K247" s="6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>
      <c r="A248" s="19"/>
      <c r="B248" s="6"/>
      <c r="C248" s="6"/>
      <c r="D248" s="6"/>
      <c r="E248" s="6"/>
      <c r="F248" s="6"/>
      <c r="G248" s="19"/>
      <c r="H248" s="6"/>
      <c r="I248" s="6"/>
      <c r="J248" s="6"/>
      <c r="K248" s="6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>
      <c r="A249" s="19"/>
      <c r="B249" s="6"/>
      <c r="C249" s="6"/>
      <c r="D249" s="6"/>
      <c r="E249" s="6"/>
      <c r="F249" s="6"/>
      <c r="G249" s="19"/>
      <c r="H249" s="6"/>
      <c r="I249" s="6"/>
      <c r="J249" s="6"/>
      <c r="K249" s="6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>
      <c r="A250" s="19"/>
      <c r="B250" s="6"/>
      <c r="C250" s="6"/>
      <c r="D250" s="6"/>
      <c r="E250" s="6"/>
      <c r="F250" s="6"/>
      <c r="G250" s="19"/>
      <c r="H250" s="6"/>
      <c r="I250" s="6"/>
      <c r="J250" s="6"/>
      <c r="K250" s="6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>
      <c r="A251" s="19"/>
      <c r="B251" s="6"/>
      <c r="C251" s="6"/>
      <c r="D251" s="6"/>
      <c r="E251" s="6"/>
      <c r="F251" s="6"/>
      <c r="G251" s="19"/>
      <c r="H251" s="6"/>
      <c r="I251" s="6"/>
      <c r="J251" s="6"/>
      <c r="K251" s="6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>
      <c r="A252" s="19"/>
      <c r="B252" s="6"/>
      <c r="C252" s="6"/>
      <c r="D252" s="6"/>
      <c r="E252" s="6"/>
      <c r="F252" s="6"/>
      <c r="G252" s="19"/>
      <c r="H252" s="6"/>
      <c r="I252" s="6"/>
      <c r="J252" s="6"/>
      <c r="K252" s="6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>
      <c r="A253" s="19"/>
      <c r="B253" s="6"/>
      <c r="C253" s="6"/>
      <c r="D253" s="6"/>
      <c r="E253" s="6"/>
      <c r="F253" s="6"/>
      <c r="G253" s="19"/>
      <c r="H253" s="6"/>
      <c r="I253" s="6"/>
      <c r="J253" s="6"/>
      <c r="K253" s="6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>
      <c r="A254" s="19"/>
      <c r="B254" s="6"/>
      <c r="C254" s="6"/>
      <c r="D254" s="6"/>
      <c r="E254" s="6"/>
      <c r="F254" s="6"/>
      <c r="G254" s="19"/>
      <c r="H254" s="6"/>
      <c r="I254" s="6"/>
      <c r="J254" s="6"/>
      <c r="K254" s="6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>
      <c r="A255" s="19"/>
      <c r="B255" s="6"/>
      <c r="C255" s="6"/>
      <c r="D255" s="6"/>
      <c r="E255" s="6"/>
      <c r="F255" s="6"/>
      <c r="G255" s="19"/>
      <c r="H255" s="6"/>
      <c r="I255" s="6"/>
      <c r="J255" s="6"/>
      <c r="K255" s="6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>
      <c r="A256" s="19"/>
      <c r="B256" s="6"/>
      <c r="C256" s="6"/>
      <c r="D256" s="6"/>
      <c r="E256" s="6"/>
      <c r="F256" s="6"/>
      <c r="G256" s="19"/>
      <c r="H256" s="6"/>
      <c r="I256" s="6"/>
      <c r="J256" s="6"/>
      <c r="K256" s="6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>
      <c r="A257" s="19"/>
      <c r="B257" s="6"/>
      <c r="C257" s="6"/>
      <c r="D257" s="6"/>
      <c r="E257" s="6"/>
      <c r="F257" s="6"/>
      <c r="G257" s="19"/>
      <c r="H257" s="6"/>
      <c r="I257" s="6"/>
      <c r="J257" s="6"/>
      <c r="K257" s="6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>
      <c r="A258" s="19"/>
      <c r="B258" s="6"/>
      <c r="C258" s="6"/>
      <c r="D258" s="6"/>
      <c r="E258" s="6"/>
      <c r="F258" s="6"/>
      <c r="G258" s="19"/>
      <c r="H258" s="6"/>
      <c r="I258" s="6"/>
      <c r="J258" s="6"/>
      <c r="K258" s="6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>
      <c r="A259" s="19"/>
      <c r="B259" s="6"/>
      <c r="C259" s="6"/>
      <c r="D259" s="6"/>
      <c r="E259" s="6"/>
      <c r="F259" s="6"/>
      <c r="G259" s="19"/>
      <c r="H259" s="6"/>
      <c r="I259" s="6"/>
      <c r="J259" s="6"/>
      <c r="K259" s="6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>
      <c r="A260" s="19"/>
      <c r="B260" s="6"/>
      <c r="C260" s="6"/>
      <c r="D260" s="6"/>
      <c r="E260" s="6"/>
      <c r="F260" s="6"/>
      <c r="G260" s="19"/>
      <c r="H260" s="6"/>
      <c r="I260" s="6"/>
      <c r="J260" s="6"/>
      <c r="K260" s="6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>
      <c r="A261" s="19"/>
      <c r="B261" s="6"/>
      <c r="C261" s="6"/>
      <c r="D261" s="6"/>
      <c r="E261" s="6"/>
      <c r="F261" s="6"/>
      <c r="G261" s="19"/>
      <c r="H261" s="6"/>
      <c r="I261" s="6"/>
      <c r="J261" s="6"/>
      <c r="K261" s="6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>
      <c r="A262" s="19"/>
      <c r="B262" s="6"/>
      <c r="C262" s="6"/>
      <c r="D262" s="6"/>
      <c r="E262" s="6"/>
      <c r="F262" s="6"/>
      <c r="G262" s="19"/>
      <c r="H262" s="6"/>
      <c r="I262" s="6"/>
      <c r="J262" s="6"/>
      <c r="K262" s="6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>
      <c r="A263" s="19"/>
      <c r="B263" s="6"/>
      <c r="C263" s="6"/>
      <c r="D263" s="6"/>
      <c r="E263" s="6"/>
      <c r="F263" s="6"/>
      <c r="G263" s="19"/>
      <c r="H263" s="6"/>
      <c r="I263" s="6"/>
      <c r="J263" s="6"/>
      <c r="K263" s="6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>
      <c r="A264" s="19"/>
      <c r="B264" s="6"/>
      <c r="C264" s="6"/>
      <c r="D264" s="6"/>
      <c r="E264" s="6"/>
      <c r="F264" s="6"/>
      <c r="G264" s="19"/>
      <c r="H264" s="6"/>
      <c r="I264" s="6"/>
      <c r="J264" s="6"/>
      <c r="K264" s="6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>
      <c r="A265" s="19"/>
      <c r="B265" s="6"/>
      <c r="C265" s="6"/>
      <c r="D265" s="6"/>
      <c r="E265" s="6"/>
      <c r="F265" s="6"/>
      <c r="G265" s="19"/>
      <c r="H265" s="6"/>
      <c r="I265" s="6"/>
      <c r="J265" s="6"/>
      <c r="K265" s="6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>
      <c r="A266" s="19"/>
      <c r="B266" s="6"/>
      <c r="C266" s="6"/>
      <c r="D266" s="6"/>
      <c r="E266" s="6"/>
      <c r="F266" s="6"/>
      <c r="G266" s="19"/>
      <c r="H266" s="6"/>
      <c r="I266" s="6"/>
      <c r="J266" s="6"/>
      <c r="K266" s="6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>
      <c r="A267" s="19"/>
      <c r="B267" s="6"/>
      <c r="C267" s="6"/>
      <c r="D267" s="6"/>
      <c r="E267" s="6"/>
      <c r="F267" s="6"/>
      <c r="G267" s="19"/>
      <c r="H267" s="6"/>
      <c r="I267" s="6"/>
      <c r="J267" s="6"/>
      <c r="K267" s="6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>
      <c r="A268" s="19"/>
      <c r="B268" s="6"/>
      <c r="C268" s="6"/>
      <c r="D268" s="6"/>
      <c r="E268" s="6"/>
      <c r="F268" s="6"/>
      <c r="G268" s="19"/>
      <c r="H268" s="6"/>
      <c r="I268" s="6"/>
      <c r="J268" s="6"/>
      <c r="K268" s="6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>
      <c r="A269" s="19"/>
      <c r="B269" s="6"/>
      <c r="C269" s="6"/>
      <c r="D269" s="6"/>
      <c r="E269" s="6"/>
      <c r="F269" s="6"/>
      <c r="G269" s="19"/>
      <c r="H269" s="6"/>
      <c r="I269" s="6"/>
      <c r="J269" s="6"/>
      <c r="K269" s="6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>
      <c r="A270" s="19"/>
      <c r="B270" s="6"/>
      <c r="C270" s="6"/>
      <c r="D270" s="6"/>
      <c r="E270" s="6"/>
      <c r="F270" s="6"/>
      <c r="G270" s="19"/>
      <c r="H270" s="6"/>
      <c r="I270" s="6"/>
      <c r="J270" s="6"/>
      <c r="K270" s="6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>
      <c r="A271" s="19"/>
      <c r="B271" s="6"/>
      <c r="C271" s="6"/>
      <c r="D271" s="6"/>
      <c r="E271" s="6"/>
      <c r="F271" s="6"/>
      <c r="G271" s="19"/>
      <c r="H271" s="6"/>
      <c r="I271" s="6"/>
      <c r="J271" s="6"/>
      <c r="K271" s="6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>
      <c r="A272" s="19"/>
      <c r="B272" s="6"/>
      <c r="C272" s="6"/>
      <c r="D272" s="6"/>
      <c r="E272" s="6"/>
      <c r="F272" s="6"/>
      <c r="G272" s="19"/>
      <c r="H272" s="6"/>
      <c r="I272" s="6"/>
      <c r="J272" s="6"/>
      <c r="K272" s="6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>
      <c r="A273" s="19"/>
      <c r="B273" s="6"/>
      <c r="C273" s="6"/>
      <c r="D273" s="6"/>
      <c r="E273" s="6"/>
      <c r="F273" s="6"/>
      <c r="G273" s="19"/>
      <c r="H273" s="6"/>
      <c r="I273" s="6"/>
      <c r="J273" s="6"/>
      <c r="K273" s="6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>
      <c r="A274" s="19"/>
      <c r="B274" s="6"/>
      <c r="C274" s="6"/>
      <c r="D274" s="6"/>
      <c r="E274" s="6"/>
      <c r="F274" s="6"/>
      <c r="G274" s="19"/>
      <c r="H274" s="6"/>
      <c r="I274" s="6"/>
      <c r="J274" s="6"/>
      <c r="K274" s="6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>
      <c r="A275" s="19"/>
      <c r="B275" s="6"/>
      <c r="C275" s="6"/>
      <c r="D275" s="6"/>
      <c r="E275" s="6"/>
      <c r="F275" s="6"/>
      <c r="G275" s="19"/>
      <c r="H275" s="6"/>
      <c r="I275" s="6"/>
      <c r="J275" s="6"/>
      <c r="K275" s="6"/>
      <c r="L275" s="6"/>
    </row>
    <row r="276" spans="1:55">
      <c r="A276" s="19"/>
      <c r="B276" s="6"/>
      <c r="C276" s="6"/>
      <c r="D276" s="6"/>
      <c r="E276" s="6"/>
      <c r="F276" s="6"/>
      <c r="G276" s="19"/>
      <c r="H276" s="6"/>
      <c r="I276" s="6"/>
      <c r="J276" s="6"/>
      <c r="K276" s="6"/>
      <c r="L276" s="6"/>
    </row>
    <row r="277" spans="1:55">
      <c r="A277" s="19"/>
      <c r="B277" s="6"/>
      <c r="C277" s="6"/>
      <c r="D277" s="6"/>
      <c r="E277" s="6"/>
      <c r="F277" s="6"/>
      <c r="G277" s="19"/>
      <c r="H277" s="6"/>
      <c r="I277" s="6"/>
      <c r="J277" s="6"/>
      <c r="K277" s="6"/>
      <c r="L277" s="6"/>
    </row>
    <row r="278" spans="1:55">
      <c r="A278" s="19"/>
      <c r="B278" s="6"/>
      <c r="C278" s="6"/>
      <c r="D278" s="6"/>
      <c r="E278" s="6"/>
      <c r="F278" s="6"/>
      <c r="G278" s="19"/>
      <c r="H278" s="6"/>
      <c r="I278" s="6"/>
      <c r="J278" s="6"/>
      <c r="K278" s="6"/>
      <c r="L278" s="6"/>
    </row>
    <row r="279" spans="1:55">
      <c r="A279" s="19"/>
      <c r="B279" s="6"/>
      <c r="C279" s="6"/>
      <c r="D279" s="6"/>
      <c r="E279" s="6"/>
      <c r="F279" s="6"/>
      <c r="G279" s="19"/>
      <c r="H279" s="6"/>
      <c r="I279" s="6"/>
      <c r="J279" s="6"/>
      <c r="K279" s="6"/>
      <c r="L279" s="6"/>
    </row>
    <row r="280" spans="1:55">
      <c r="A280" s="19"/>
      <c r="B280" s="6"/>
      <c r="C280" s="6"/>
      <c r="D280" s="6"/>
      <c r="E280" s="6"/>
      <c r="F280" s="6"/>
      <c r="G280" s="19"/>
      <c r="H280" s="6"/>
      <c r="I280" s="6"/>
      <c r="J280" s="6"/>
      <c r="K280" s="6"/>
      <c r="L280" s="6"/>
    </row>
    <row r="281" spans="1:55">
      <c r="A281" s="19"/>
      <c r="B281" s="6"/>
      <c r="C281" s="6"/>
      <c r="D281" s="6"/>
      <c r="E281" s="6"/>
      <c r="F281" s="6"/>
      <c r="G281" s="19"/>
      <c r="H281" s="6"/>
      <c r="I281" s="6"/>
      <c r="J281" s="6"/>
      <c r="K281" s="6"/>
      <c r="L281" s="6"/>
    </row>
  </sheetData>
  <mergeCells count="44">
    <mergeCell ref="A8:B8"/>
    <mergeCell ref="A22:G22"/>
    <mergeCell ref="A1:L1"/>
    <mergeCell ref="A2:L2"/>
    <mergeCell ref="A3:L3"/>
    <mergeCell ref="A4:L4"/>
    <mergeCell ref="A7:L7"/>
    <mergeCell ref="A120:B120"/>
    <mergeCell ref="A98:G98"/>
    <mergeCell ref="A101:L101"/>
    <mergeCell ref="A102:B102"/>
    <mergeCell ref="A109:L109"/>
    <mergeCell ref="A110:B110"/>
    <mergeCell ref="A115:G115"/>
    <mergeCell ref="A119:L119"/>
    <mergeCell ref="A93:L93"/>
    <mergeCell ref="A28:B28"/>
    <mergeCell ref="A33:G33"/>
    <mergeCell ref="A36:L36"/>
    <mergeCell ref="A37:B37"/>
    <mergeCell ref="A54:G54"/>
    <mergeCell ref="A83:B83"/>
    <mergeCell ref="A90:G90"/>
    <mergeCell ref="A170:L171"/>
    <mergeCell ref="A176:G176"/>
    <mergeCell ref="A27:L27"/>
    <mergeCell ref="A126:G126"/>
    <mergeCell ref="A129:L129"/>
    <mergeCell ref="A160:L160"/>
    <mergeCell ref="A161:B161"/>
    <mergeCell ref="A167:G167"/>
    <mergeCell ref="A154:B154"/>
    <mergeCell ref="A130:B130"/>
    <mergeCell ref="A153:L153"/>
    <mergeCell ref="A150:G150"/>
    <mergeCell ref="A57:L57"/>
    <mergeCell ref="A58:B58"/>
    <mergeCell ref="A74:G74"/>
    <mergeCell ref="A82:L82"/>
    <mergeCell ref="A179:L180"/>
    <mergeCell ref="A185:G185"/>
    <mergeCell ref="A189:L190"/>
    <mergeCell ref="A195:L196"/>
    <mergeCell ref="A202:G202"/>
  </mergeCells>
  <conditionalFormatting sqref="G63 G174">
    <cfRule type="expression" dxfId="14" priority="102">
      <formula>COUNTIF(#REF!,"NIE")</formula>
    </cfRule>
    <cfRule type="expression" dxfId="13" priority="103">
      <formula>COUNTIF(#REF!,"P_2B")</formula>
    </cfRule>
    <cfRule type="expression" dxfId="12" priority="104" stopIfTrue="1">
      <formula>COUNTIF(#REF!,"P_2A")</formula>
    </cfRule>
    <cfRule type="expression" dxfId="11" priority="105" stopIfTrue="1">
      <formula>COUNTIF(#REF!,"P_3")</formula>
    </cfRule>
    <cfRule type="expression" dxfId="10" priority="106">
      <formula>COUNTIF(#REF!,"coloplast")</formula>
    </cfRule>
  </conditionalFormatting>
  <conditionalFormatting sqref="G183">
    <cfRule type="expression" dxfId="9" priority="6">
      <formula>COUNTIF(#REF!,"NIE")</formula>
    </cfRule>
    <cfRule type="expression" dxfId="8" priority="7">
      <formula>COUNTIF(#REF!,"P_2B")</formula>
    </cfRule>
    <cfRule type="expression" dxfId="7" priority="8" stopIfTrue="1">
      <formula>COUNTIF(#REF!,"P_2A")</formula>
    </cfRule>
    <cfRule type="expression" dxfId="6" priority="9" stopIfTrue="1">
      <formula>COUNTIF(#REF!,"P_3")</formula>
    </cfRule>
    <cfRule type="expression" dxfId="5" priority="10">
      <formula>COUNTIF(#REF!,"coloplast")</formula>
    </cfRule>
  </conditionalFormatting>
  <conditionalFormatting sqref="G198:G200">
    <cfRule type="expression" dxfId="4" priority="1">
      <formula>COUNTIF(#REF!,"NIE")</formula>
    </cfRule>
    <cfRule type="expression" dxfId="3" priority="2">
      <formula>COUNTIF(#REF!,"P_2B")</formula>
    </cfRule>
    <cfRule type="expression" dxfId="2" priority="3" stopIfTrue="1">
      <formula>COUNTIF(#REF!,"P_2A")</formula>
    </cfRule>
    <cfRule type="expression" dxfId="1" priority="4" stopIfTrue="1">
      <formula>COUNTIF(#REF!,"P_3")</formula>
    </cfRule>
    <cfRule type="expression" dxfId="0" priority="5">
      <formula>COUNTIF(#REF!,"coloplast")</formula>
    </cfRule>
  </conditionalFormatting>
  <pageMargins left="0.7" right="0.7" top="0.75" bottom="0.75" header="0.3" footer="0.3"/>
  <pageSetup paperSize="9" scale="10" fitToHeight="0" orientation="landscape" r:id="rId1"/>
  <colBreaks count="1" manualBreakCount="1">
    <brk id="13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szacunek</vt:lpstr>
      <vt:lpstr>DZP</vt:lpstr>
      <vt:lpstr>DZP!Obszar_wydruku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Balbier</dc:creator>
  <cp:lastModifiedBy>Milena Żołnowska-Dampc</cp:lastModifiedBy>
  <cp:lastPrinted>2024-02-14T08:31:17Z</cp:lastPrinted>
  <dcterms:created xsi:type="dcterms:W3CDTF">2018-09-28T11:29:33Z</dcterms:created>
  <dcterms:modified xsi:type="dcterms:W3CDTF">2024-02-19T06:37:40Z</dcterms:modified>
</cp:coreProperties>
</file>