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9.2022 -Kraj.- implanty\5. Zawiadomienie o wyjaśnieniu i zmianie SWZ\"/>
    </mc:Choice>
  </mc:AlternateContent>
  <xr:revisionPtr revIDLastSave="0" documentId="13_ncr:1_{032DCFDB-C23A-44B2-BB42-730D986370B6}" xr6:coauthVersionLast="47" xr6:coauthVersionMax="47" xr10:uidLastSave="{00000000-0000-0000-0000-000000000000}"/>
  <bookViews>
    <workbookView xWindow="-120" yWindow="-120" windowWidth="29040" windowHeight="15840" tabRatio="500" firstSheet="1" activeTab="4" xr2:uid="{00000000-000D-0000-FFFF-FFFF00000000}"/>
  </bookViews>
  <sheets>
    <sheet name="Zad.1" sheetId="1" r:id="rId1"/>
    <sheet name="Zad.2" sheetId="2" r:id="rId2"/>
    <sheet name="Zad.3" sheetId="3" r:id="rId3"/>
    <sheet name="Zad.4" sheetId="4" r:id="rId4"/>
    <sheet name="Zad.5" sheetId="5" r:id="rId5"/>
  </sheets>
  <definedNames>
    <definedName name="_xlnm.Print_Area" localSheetId="0">Zad.1!$A$1:$J$35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" i="3" l="1"/>
  <c r="I11" i="5"/>
  <c r="H11" i="5" s="1"/>
  <c r="I10" i="5"/>
  <c r="H10" i="5" s="1"/>
  <c r="H12" i="5"/>
  <c r="F12" i="5"/>
  <c r="I12" i="5" s="1"/>
  <c r="F11" i="5"/>
  <c r="F10" i="5"/>
  <c r="F14" i="5" s="1"/>
  <c r="I11" i="2"/>
  <c r="H11" i="2" s="1"/>
  <c r="F11" i="2"/>
  <c r="F13" i="5"/>
  <c r="I13" i="5" s="1"/>
  <c r="H13" i="5" s="1"/>
  <c r="A13" i="5"/>
  <c r="F20" i="4"/>
  <c r="F12" i="4"/>
  <c r="I12" i="4" s="1"/>
  <c r="H12" i="4" s="1"/>
  <c r="F13" i="4"/>
  <c r="I13" i="4" s="1"/>
  <c r="H13" i="4" s="1"/>
  <c r="F14" i="4"/>
  <c r="I14" i="4" s="1"/>
  <c r="H14" i="4" s="1"/>
  <c r="F15" i="4"/>
  <c r="I15" i="4" s="1"/>
  <c r="H15" i="4" s="1"/>
  <c r="F16" i="4"/>
  <c r="I16" i="4" s="1"/>
  <c r="H16" i="4" s="1"/>
  <c r="F17" i="4"/>
  <c r="I17" i="4"/>
  <c r="H17" i="4" s="1"/>
  <c r="F18" i="4"/>
  <c r="I18" i="4" s="1"/>
  <c r="H18" i="4" s="1"/>
  <c r="F19" i="4"/>
  <c r="I19" i="4" s="1"/>
  <c r="H19" i="4" s="1"/>
  <c r="H10" i="3"/>
  <c r="I14" i="3"/>
  <c r="F14" i="3"/>
  <c r="F10" i="3"/>
  <c r="F11" i="3"/>
  <c r="I11" i="3" s="1"/>
  <c r="H11" i="3" s="1"/>
  <c r="F12" i="3"/>
  <c r="I12" i="3" s="1"/>
  <c r="H12" i="3" s="1"/>
  <c r="F13" i="3"/>
  <c r="I13" i="3" s="1"/>
  <c r="H13" i="3" s="1"/>
  <c r="A13" i="3"/>
  <c r="F13" i="2"/>
  <c r="F12" i="2"/>
  <c r="I12" i="2" s="1"/>
  <c r="H12" i="2" s="1"/>
  <c r="A12" i="2"/>
  <c r="A12" i="1"/>
  <c r="A13" i="1" s="1"/>
  <c r="A16" i="1" s="1"/>
  <c r="A17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12" i="1"/>
  <c r="I12" i="1" s="1"/>
  <c r="H12" i="1" s="1"/>
  <c r="F13" i="1"/>
  <c r="I13" i="1" s="1"/>
  <c r="H13" i="1" s="1"/>
  <c r="F16" i="1"/>
  <c r="I16" i="1" s="1"/>
  <c r="H16" i="1" s="1"/>
  <c r="F17" i="1"/>
  <c r="I17" i="1" s="1"/>
  <c r="H17" i="1" s="1"/>
  <c r="F19" i="1"/>
  <c r="I19" i="1" s="1"/>
  <c r="H19" i="1" s="1"/>
  <c r="F20" i="1"/>
  <c r="I20" i="1" s="1"/>
  <c r="H20" i="1" s="1"/>
  <c r="F21" i="1"/>
  <c r="I21" i="1" s="1"/>
  <c r="H21" i="1" s="1"/>
  <c r="F22" i="1"/>
  <c r="I22" i="1" s="1"/>
  <c r="H22" i="1" s="1"/>
  <c r="F23" i="1"/>
  <c r="I23" i="1" s="1"/>
  <c r="H23" i="1" s="1"/>
  <c r="F25" i="1"/>
  <c r="I25" i="1" s="1"/>
  <c r="H25" i="1" s="1"/>
  <c r="F26" i="1"/>
  <c r="I26" i="1" s="1"/>
  <c r="H26" i="1" s="1"/>
  <c r="F27" i="1"/>
  <c r="I27" i="1" s="1"/>
  <c r="H27" i="1" s="1"/>
  <c r="F28" i="1"/>
  <c r="I28" i="1" s="1"/>
  <c r="H28" i="1" s="1"/>
  <c r="F29" i="1"/>
  <c r="I29" i="1" s="1"/>
  <c r="H29" i="1" s="1"/>
  <c r="F30" i="1"/>
  <c r="I30" i="1" s="1"/>
  <c r="H30" i="1" s="1"/>
  <c r="F31" i="1"/>
  <c r="I31" i="1" s="1"/>
  <c r="H31" i="1" s="1"/>
  <c r="F32" i="1"/>
  <c r="I32" i="1" s="1"/>
  <c r="H32" i="1" s="1"/>
  <c r="F33" i="1"/>
  <c r="I33" i="1" s="1"/>
  <c r="H33" i="1" s="1"/>
  <c r="F34" i="1"/>
  <c r="I34" i="1" s="1"/>
  <c r="H34" i="1" s="1"/>
  <c r="F11" i="1"/>
  <c r="I11" i="1" s="1"/>
  <c r="H11" i="1" s="1"/>
  <c r="I13" i="2" l="1"/>
  <c r="I14" i="5"/>
  <c r="I20" i="4"/>
  <c r="F35" i="1"/>
  <c r="I35" i="1"/>
</calcChain>
</file>

<file path=xl/sharedStrings.xml><?xml version="1.0" encoding="utf-8"?>
<sst xmlns="http://schemas.openxmlformats.org/spreadsheetml/2006/main" count="153" uniqueCount="74">
  <si>
    <t>Lp.</t>
  </si>
  <si>
    <t>Przedmiot zamówienia</t>
  </si>
  <si>
    <t>Jedn. miary</t>
  </si>
  <si>
    <t>Ilość</t>
  </si>
  <si>
    <t>Cena jednostkowa netto</t>
  </si>
  <si>
    <t>Wartość netto
6= 4 x 5</t>
  </si>
  <si>
    <t>Stawka VAT
%</t>
  </si>
  <si>
    <t>Wartość
brutto
9 = 6 + 7</t>
  </si>
  <si>
    <t>PRODUCENT/ Nazwa własna lub inne określenie identyfikujące wyrób w sposób jednoznaczny, np. numer katalogowy</t>
  </si>
  <si>
    <t>szt.</t>
  </si>
  <si>
    <t>RAZEM :</t>
  </si>
  <si>
    <t xml:space="preserve"> Załącznik nr 5 do SWZ</t>
  </si>
  <si>
    <t xml:space="preserve"> Załącznik nr 4 do SWZ</t>
  </si>
  <si>
    <t xml:space="preserve"> Załącznik nr 1 do umowy nr NZ.280.2.3.2022</t>
  </si>
  <si>
    <t xml:space="preserve"> Załącznik nr 3 do SWZ</t>
  </si>
  <si>
    <t xml:space="preserve"> Załącznik nr 2 do SWZ</t>
  </si>
  <si>
    <t xml:space="preserve"> Załącznik nr 1 do umowy nr NZ.280.9.1.2022</t>
  </si>
  <si>
    <t>Obcinacz nici oraz spychacz węzłów wraz z dołączoną metalową prowadnicą, kaniulą do prowadzenia igły z implantami. Prosty.</t>
  </si>
  <si>
    <t>Śruby tytanowe z głową lub bez, z gwintem oszczędzającym przeszczep w rozmiarach 7-11 mm i długościach 20-40 mm</t>
  </si>
  <si>
    <t xml:space="preserve">Drut kierunkowy, wiercący o średnicy 2.4 mm x 381 mm z oczkiem </t>
  </si>
  <si>
    <t>Wiertło kaniulowane o średnicy 4.5 mm</t>
  </si>
  <si>
    <t xml:space="preserve">Drut kierunkowy 1.2 mmx9", do śrub </t>
  </si>
  <si>
    <t>Biowchłanialana śruba PLLA z hydroksyapatytem ( HA) oraz śruba z polimeru PEEK (Polieteroeteroketon) o średnicach 6, 7, 8, 9, 10, 11, 12 mm i długościach 20-25-30-35mm, w tym również lewoskrętne</t>
  </si>
  <si>
    <t>Miękka kotwica o średnicy 1,7 mm lub 1,9 mm z plecionki poliestrowej #5, załadowana jedną nicią #2(1,7 mm) lub dwiema nićmi #1(1,9 mm), wyposażona w system zabezpieczający przed przypadkowym założeniem kotwicy oraz sygnał dźwiękowy CLICK oznajmiający prawidłowe założenie kotwicy. Loża pod kotwicę o długości max. 20 mm. Również kotwica XL z jedną nicią #2 o przedłużonym wprowadzaczu, do do rekonstrukcji obrąbka w biodrze</t>
  </si>
  <si>
    <t>Wiertło 1.7 mm lub 1,9 mm dedykowane do miękkiej kotwicy 1,7 mm lub 1,9 mm</t>
  </si>
  <si>
    <t>Kotwica tytanowa do rekonstrukcji stożka rotatorów, samogwintująca (wkręcana), o średnicy 4.5mm, 5.0mm, 5.5mm lub 6.5 mm z wydłużonym ostrym końcem ułatwiającym zaimplantowanie, zaopatrzona w 2 lub 3 nitki ( rozmiar 6,5 mm) niewchłanialne, polietylenowe, plecione oraz w jednorazowy aplikator</t>
  </si>
  <si>
    <t>Instrument jednorazowy do przewlekania i manipulacji szwami w trakcie zabiegu artroskopowego, o katach zagięcia 45st. prawy; 45st. lewy; 45st. w górę; 70st. haczykowaty oraz prosty zaopatrzony w 2 nitki polipropylenowe</t>
  </si>
  <si>
    <t>Kaniule jednorazowe, sztywne lub giętkie, posiadające skręt na całej długości, zaopatrzone w zawór oraz posiadające system podtrzymywania nitek, o rozmiarach od 4,5mm do 8,5mm (4,5; 5,5; 6; 7; 8; 8,5mm) i długościach od 45 do 90mm (45; 55; 72; 90)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</si>
  <si>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</si>
  <si>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Cena jednostkowa brutto
8= 9/4</t>
  </si>
  <si>
    <t xml:space="preserve">Kotwica niewchłanialna, bezwęzłowa, wbijano-wkręcana, o otwartej konstrukcji gwarantującej lepsze wrastanie kości. Wykonana z materiału PEEK , zaopatrzona w tytanową końcówkę ułatwiającą wprowadzenie. Średnica kotwicy 5.0mm, długość po zaimplantowaniu 22mm. Podwójne mocowanie nitek - do kości oraz w środku kotwicy. Mieści 4 taśmy lub 6 nitek. Nie wymaga nawiercania. </t>
  </si>
  <si>
    <t>SYSTEM DO SZYCIA ŁĘKOTKI</t>
  </si>
  <si>
    <t>SYSTEM DO REKONSTRUKCJI ACL ORAZ PCL</t>
  </si>
  <si>
    <t>MOCOWANIE UDOWE (ACL):</t>
  </si>
  <si>
    <t>MOCOWANIE PISZCZELOWE (PCL):</t>
  </si>
  <si>
    <t>SYSTEM DO REKONSTRUKCJI TKANEK MIĘKKICH W OBRĘBIE STAWU RAMIENNEGO</t>
  </si>
  <si>
    <t>Formularz cenowo – techniczny zadania nr 1</t>
  </si>
  <si>
    <r>
      <rPr>
        <sz val="9"/>
        <color rgb="FF000000"/>
        <rFont val="Tahoma"/>
        <family val="2"/>
        <charset val="238"/>
      </rPr>
      <t xml:space="preserve">
1. Przedmiotem  zamówienia są sukcesywne dostawy do siedziby zamawiającego  </t>
    </r>
    <r>
      <rPr>
        <b/>
        <sz val="9"/>
        <color rgb="FF000000"/>
        <rFont val="Tahoma"/>
        <family val="2"/>
        <charset val="238"/>
      </rPr>
      <t>zestawów do rekonstrukcji tkanek miękkich w obrębie narządu ruchu (system do szycia łękotki, system do rekonstrukcji ACL oraz PCL, system rekonstrukcji tkanek miękkich w obrębie stawu ramiennego)</t>
    </r>
    <r>
      <rPr>
        <sz val="9"/>
        <color rgb="FF000000"/>
        <rFont val="Tahoma"/>
        <family val="2"/>
        <charset val="238"/>
      </rPr>
      <t xml:space="preserve">, zwanych dalej  wyrobami.
2.  Wykonawca zobowiązuje się w ramach przedmiotu umowy i jego cenie:
1) </t>
    </r>
    <r>
      <rPr>
        <b/>
        <sz val="9"/>
        <color rgb="FF000000"/>
        <rFont val="Tahoma"/>
        <family val="2"/>
        <charset val="238"/>
      </rPr>
      <t>dla poz. 1-9 oraz 11 – 19 tabeli</t>
    </r>
    <r>
      <rPr>
        <sz val="9"/>
        <color rgb="FF000000"/>
        <rFont val="Tahoma"/>
        <family val="2"/>
        <charset val="238"/>
      </rPr>
      <t xml:space="preserve">:
a) utworzyć  w    Centralnym Bloku Operacyjnym   Zamawiającego  bank   depozytowy  wyrobów  w  pełnym  asortymencie  i  zakresie wymaganych rozmiarów,
b) uzupełniać bank depozytowy  w terminie do </t>
    </r>
    <r>
      <rPr>
        <b/>
        <sz val="9"/>
        <color rgb="FF000000"/>
        <rFont val="Tahoma"/>
        <family val="2"/>
        <charset val="238"/>
      </rPr>
      <t xml:space="preserve">….* dni roboczych </t>
    </r>
    <r>
      <rPr>
        <sz val="9"/>
        <color rgb="FF000000"/>
        <rFont val="Tahoma"/>
        <family val="2"/>
        <charset val="238"/>
      </rPr>
      <t xml:space="preserve">od daty przekazania Wykonawcy raportu za pośrednictwem poczty elektronicznej na </t>
    </r>
    <r>
      <rPr>
        <b/>
        <sz val="9"/>
        <color rgb="FF000000"/>
        <rFont val="Tahoma"/>
        <family val="2"/>
        <charset val="238"/>
      </rPr>
      <t>adres e-mail ..................</t>
    </r>
    <r>
      <rPr>
        <sz val="9"/>
        <color rgb="FF000000"/>
        <rFont val="Tahoma"/>
        <family val="2"/>
        <charset val="238"/>
      </rPr>
      <t xml:space="preserve">*. Za dni robocze przyjmuje się dni od poniedziałku do piątku, z wyłączeniem dni ustawowo wolnych od pracy.
c) udostępnić  Zamawiającemu  na    okres    obowiązywania    niniejszej   umowy komplet specjalistycznych  narzędzi, zwanych  dalej instrumentarium, umożliwiających implantację  wyrobów.
2) </t>
    </r>
    <r>
      <rPr>
        <b/>
        <sz val="9"/>
        <color rgb="FF000000"/>
        <rFont val="Tahoma"/>
        <family val="2"/>
        <charset val="238"/>
      </rPr>
      <t>dla poz. 10  i 20 tabeli</t>
    </r>
    <r>
      <rPr>
        <sz val="9"/>
        <color rgb="FF000000"/>
        <rFont val="Tahoma"/>
        <family val="2"/>
        <charset val="238"/>
      </rPr>
      <t xml:space="preserve">:
a) dostarczać wyroby w terminie do  </t>
    </r>
    <r>
      <rPr>
        <b/>
        <sz val="9"/>
        <color rgb="FF000000"/>
        <rFont val="Tahoma"/>
        <family val="2"/>
        <charset val="238"/>
      </rPr>
      <t>3 dni roboczych</t>
    </r>
    <r>
      <rPr>
        <sz val="9"/>
        <color rgb="FF000000"/>
        <rFont val="Tahoma"/>
        <family val="2"/>
        <charset val="238"/>
      </rPr>
      <t xml:space="preserve"> od daty złożenia zamówienia za pośrednictwem poczty elektronicznej na </t>
    </r>
    <r>
      <rPr>
        <b/>
        <sz val="9"/>
        <color rgb="FF000000"/>
        <rFont val="Tahoma"/>
        <family val="2"/>
        <charset val="238"/>
      </rPr>
      <t>adres e-mail ....................</t>
    </r>
    <r>
      <rPr>
        <sz val="9"/>
        <color rgb="FF000000"/>
        <rFont val="Tahoma"/>
        <family val="2"/>
        <charset val="238"/>
      </rPr>
      <t xml:space="preserve">*. Za dni robocze przyjmuje się dni od poniedziałku do piątku, z wyłączeniem dni ustawowo wolnych od pracy.
/* wypełnia Wykonawca/
3.  Wykonawca gwarantuje, że wyroby, instrumentarium objęte przedmiotem zamówienia  spełniać będą wszystkie – wskazane  w niniejszym załączniku – wymagania eksploatacyjno – techniczne i jakościowe.
4.  Wykonawca  oświadcza, że dostarczane zamawiającemu wyroby oraz udostępnione instrumentarium i kontenery  spełniać będą właściwe, ustalone w obowiązujących przepisach prawa wymagania odnośnie dopuszczenia do użytkowania przedmiotowych wyrobów w polskich zakładach opieki zdrowotnej.
5. Dostarczane  zamawiającemu  wyroby  powinny  być  umieszczone  w  trwałych -  odpornych   na   uszkodzenia  mechaniczne  oraz  zabezpieczonych   przed    działaniem    szkodliwych   czynników   zewnętrznych - opakowaniach,   na   których  należy  zamieścić  co  najmniej  następujące  informacje: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6. Wykonawca  zapewnia,  że  na potwierdzenie stanu faktycznego, o którym mowa w pkt. 3 i 4 posiada stosowne dokumenty,   które  zostaną  niezwłocznie  przekazane  zamawiającemu,  na  jego  pisemny  wniosek na etapie realizacji zamówienia.
</t>
    </r>
    <r>
      <rPr>
        <b/>
        <sz val="9"/>
        <color rgb="FF000000"/>
        <rFont val="Tahoma"/>
        <family val="2"/>
        <charset val="238"/>
      </rPr>
      <t xml:space="preserve">
7.</t>
    </r>
    <r>
      <rPr>
        <sz val="9"/>
        <color rgb="FF000000"/>
        <rFont val="Tahoma"/>
        <family val="2"/>
        <charset val="238"/>
      </rPr>
      <t xml:space="preserve"> Wykonawca oferuje realizację niniejszego zadania zgodnie z następującą kalkulacją:
</t>
    </r>
  </si>
  <si>
    <t>Jedn. Miary</t>
  </si>
  <si>
    <t xml:space="preserve"> Załącznik nr 1 do umowy nr NZ.280.9.2.2022</t>
  </si>
  <si>
    <t>Płaska poliestrowa tuba o otwartym splocie umożliwiający przerost tkankowy, rozmiar 7mmx 710 mm, pokryta plazmą. Umożliwia zastosowanie różnych metod fiksacji tj. endobutton, crosspin, klamra+skobel, sruba biowchłanialna, śruba interferencyjna.</t>
  </si>
  <si>
    <t>śruba tytanowa interferencyjna kaniulowana, rozmiar: 7/25 mm, 8/25 mm, 9/25mm, 10/25mm</t>
  </si>
  <si>
    <t xml:space="preserve">  Formularz cenowo – techniczny zadania nr 2</t>
  </si>
  <si>
    <t xml:space="preserve">   Formularz cenowo – techniczny zadania nr 3</t>
  </si>
  <si>
    <r>
      <rPr>
        <sz val="10"/>
        <rFont val="Times New Roman"/>
        <family val="1"/>
        <charset val="238"/>
      </rPr>
      <t xml:space="preserve">1.Przedmiotem zamówienia są sukcesywne dostawy do siedziby zamawiającego </t>
    </r>
    <r>
      <rPr>
        <b/>
        <sz val="10"/>
        <rFont val="Times New Roman"/>
        <family val="1"/>
        <charset val="238"/>
      </rPr>
      <t>trzpieni rewizyjnych cementowanych i bezcementowych stawu biodrowego</t>
    </r>
    <r>
      <rPr>
        <sz val="10"/>
        <rFont val="Times New Roman"/>
        <family val="1"/>
        <charset val="238"/>
      </rPr>
      <t xml:space="preserve">, zwanych dalej  wyrobami.
2.  Wykonawca zobowiązuje się w ramach przedmiotu umowy i jego cenie:
1) dostarczać wyroby w postaci kompletnego zestawu (pełny asortyment i zakres wymaganych rozmiarów) umożliwiającego przeprowadzenie zabiegu,
2)  udostępniać Zamawiającemu na czas przeprowadzenia zabiegu instrumentarium umożliwiającego implantację  każdego z rodzajów 
wyrobów,
3) dostarczyć wyroby oraz instrumentarium nie później niż  1 dzień roboczy    przed   datą planowanego zabiegu na podstawie
zamówienia przesłanego drogą elektroniczna na </t>
    </r>
    <r>
      <rPr>
        <b/>
        <sz val="10"/>
        <rFont val="Times New Roman"/>
        <family val="1"/>
        <charset val="238"/>
      </rPr>
      <t>adres e-mail …………………. *</t>
    </r>
    <r>
      <rPr>
        <sz val="10"/>
        <rFont val="Times New Roman"/>
        <family val="1"/>
        <charset val="238"/>
      </rPr>
      <t xml:space="preserve"> lub zgłoszenia telefonicznego na numer ……………..……… *. Za dni robocze przyjmuje się dni od poniedziałku do piątku, z wyłączeniem dni ustawowo wolnych od pracy.    ( * wypełnia Wykonawca)
3. Wykonawca gwarantuje, że wyroby oraz instrumentaria  objęte przedmiotem zamówienia spełniać będą wszystkie – wskazane w niniejszym załączniku –  wymagania eksploatacyjno – techniczne i jakościowe.
4. Wykonawca  oświadcza, że dostarczane zamawiającemu wyroby oraz udostępnione instrumentaria spełniać będą właściwe, ustalone w obowiązujących przepisach prawa wymagania odnośnie dopuszczenia do użytkowania przedmiotowych wyrobów w polskich zakładach opieki zdrowotnej.
5. Dostarczane  zamawiającemu  wyroby  powinny  być  umieszczone  w  trwałych -  odpornych   na   uszkodzenia  mechaniczne  oraz  zabezpieczonych   przed    działaniem    szkodliwych   czynników   zewnętrznych - opakowaniach,   na   których  należy  zamieścić  co  najmniej  następujące  informacje: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12 miesięcy od dnia dostawy do siedziby zamawiającego.
6. Wykonawca  zapewnia,  że  na potwierdzenie stanu faktycznego, o którym mowa w pkt. 3 i 4 posiada stosowne dokumenty,   które  zostaną niezwłocznie  przekazane  zamawiającemu,  na  jego  pisemny  wniosek.
</t>
    </r>
    <r>
      <rPr>
        <sz val="10"/>
        <rFont val="Tahoma"/>
        <family val="2"/>
        <charset val="238"/>
      </rPr>
      <t xml:space="preserve">
</t>
    </r>
    <r>
      <rPr>
        <sz val="10"/>
        <rFont val="Times New Roman"/>
        <family val="1"/>
        <charset val="238"/>
      </rPr>
      <t xml:space="preserve">7. Wykonawca oferuje realizację niniejszego zadania zgodnie z następującą kalkulacją:
</t>
    </r>
  </si>
  <si>
    <r>
      <rPr>
        <b/>
        <sz val="10"/>
        <color rgb="FF000000"/>
        <rFont val="Times New Roman"/>
        <family val="1"/>
        <charset val="238"/>
      </rPr>
      <t>Trzpień rewizyjny stawu biodrowego</t>
    </r>
    <r>
      <rPr>
        <sz val="10"/>
        <color rgb="FF000000"/>
        <rFont val="Times New Roman"/>
        <family val="1"/>
        <charset val="238"/>
      </rPr>
      <t xml:space="preserve">, tytanowy (Ti AI6V4), kołnierzowy, niemodularny, prosty, nieanatomiczny, napylony na całej długości hydroksyapatytem, o prostokątnym przekroju poprzecznym, posiadający nacięcia wzdłużne i poprzeczne zwiększające pierwotną stabilizację; w części kielichowej dostosowany do anatomicznej krzywizny przynasady kości udowej; zwężający się dystalnie; występujący w wersji standardowej oraz high offset, w 9 rozmiarach od 180 mm do 230. Kąt szyjki 135 stopni. W części dystalnej trzpień posiada szczeliny adaptujące naturalną krzywiznę kości udowej oraz redukujące objaw „thigh pain”. Stożek trzpienia 12/14 o zwężonej geometrii A/P i polerowanej powierzchni w celu zmniejszenia ryzyka kontaktu z elementami panewki - </t>
    </r>
  </si>
  <si>
    <r>
      <rPr>
        <b/>
        <sz val="10"/>
        <color rgb="FF000000"/>
        <rFont val="Times New Roman"/>
        <family val="1"/>
        <charset val="238"/>
      </rPr>
      <t>Trzpień rewizyjny, stalowy, wysocepolerowany, cementowany</t>
    </r>
    <r>
      <rPr>
        <sz val="10"/>
        <color rgb="FF000000"/>
        <rFont val="Times New Roman"/>
        <family val="1"/>
        <charset val="238"/>
      </rPr>
      <t xml:space="preserve"> bezkołnierzowy,  z centralizatorem, zwężający się dystalnie,   w kształcie klina, posiadający znacznik głębokości osadzenia (- 5 mm, 0 mm, + 5 mm),       w 6  długościach od 145,5 mm do 210 mm, 
posiadający stały kąt szyjki 130 stopni. Trzpień 
w wersji standard oraz High Offset (o odsuniętej
bocznie osi trzpienia względem środka rotacji
głowy bez zmiany kąta szyjki). Stożek 12/14   
o zwężonej geometrii w celu maksymalizacji
zakresu ruchu przy jednoczesnym
wyeliminowaniu kontaktu stożka  i panewki.
Możliwość implantacji z dojścia mini inwazyjnego.
Elementy zestawu:
- trzpień  - 
- korek do blokowania kanału kości -
- centralizer -</t>
    </r>
  </si>
  <si>
    <t xml:space="preserve"> Załącznik nr 1 do umowy nr NZ.280.9.4.2022</t>
  </si>
  <si>
    <t xml:space="preserve"> Formularz cenowo – techniczny zadania nr 4</t>
  </si>
  <si>
    <r>
      <rPr>
        <sz val="10"/>
        <rFont val="Times New Roman"/>
        <family val="1"/>
        <charset val="238"/>
      </rPr>
      <t xml:space="preserve">1. Przedmiotem  zamówienia są sukcesywne dostawy do siedziby zamawiającego  </t>
    </r>
    <r>
      <rPr>
        <b/>
        <sz val="10"/>
        <rFont val="Times New Roman"/>
        <family val="1"/>
        <charset val="238"/>
      </rPr>
      <t>endoprotez barku urazowych/rekonstrukcyjnych</t>
    </r>
    <r>
      <rPr>
        <sz val="10"/>
        <rFont val="Times New Roman"/>
        <family val="1"/>
        <charset val="238"/>
      </rPr>
      <t xml:space="preserve">, zwanych dalej  wyrobami.
2.  Wykonawca zobowiązuje się w ramach przedmiotu umowy i jego cenie:
1)  dostarczać wyroby  w  postaci kompletnego zestawu  (pełny asortyment i zakres wymaganych rozmiarów) umożliwiającego przeprowadzenie zabiegu,
2)  udostępniać Zamawiającemu na czas przeprowadzenia zabiegu instrumentarium umożliwiającego implantację  każdego z rodzajów wyrobów,
3) dostarczyć wyroby oraz instrumentarium nie później niż  1 dzień roboczy przed datą planowanego zabiegu na podstawie  zamówienia przesłanego drogą elektroniczną na </t>
    </r>
    <r>
      <rPr>
        <b/>
        <sz val="10"/>
        <rFont val="Times New Roman"/>
        <family val="1"/>
        <charset val="238"/>
      </rPr>
      <t xml:space="preserve">adres …………...* </t>
    </r>
    <r>
      <rPr>
        <sz val="10"/>
        <rFont val="Times New Roman"/>
        <family val="1"/>
        <charset val="238"/>
      </rPr>
      <t xml:space="preserve">lub zgłoszenia telefonicznego na </t>
    </r>
    <r>
      <rPr>
        <b/>
        <sz val="10"/>
        <rFont val="Times New Roman"/>
        <family val="1"/>
        <charset val="238"/>
      </rPr>
      <t>numer ………… *</t>
    </r>
    <r>
      <rPr>
        <sz val="10"/>
        <rFont val="Times New Roman"/>
        <family val="1"/>
        <charset val="238"/>
      </rPr>
      <t xml:space="preserve">. Za dni robocze przyjmuje się dni  od poniedziałku do piątku, z wyłączeniem dni ustawowo wolnych od pracy.
    (* wypełnia Wykonawca)
3.  Wykonawca gwarantuje, że wyroby, instrumentaria objęte przedmiotem zamówienia spełniać będą wszystkie – wskazane   w niniejszym załączniku –  wymagania eksploatacyjno – techniczne i jakościowe.
4. Wykonawca  oświadcza, że dostarczane zamawiającemu wyroby oraz udostępnione instrumentaria  spełniać będą właściwe, ustalone w obowiązujących przepisach prawa wymagania odnośnie dopuszczenia do użytkowania przedmiotowych wyrobów w polskich zakładach opieki zdrowotnej.
5. Dostarczane  zamawiającemu  wyroby  powinny  być  umieszczone  w  trwałych -  odpornych   na   uszkodzenia  mechaniczne  oraz  zabezpieczonych   przed    działaniem    szkodliwych   czynników   zewnętrznych - opakowaniach,   na   których  należy  zamieścić  co  najmniej  następujące  informacje: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12 miesięcy od dnia dostawy do siedziby zamawiającego.
6. Wykonawca  zapewnia,  że  na potwierdzenie stanu faktycznego, o którym mowa w pkt. 3 i 4 posiada stosowne dokumenty,   które  zostaną niezwłocznie  przekazane  zamawiającemu,  na  jego  pisemny  wniosek.
</t>
    </r>
    <r>
      <rPr>
        <sz val="10"/>
        <rFont val="Tahoma"/>
        <family val="2"/>
        <charset val="238"/>
      </rPr>
      <t xml:space="preserve">
</t>
    </r>
    <r>
      <rPr>
        <sz val="10"/>
        <rFont val="Times New Roman"/>
        <family val="1"/>
        <charset val="238"/>
      </rPr>
      <t xml:space="preserve">7. Wykonawca oferuje realizację niniejszego zadania zgodnie z następującą kalkulacją:
</t>
    </r>
  </si>
  <si>
    <t>Endoproteza  barku urazowa/rekonstrukcyja:</t>
  </si>
  <si>
    <t>Trzpień ramienny-korundowany w górnej części, wykonany z tytanu, kąt szyjkowo – trzonowy 135° , możliwość  zastosowania z cementem lub bez cementu, cztery średnice 8 mm, 10 mm, 12 mm, 14 mm i cztery długości trzpienia. Dodatkowo opcja rewizyjna o długości 170 mm.</t>
  </si>
  <si>
    <t>Panewka cementowana w rozmiarach od 44 do 48 mm, z czterema gwintownikami, wykonana z polietylenu o bardzo wysokiej gęstości, odpornego na ścieranie. Panewka posiada znacznik RTG.</t>
  </si>
  <si>
    <t>Panewka bezcementowa, w rozmiarach od 44 do 48 mm, pokryta hydroksyapatytem, z otworami do śrub gąbczastych o średnicy 5,5 mm lub korowych o średnicy 4,5 mm. Opcjonalnie panewka 44 mm rewizyjna.</t>
  </si>
  <si>
    <t>Insert polietylenowy w rozmiarach kompatybilnych do panewki bezcementowej 44,46,48 mm.</t>
  </si>
  <si>
    <t>Główka ramienna wykonana z inoxu, symetryczna o średnicach od 40 do 54, w różnych wysokościach  i niesymetryczna o średnicach od 44 do 50, w różnych wysokościach. Każda średnica głowyposiada 2 lub 3 wysokości.</t>
  </si>
  <si>
    <t>GLENOSFERA o rozmiarze 36 i 39 mocowana do panewki bezcementowej za pomocą śruby.</t>
  </si>
  <si>
    <t>Insert ramienny METAL BACK: fi 36 i fi 39 mm. Wysokość 00, 05, 10, wykonany z polietylenu o ultrawysokiej masie cząsteczkowej + metalowa podkładka, wbijany do trzpienia.</t>
  </si>
  <si>
    <t>- śruby w opakowaniach sterylnych</t>
  </si>
  <si>
    <t xml:space="preserve">   Formularz cenowo – techniczny zadania nr 5</t>
  </si>
  <si>
    <t xml:space="preserve"> Załącznik nr 1 do umowy nr NZ.280.2.5.2022</t>
  </si>
  <si>
    <r>
      <rPr>
        <sz val="10"/>
        <rFont val="Times New Roman"/>
        <family val="1"/>
        <charset val="238"/>
      </rPr>
      <t xml:space="preserve">1. Przedmiotem zamówienia są </t>
    </r>
    <r>
      <rPr>
        <b/>
        <sz val="10"/>
        <rFont val="Times New Roman"/>
        <family val="1"/>
        <charset val="238"/>
      </rPr>
      <t>sukcesywne dostawy substytutu kości gąbczastej</t>
    </r>
    <r>
      <rPr>
        <sz val="10"/>
        <rFont val="Times New Roman"/>
        <family val="1"/>
        <charset val="238"/>
      </rPr>
      <t xml:space="preserve">,  zwanych dalej wyrobami.
2. Wykonawca gwarantuje, że wszystkie wyroby objęte przedmiotem zamówienia spełniać będą wszystkie - wskazane     w niniejszym załączniku - wymagania eksploatacyjno - techniczne i jakościowe.
3.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 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4. Wykonawca oświadcza, że dostarczane zamawiającemu wyroby spełniać będą właściwe, ustalone w obowiązujących przepisach prawa wymagania odnośnie dopuszczenia do użytkowania przedmiotowych wyrobów w polskich zakładach opieki zdrowotnej. 
5. Wykonawca zapewnia, że na potwierdzenie stanu faktycznego, o którym mowa w pkt. 2 i 4 posiada stosowne dokumenty, które zostaną niezwłocznie przekazane zamawiającemu, na jego pisemny wniosek.
6. Poszczególne dostawy częściowe wyrobów będą realizowane w terminie do </t>
    </r>
    <r>
      <rPr>
        <b/>
        <sz val="10"/>
        <rFont val="Times New Roman"/>
        <family val="1"/>
        <charset val="238"/>
      </rPr>
      <t>…. *dni roboczych</t>
    </r>
    <r>
      <rPr>
        <sz val="10"/>
        <rFont val="Times New Roman"/>
        <family val="1"/>
        <charset val="238"/>
      </rPr>
      <t xml:space="preserve"> od daty złożenia zamówienia za pośrednictwem poczty elektronicznej na adres </t>
    </r>
    <r>
      <rPr>
        <b/>
        <sz val="10"/>
        <rFont val="Times New Roman"/>
        <family val="1"/>
        <charset val="238"/>
      </rPr>
      <t>e-mail: …………*</t>
    </r>
    <r>
      <rPr>
        <sz val="10"/>
        <rFont val="Times New Roman"/>
        <family val="1"/>
        <charset val="238"/>
      </rPr>
      <t xml:space="preserve">  (* wypełnia Wykonawca)
</t>
    </r>
    <r>
      <rPr>
        <sz val="10"/>
        <rFont val="Tahoma"/>
        <family val="2"/>
        <charset val="238"/>
      </rPr>
      <t xml:space="preserve">
</t>
    </r>
    <r>
      <rPr>
        <sz val="10"/>
        <rFont val="Times New Roman"/>
        <family val="1"/>
        <charset val="238"/>
      </rPr>
      <t xml:space="preserve">7. Wykonawca oferuje realizację niniejszego zadania zgodnie z następującą kalkulacją:
</t>
    </r>
  </si>
  <si>
    <t>op.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</si>
  <si>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
Implanty załadowane są rzędowo w pojedynczą, półotwartą, jednorazową elastyczną igłę. Igła z podziałką posiada regulowany ogranicznik zabezpieczający jej zbyt głębokie wbicie w łąkotkę. Implanty wypychane są z igły poza jamę stawu za pomocą pierścieniowego spustu na rękojeści z jednoczesnym sygnałem dźwiękowym. Dostępne dwa rodzaje rekojeści- zagięta i odwrotnie zagięta. Igła posiada możliwość  mechanicznego wygięcia w górnej częsci do 35% a w dolnej części do 80%. W zestawie z rękojeścią wymagany aplikator do doginania igły oraz jednorazowa półkaniula</t>
  </si>
  <si>
    <t>Sterylne, jednorazowe, gotowe do użycia bez żadnych dodatkowych czynności, narzędzie do przeszywania tkanek miękkich z wstępnie załadowaną igłą, która podczas aplikacji i przejścia przez tkanki miękkie zakrzywia się ku górze, ciągnąc za sobą nić lub taśmę, a górna szczęka przechwytuje je. Uchwyt 
pistoletowy ze spustem, bez cyngla</t>
  </si>
  <si>
    <t>Kotwica tytanowa sterylna samogwintująca (wkręcana) o średnicy 2,0 mm, zaopatrzona w dwa szwy niewchłanialne, polietylenowe, plecione oraz aplikator 
jednokrotnego użytku</t>
  </si>
  <si>
    <t>Kotwica tytanowa do rekonstrukcji obrąbka barkowego, samogwintująca ( wkręcana ) o średnicy 2.8mm zaopatrzona w szew, niewchłanialny, 
polietylenowy, pleciony oraz w jednorazowy aplikator</t>
  </si>
  <si>
    <t>Podłużna płytka typu endobutton z czterema otworami wykonana ze stopu tytanu pozwalająca na zawieszenie przeszczepu w kanale udowym. Wymaga się by płytka na trwałe była związana fabrycznie z pętlą plecioną poliestrową o wysokiej wytrzymałości min 1000N (bez węzła). Długość pętli od 15-60 mm.Skok pętli co 5 mm. Implant powinien zawierać dwie fabryczne nitki o grubościach #5 i #5 służące do przeciągnięcia i obrócenia implantu w kanale udowym
• zamiennie wymaga się dostarczenia płytki na trwale związanej z podwójną pętlą w rozmiarach 20-60 mm skok co 5mm do więzadła właściwego rzepki
• endobutton wydłużony 20mm stanowiący nakładkę na endobutton służący do zabiegów rewizyjnych
• endobutton bez pętli umożliwiający zawieszenie przeszczepu bezpośrednio na płytce w przypadku krótkiego kanału w kości udowej, otwarty z jednej strony 
w rozmiarach: 5, 6, 7, 8 i 9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</si>
  <si>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igieł: 
0, 12, 27 stopni.</t>
  </si>
  <si>
    <t>Płytka z 8 otworami wykonana ze stopu tytanu o kształcie prostokąta z zaokrąglonymi bokami o dł. 12mm na stałe połączona z grubą pętlą chroniącą przeszczep, z nici niewchłanialnej UHMWPE, pozwalającą na zawieszenie przeszczepu w kanale udowym oraz z nici do przeciągnięcia implantu na zewnętrzną korówkę. Pętla do podciągnięcia przeszczepu musi posiadać możliwość redukcji długości pętli w zakresie 90 mm- 10 mm za pomocą jednej ręki. Implant wstępnie załadowany w kartonik, ułatwiający założenie 
przeszczepu.</t>
  </si>
  <si>
    <r>
      <rPr>
        <sz val="10"/>
        <rFont val="Times New Roman"/>
        <family val="1"/>
        <charset val="238"/>
      </rPr>
      <t xml:space="preserve">1. Przedmiotem  zamówienia są sukcesywne dostawy do siedziby zamawiającego </t>
    </r>
    <r>
      <rPr>
        <b/>
        <sz val="10"/>
        <rFont val="Times New Roman"/>
        <family val="1"/>
        <charset val="238"/>
      </rPr>
      <t xml:space="preserve"> syntetycznych implantów do rekonstrukcji więzadła krzyżowego przedniego (ACL)</t>
    </r>
    <r>
      <rPr>
        <sz val="10"/>
        <rFont val="Times New Roman"/>
        <family val="1"/>
        <charset val="238"/>
      </rPr>
      <t xml:space="preserve">, zwanych dalej  wyrobami.
2.  Wykonawca zobowiązuje się w ramach przedmiotu umowy i jego cenie:
a) utworzyć  w    Centralnym Bloku Operacyjnym   Zamawiającego  bank   depozytowy  wyrobów  w  pełnym  asortymencie  i  zakresie wymaganych rozmiarów,
b) uzupełniać bank depozytowy  w terminie do </t>
    </r>
    <r>
      <rPr>
        <b/>
        <sz val="10"/>
        <rFont val="Times New Roman"/>
        <family val="1"/>
        <charset val="238"/>
      </rPr>
      <t>….* dni roboczych</t>
    </r>
    <r>
      <rPr>
        <sz val="10"/>
        <rFont val="Times New Roman"/>
        <family val="1"/>
        <charset val="238"/>
      </rPr>
      <t xml:space="preserve"> od daty przekazania Wykonawcy raportu   za pośrednictwem </t>
    </r>
    <r>
      <rPr>
        <b/>
        <sz val="10"/>
        <rFont val="Times New Roman"/>
        <family val="1"/>
        <charset val="238"/>
      </rPr>
      <t>faksu na nr: …………*</t>
    </r>
    <r>
      <rPr>
        <sz val="10"/>
        <rFont val="Times New Roman"/>
        <family val="1"/>
        <charset val="238"/>
      </rPr>
      <t xml:space="preserve"> lub poczty elektronicznej na </t>
    </r>
    <r>
      <rPr>
        <b/>
        <sz val="10"/>
        <rFont val="Times New Roman"/>
        <family val="1"/>
        <charset val="238"/>
      </rPr>
      <t>adres e-mail ................*</t>
    </r>
    <r>
      <rPr>
        <sz val="10"/>
        <rFont val="Times New Roman"/>
        <family val="1"/>
        <charset val="238"/>
      </rPr>
      <t xml:space="preserve">. Za dni robocze przyjmuje się dni od poniedziałku do piątku, z wyłączeniem dni ustawowo wolnych od pracy.
/* wypełnia Wykonawca/
3.  Wykonawca gwarantuje, że wyroby, instrumentarium objęte przedmiotem zamówienia  spełniać będą wszystkie – wskazane  w niniejszym załączniku – wymagania eksploatacyjno – techniczne i jakościowe.
4.  Wykonawca  oświadcza, że dostarczane zamawiającemu wyroby oraz udostępnione instrumentarium i kontenery  spełniać będą właściwe, ustalone w obowiązujących przepisach prawa wymagania odnośnie dopuszczenia do użytkowania przedmiotowych wyrobów w polskich zakładach opieki zdrowotnej.
5. Dostarczane  zamawiającemu  wyroby  powinny  być  umieszczone  w  trwałych -  odpornych   na   uszkodzenia  mechaniczne  oraz  zabezpieczonych przed działaniem    szkodliwych   czynników   zewnętrznych - opakowaniach,   na   których  należy  zamieścić  co  najmniej  następujące  informacje: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 xml:space="preserve">: Okres ważności wyrobów powinien wynosić minimum 24 miesiące od dnia dostawy do siedziby zamawiającego.
6. Wykonawca  zapewnia,  że  na potwierdzenie stanu faktycznego, o którym mowa w pkt. 3 i 4 posiada stosowne dokumenty,   które  zostaną  niezwłocznie  przekazane  zamawiającemu,  na  jego  pisemny  wniosek na etapie realizacji zamówienia.
</t>
    </r>
    <r>
      <rPr>
        <b/>
        <sz val="10"/>
        <rFont val="Tahoma"/>
        <family val="2"/>
        <charset val="238"/>
      </rPr>
      <t xml:space="preserve">
</t>
    </r>
    <r>
      <rPr>
        <b/>
        <sz val="10"/>
        <rFont val="Times New Roman"/>
        <family val="1"/>
        <charset val="238"/>
      </rPr>
      <t>7.</t>
    </r>
    <r>
      <rPr>
        <sz val="10"/>
        <rFont val="Times New Roman"/>
        <family val="1"/>
        <charset val="238"/>
      </rPr>
      <t xml:space="preserve"> Wykonawca oferuje realizację niniejszego zadania zgodnie z następującą kalkulacją:
</t>
    </r>
  </si>
  <si>
    <r>
      <t xml:space="preserve">Syntetyczny materiał kościo-zastępczy przeznaczony do wypełniania ubytków kostnych w postaci pasty zbudowany co najmniej w </t>
    </r>
    <r>
      <rPr>
        <b/>
        <sz val="10"/>
        <color rgb="FFC9211E"/>
        <rFont val="Tahoma"/>
        <family val="2"/>
        <charset val="238"/>
      </rPr>
      <t>30%</t>
    </r>
    <r>
      <rPr>
        <sz val="10"/>
        <color rgb="FFC9211E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z hydroksyapatytu</t>
    </r>
    <r>
      <rPr>
        <sz val="10"/>
        <color rgb="FF000000"/>
        <rFont val="Tahoma"/>
        <family val="2"/>
        <charset val="238"/>
      </rPr>
      <t xml:space="preserve"> oraz wody. Preparat gotowy do użycia, bez wstępnego mieszania.
Opakowanie:  2 x 5 cm³</t>
    </r>
  </si>
  <si>
    <r>
      <t xml:space="preserve">
Syntetyczny materiał kościo-zastępczy do zastosowań ortopedycznych o strukturze zbliżonej do ludzkiej kości zbudowany z przynajmniej </t>
    </r>
    <r>
      <rPr>
        <sz val="10"/>
        <rFont val="Tahoma"/>
        <family val="2"/>
        <charset val="238"/>
      </rPr>
      <t>60% hydroksyapatytu oraz</t>
    </r>
    <r>
      <rPr>
        <b/>
        <sz val="10"/>
        <color rgb="FFC9211E"/>
        <rFont val="Tahoma"/>
        <family val="2"/>
        <charset val="238"/>
      </rPr>
      <t xml:space="preserve"> z przynajmniej 25% </t>
    </r>
    <r>
      <rPr>
        <sz val="10"/>
        <rFont val="Tahoma"/>
        <family val="2"/>
        <charset val="238"/>
      </rPr>
      <t>trójfosforanu wapnia</t>
    </r>
    <r>
      <rPr>
        <b/>
        <sz val="10"/>
        <color rgb="FFC9211E"/>
        <rFont val="Tahoma"/>
        <family val="2"/>
        <charset val="238"/>
      </rPr>
      <t xml:space="preserve"> lub z przynajmniej 95% trójfosforanu wapnia. </t>
    </r>
    <r>
      <rPr>
        <sz val="10"/>
        <rFont val="Tahoma"/>
        <family val="2"/>
        <charset val="238"/>
      </rPr>
      <t>Wytrzymałość mechaniczna</t>
    </r>
    <r>
      <rPr>
        <b/>
        <sz val="10"/>
        <color rgb="FFC9211E"/>
        <rFont val="Tahoma"/>
        <family val="2"/>
        <charset val="238"/>
      </rPr>
      <t xml:space="preserve"> 
3</t>
    </r>
    <r>
      <rPr>
        <sz val="10"/>
        <rFont val="Tahoma"/>
        <family val="2"/>
        <charset val="238"/>
      </rPr>
      <t>-7 MPa</t>
    </r>
    <r>
      <rPr>
        <sz val="10"/>
        <color rgb="FFC9211E"/>
        <rFont val="Tahoma"/>
        <family val="2"/>
        <charset val="238"/>
      </rPr>
      <t>.</t>
    </r>
    <r>
      <rPr>
        <sz val="10"/>
        <color rgb="FF000000"/>
        <rFont val="Tahoma"/>
        <family val="2"/>
        <charset val="238"/>
      </rPr>
      <t xml:space="preserve"> Materiał biokompatybilny, osteokondukcyjny ulegający całkowitej przebudowie. Materiał w formie</t>
    </r>
    <r>
      <rPr>
        <sz val="10"/>
        <color rgb="FFC9211E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granulek 1-4</t>
    </r>
    <r>
      <rPr>
        <sz val="10"/>
        <color rgb="FF000000"/>
        <rFont val="Tahoma"/>
        <family val="2"/>
        <charset val="238"/>
      </rPr>
      <t xml:space="preserve"> mm o objętościach:
     </t>
    </r>
    <r>
      <rPr>
        <sz val="10"/>
        <color rgb="FFC9211E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 - </t>
    </r>
    <r>
      <rPr>
        <sz val="10"/>
        <color rgb="FFC9211E"/>
        <rFont val="Tahoma"/>
        <family val="2"/>
        <charset val="238"/>
      </rPr>
      <t xml:space="preserve"> </t>
    </r>
    <r>
      <rPr>
        <b/>
        <sz val="10"/>
        <color rgb="FFFF0000"/>
        <rFont val="Tahoma"/>
        <family val="2"/>
        <charset val="238"/>
      </rPr>
      <t>2-</t>
    </r>
    <r>
      <rPr>
        <sz val="10"/>
        <rFont val="Tahoma"/>
        <family val="2"/>
        <charset val="238"/>
      </rPr>
      <t>2,5 cm³</t>
    </r>
    <r>
      <rPr>
        <sz val="10"/>
        <color rgb="FFC9211E"/>
        <rFont val="Tahoma"/>
        <family val="2"/>
        <charset val="238"/>
      </rPr>
      <t xml:space="preserve"> </t>
    </r>
    <r>
      <rPr>
        <b/>
        <sz val="10"/>
        <color rgb="FFC9211E"/>
        <rFont val="Tahoma"/>
        <family val="2"/>
        <charset val="238"/>
      </rPr>
      <t>lub 5g</t>
    </r>
    <r>
      <rPr>
        <sz val="10"/>
        <color rgb="FFC9211E"/>
        <rFont val="Tahoma"/>
        <family val="2"/>
        <charset val="238"/>
      </rPr>
      <t xml:space="preserve">
      </t>
    </r>
    <r>
      <rPr>
        <sz val="10"/>
        <rFont val="Tahoma"/>
        <family val="2"/>
        <charset val="238"/>
      </rPr>
      <t xml:space="preserve"> -  5 cm³</t>
    </r>
    <r>
      <rPr>
        <sz val="10"/>
        <color rgb="FFC9211E"/>
        <rFont val="Tahoma"/>
        <family val="2"/>
        <charset val="238"/>
      </rPr>
      <t xml:space="preserve"> </t>
    </r>
    <r>
      <rPr>
        <b/>
        <sz val="10"/>
        <color rgb="FFC9211E"/>
        <rFont val="Tahoma"/>
        <family val="2"/>
        <charset val="238"/>
      </rPr>
      <t>lub 10g</t>
    </r>
    <r>
      <rPr>
        <sz val="10"/>
        <color rgb="FFC9211E"/>
        <rFont val="Tahoma"/>
        <family val="2"/>
        <charset val="238"/>
      </rPr>
      <t xml:space="preserve">
       </t>
    </r>
    <r>
      <rPr>
        <sz val="10"/>
        <rFont val="Tahoma"/>
        <family val="2"/>
        <charset val="238"/>
      </rPr>
      <t>-  10 cm³</t>
    </r>
    <r>
      <rPr>
        <sz val="10"/>
        <color rgb="FFC9211E"/>
        <rFont val="Tahoma"/>
        <family val="2"/>
        <charset val="238"/>
      </rPr>
      <t xml:space="preserve"> </t>
    </r>
    <r>
      <rPr>
        <b/>
        <sz val="10"/>
        <color rgb="FFC9211E"/>
        <rFont val="Tahoma"/>
        <family val="2"/>
        <charset val="238"/>
      </rPr>
      <t xml:space="preserve">lub 15g
</t>
    </r>
  </si>
  <si>
    <r>
      <t xml:space="preserve"> Załącznik nr 6 do SWZ </t>
    </r>
    <r>
      <rPr>
        <b/>
        <sz val="10"/>
        <color rgb="FFFF0000"/>
        <rFont val="Arial"/>
        <family val="2"/>
        <charset val="238"/>
      </rPr>
      <t>po zmianach z 09.08.2022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</si>
</sst>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24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imes New Roman"/>
      <family val="1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2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ahoma"/>
      <family val="2"/>
      <charset val="238"/>
    </font>
    <font>
      <b/>
      <sz val="10"/>
      <name val="Times New Roman"/>
      <family val="1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name val="Arial"/>
      <family val="2"/>
      <charset val="238"/>
    </font>
    <font>
      <b/>
      <sz val="10"/>
      <name val="Tahoma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ahoma"/>
      <family val="1"/>
      <charset val="238"/>
    </font>
    <font>
      <b/>
      <sz val="10"/>
      <color rgb="FFFF0000"/>
      <name val="Arial"/>
      <family val="2"/>
      <charset val="238"/>
    </font>
    <font>
      <b/>
      <sz val="10"/>
      <color rgb="FFC9211E"/>
      <name val="Tahoma"/>
      <family val="2"/>
      <charset val="238"/>
    </font>
    <font>
      <sz val="10"/>
      <color rgb="FFC9211E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</cellStyleXfs>
  <cellXfs count="89">
    <xf numFmtId="0" fontId="0" fillId="0" borderId="0" xfId="0"/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" fontId="7" fillId="0" borderId="3" xfId="0" applyNumberFormat="1" applyFont="1" applyBorder="1" applyAlignment="1">
      <alignment horizontal="center" vertical="top" shrinkToFit="1"/>
    </xf>
    <xf numFmtId="1" fontId="3" fillId="0" borderId="3" xfId="0" applyNumberFormat="1" applyFont="1" applyBorder="1" applyAlignment="1">
      <alignment horizontal="center" vertical="top" shrinkToFit="1"/>
    </xf>
    <xf numFmtId="1" fontId="7" fillId="0" borderId="3" xfId="0" applyNumberFormat="1" applyFont="1" applyBorder="1" applyAlignment="1">
      <alignment horizontal="right" vertical="top" shrinkToFit="1"/>
    </xf>
    <xf numFmtId="0" fontId="14" fillId="0" borderId="1" xfId="0" applyFont="1" applyBorder="1" applyAlignment="1">
      <alignment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top" shrinkToFit="1"/>
    </xf>
    <xf numFmtId="9" fontId="3" fillId="3" borderId="1" xfId="0" applyNumberFormat="1" applyFont="1" applyFill="1" applyBorder="1" applyAlignment="1">
      <alignment horizontal="center" vertical="center" shrinkToFit="1"/>
    </xf>
    <xf numFmtId="0" fontId="6" fillId="0" borderId="0" xfId="0" applyFont="1"/>
    <xf numFmtId="0" fontId="6" fillId="0" borderId="0" xfId="0" applyFont="1" applyAlignment="1">
      <alignment horizontal="left"/>
    </xf>
    <xf numFmtId="165" fontId="12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" fontId="15" fillId="3" borderId="1" xfId="0" applyNumberFormat="1" applyFont="1" applyFill="1" applyBorder="1" applyAlignment="1">
      <alignment horizontal="center" shrinkToFit="1"/>
    </xf>
    <xf numFmtId="4" fontId="15" fillId="0" borderId="1" xfId="0" applyNumberFormat="1" applyFont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shrinkToFit="1"/>
    </xf>
    <xf numFmtId="1" fontId="3" fillId="3" borderId="1" xfId="0" applyNumberFormat="1" applyFont="1" applyFill="1" applyBorder="1" applyAlignment="1">
      <alignment horizontal="center" shrinkToFit="1"/>
    </xf>
    <xf numFmtId="0" fontId="8" fillId="0" borderId="2" xfId="0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left" vertical="top" wrapText="1" readingOrder="1"/>
    </xf>
    <xf numFmtId="4" fontId="15" fillId="3" borderId="1" xfId="0" applyNumberFormat="1" applyFont="1" applyFill="1" applyBorder="1" applyAlignment="1">
      <alignment horizontal="center" vertical="top" shrinkToFit="1"/>
    </xf>
    <xf numFmtId="4" fontId="15" fillId="0" borderId="1" xfId="0" applyNumberFormat="1" applyFont="1" applyBorder="1" applyAlignment="1">
      <alignment horizontal="center" vertical="top" wrapText="1"/>
    </xf>
    <xf numFmtId="9" fontId="3" fillId="3" borderId="1" xfId="0" applyNumberFormat="1" applyFont="1" applyFill="1" applyBorder="1" applyAlignment="1">
      <alignment horizontal="center" vertical="top" shrinkToFit="1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top" shrinkToFit="1"/>
    </xf>
    <xf numFmtId="1" fontId="7" fillId="0" borderId="5" xfId="0" applyNumberFormat="1" applyFont="1" applyBorder="1" applyAlignment="1">
      <alignment horizontal="center" vertical="top" shrinkToFit="1"/>
    </xf>
    <xf numFmtId="1" fontId="7" fillId="0" borderId="6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</cellXfs>
  <cellStyles count="3">
    <cellStyle name="Nagłówek1" xfId="1" xr:uid="{00000000-0005-0000-0000-000006000000}"/>
    <cellStyle name="Normalny" xfId="0" builtinId="0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zoomScale="85" zoomScaleNormal="85" workbookViewId="0">
      <selection activeCell="B29" sqref="B29"/>
    </sheetView>
  </sheetViews>
  <sheetFormatPr defaultColWidth="12" defaultRowHeight="12.75" x14ac:dyDescent="0.2"/>
  <cols>
    <col min="1" max="1" width="3.85546875" customWidth="1"/>
    <col min="2" max="2" width="60.42578125" style="1" customWidth="1"/>
    <col min="3" max="3" width="5.28515625" customWidth="1"/>
    <col min="4" max="4" width="4.28515625" style="8" customWidth="1"/>
    <col min="5" max="5" width="8.85546875" customWidth="1"/>
    <col min="6" max="6" width="12.85546875" customWidth="1"/>
    <col min="7" max="7" width="6.140625" customWidth="1"/>
    <col min="8" max="8" width="9.140625" customWidth="1"/>
    <col min="9" max="9" width="11.85546875" customWidth="1"/>
    <col min="10" max="10" width="15" customWidth="1"/>
  </cols>
  <sheetData>
    <row r="1" spans="1:10" x14ac:dyDescent="0.2">
      <c r="J1" s="10" t="s">
        <v>15</v>
      </c>
    </row>
    <row r="2" spans="1:10" x14ac:dyDescent="0.2">
      <c r="J2" s="10" t="s">
        <v>16</v>
      </c>
    </row>
    <row r="3" spans="1:10" ht="15" x14ac:dyDescent="0.25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9" customFormat="1" ht="409.5" customHeight="1" x14ac:dyDescent="0.2">
      <c r="A4" s="61" t="s">
        <v>37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9" customFormat="1" ht="20.100000000000001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s="9" customFormat="1" ht="20.100000000000001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s="9" customFormat="1" ht="20.10000000000000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73.5" x14ac:dyDescent="0.2">
      <c r="A8" s="3" t="s">
        <v>0</v>
      </c>
      <c r="B8" s="4" t="s">
        <v>1</v>
      </c>
      <c r="C8" s="3" t="s">
        <v>38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29</v>
      </c>
      <c r="I8" s="3" t="s">
        <v>7</v>
      </c>
      <c r="J8" s="3" t="s">
        <v>8</v>
      </c>
    </row>
    <row r="9" spans="1:10" x14ac:dyDescent="0.2">
      <c r="A9" s="22">
        <v>1</v>
      </c>
      <c r="B9" s="23">
        <v>2</v>
      </c>
      <c r="C9" s="22">
        <v>3</v>
      </c>
      <c r="D9" s="22">
        <v>4</v>
      </c>
      <c r="E9" s="24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</row>
    <row r="10" spans="1:10" x14ac:dyDescent="0.2">
      <c r="A10" s="63" t="s">
        <v>31</v>
      </c>
      <c r="B10" s="64"/>
      <c r="C10" s="64"/>
      <c r="D10" s="64"/>
      <c r="E10" s="64"/>
      <c r="F10" s="64"/>
      <c r="G10" s="64"/>
      <c r="H10" s="64"/>
      <c r="I10" s="64"/>
      <c r="J10" s="65"/>
    </row>
    <row r="11" spans="1:10" s="59" customFormat="1" ht="112.5" x14ac:dyDescent="0.2">
      <c r="A11" s="54">
        <v>1</v>
      </c>
      <c r="B11" s="55" t="s">
        <v>68</v>
      </c>
      <c r="C11" s="54" t="s">
        <v>9</v>
      </c>
      <c r="D11" s="54">
        <v>15</v>
      </c>
      <c r="E11" s="56"/>
      <c r="F11" s="57">
        <f>ROUND(E11*D11,2)</f>
        <v>0</v>
      </c>
      <c r="G11" s="58"/>
      <c r="H11" s="57">
        <f>ROUND(I11/D11,2)</f>
        <v>0</v>
      </c>
      <c r="I11" s="57">
        <f>ROUND(F11+(F11*G11),2)</f>
        <v>0</v>
      </c>
      <c r="J11" s="33"/>
    </row>
    <row r="12" spans="1:10" ht="146.25" x14ac:dyDescent="0.2">
      <c r="A12" s="26">
        <f>A11+1</f>
        <v>2</v>
      </c>
      <c r="B12" s="27" t="s">
        <v>63</v>
      </c>
      <c r="C12" s="26" t="s">
        <v>9</v>
      </c>
      <c r="D12" s="26">
        <v>15</v>
      </c>
      <c r="E12" s="31"/>
      <c r="F12" s="32">
        <f t="shared" ref="F12:F34" si="0">ROUND(E12*D12,2)</f>
        <v>0</v>
      </c>
      <c r="G12" s="34"/>
      <c r="H12" s="32">
        <f t="shared" ref="H12:H34" si="1">ROUND(I12/D12,2)</f>
        <v>0</v>
      </c>
      <c r="I12" s="32">
        <f t="shared" ref="I12:I34" si="2">ROUND(F12+(F12*G12),2)</f>
        <v>0</v>
      </c>
      <c r="J12" s="33"/>
    </row>
    <row r="13" spans="1:10" ht="22.5" x14ac:dyDescent="0.2">
      <c r="A13" s="26">
        <f t="shared" ref="A13:A34" si="3">A12+1</f>
        <v>3</v>
      </c>
      <c r="B13" s="27" t="s">
        <v>17</v>
      </c>
      <c r="C13" s="26" t="s">
        <v>9</v>
      </c>
      <c r="D13" s="26">
        <v>5</v>
      </c>
      <c r="E13" s="31"/>
      <c r="F13" s="32">
        <f t="shared" si="0"/>
        <v>0</v>
      </c>
      <c r="G13" s="34"/>
      <c r="H13" s="32">
        <f t="shared" si="1"/>
        <v>0</v>
      </c>
      <c r="I13" s="32">
        <f t="shared" si="2"/>
        <v>0</v>
      </c>
      <c r="J13" s="33"/>
    </row>
    <row r="14" spans="1:10" x14ac:dyDescent="0.2">
      <c r="A14" s="66" t="s">
        <v>32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x14ac:dyDescent="0.2">
      <c r="A15" s="66" t="s">
        <v>33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80" x14ac:dyDescent="0.2">
      <c r="A16" s="26">
        <f>A13+1</f>
        <v>4</v>
      </c>
      <c r="B16" s="27" t="s">
        <v>67</v>
      </c>
      <c r="C16" s="26" t="s">
        <v>9</v>
      </c>
      <c r="D16" s="26">
        <v>25</v>
      </c>
      <c r="E16" s="31"/>
      <c r="F16" s="32">
        <f t="shared" si="0"/>
        <v>0</v>
      </c>
      <c r="G16" s="34"/>
      <c r="H16" s="32">
        <f t="shared" si="1"/>
        <v>0</v>
      </c>
      <c r="I16" s="32">
        <f t="shared" si="2"/>
        <v>0</v>
      </c>
      <c r="J16" s="33"/>
    </row>
    <row r="17" spans="1:10" ht="101.25" x14ac:dyDescent="0.2">
      <c r="A17" s="26">
        <f t="shared" si="3"/>
        <v>5</v>
      </c>
      <c r="B17" s="27" t="s">
        <v>69</v>
      </c>
      <c r="C17" s="26" t="s">
        <v>9</v>
      </c>
      <c r="D17" s="26">
        <v>12</v>
      </c>
      <c r="E17" s="31"/>
      <c r="F17" s="32">
        <f t="shared" si="0"/>
        <v>0</v>
      </c>
      <c r="G17" s="34"/>
      <c r="H17" s="32">
        <f t="shared" si="1"/>
        <v>0</v>
      </c>
      <c r="I17" s="32">
        <f t="shared" si="2"/>
        <v>0</v>
      </c>
      <c r="J17" s="33"/>
    </row>
    <row r="18" spans="1:10" x14ac:dyDescent="0.2">
      <c r="A18" s="67" t="s">
        <v>34</v>
      </c>
      <c r="B18" s="68"/>
      <c r="C18" s="68"/>
      <c r="D18" s="68"/>
      <c r="E18" s="68"/>
      <c r="F18" s="68"/>
      <c r="G18" s="68"/>
      <c r="H18" s="68"/>
      <c r="I18" s="68"/>
      <c r="J18" s="69"/>
    </row>
    <row r="19" spans="1:10" ht="22.5" x14ac:dyDescent="0.2">
      <c r="A19" s="26">
        <f>A17+1</f>
        <v>6</v>
      </c>
      <c r="B19" s="27" t="s">
        <v>18</v>
      </c>
      <c r="C19" s="26" t="s">
        <v>9</v>
      </c>
      <c r="D19" s="26">
        <v>10</v>
      </c>
      <c r="E19" s="31"/>
      <c r="F19" s="32">
        <f t="shared" si="0"/>
        <v>0</v>
      </c>
      <c r="G19" s="34"/>
      <c r="H19" s="32">
        <f t="shared" si="1"/>
        <v>0</v>
      </c>
      <c r="I19" s="32">
        <f t="shared" si="2"/>
        <v>0</v>
      </c>
      <c r="J19" s="33"/>
    </row>
    <row r="20" spans="1:10" ht="33.75" x14ac:dyDescent="0.2">
      <c r="A20" s="26">
        <f t="shared" si="3"/>
        <v>7</v>
      </c>
      <c r="B20" s="27" t="s">
        <v>22</v>
      </c>
      <c r="C20" s="26" t="s">
        <v>9</v>
      </c>
      <c r="D20" s="26">
        <v>20</v>
      </c>
      <c r="E20" s="31"/>
      <c r="F20" s="32">
        <f t="shared" si="0"/>
        <v>0</v>
      </c>
      <c r="G20" s="34"/>
      <c r="H20" s="32">
        <f t="shared" si="1"/>
        <v>0</v>
      </c>
      <c r="I20" s="32">
        <f t="shared" si="2"/>
        <v>0</v>
      </c>
      <c r="J20" s="33"/>
    </row>
    <row r="21" spans="1:10" x14ac:dyDescent="0.2">
      <c r="A21" s="26">
        <f t="shared" si="3"/>
        <v>8</v>
      </c>
      <c r="B21" s="27" t="s">
        <v>19</v>
      </c>
      <c r="C21" s="26" t="s">
        <v>9</v>
      </c>
      <c r="D21" s="26">
        <v>5</v>
      </c>
      <c r="E21" s="31"/>
      <c r="F21" s="32">
        <f t="shared" si="0"/>
        <v>0</v>
      </c>
      <c r="G21" s="34"/>
      <c r="H21" s="32">
        <f t="shared" si="1"/>
        <v>0</v>
      </c>
      <c r="I21" s="32">
        <f t="shared" si="2"/>
        <v>0</v>
      </c>
      <c r="J21" s="33"/>
    </row>
    <row r="22" spans="1:10" x14ac:dyDescent="0.2">
      <c r="A22" s="26">
        <f t="shared" si="3"/>
        <v>9</v>
      </c>
      <c r="B22" s="27" t="s">
        <v>20</v>
      </c>
      <c r="C22" s="26" t="s">
        <v>9</v>
      </c>
      <c r="D22" s="26">
        <v>5</v>
      </c>
      <c r="E22" s="31"/>
      <c r="F22" s="32">
        <f t="shared" si="0"/>
        <v>0</v>
      </c>
      <c r="G22" s="34"/>
      <c r="H22" s="32">
        <f t="shared" si="1"/>
        <v>0</v>
      </c>
      <c r="I22" s="32">
        <f t="shared" si="2"/>
        <v>0</v>
      </c>
      <c r="J22" s="33"/>
    </row>
    <row r="23" spans="1:10" x14ac:dyDescent="0.2">
      <c r="A23" s="26">
        <f t="shared" si="3"/>
        <v>10</v>
      </c>
      <c r="B23" s="27" t="s">
        <v>21</v>
      </c>
      <c r="C23" s="26" t="s">
        <v>9</v>
      </c>
      <c r="D23" s="26">
        <v>10</v>
      </c>
      <c r="E23" s="30"/>
      <c r="F23" s="32">
        <f t="shared" si="0"/>
        <v>0</v>
      </c>
      <c r="G23" s="20"/>
      <c r="H23" s="32">
        <f t="shared" si="1"/>
        <v>0</v>
      </c>
      <c r="I23" s="32">
        <f t="shared" si="2"/>
        <v>0</v>
      </c>
      <c r="J23" s="21"/>
    </row>
    <row r="24" spans="1:10" x14ac:dyDescent="0.2">
      <c r="A24" s="67" t="s">
        <v>35</v>
      </c>
      <c r="B24" s="68"/>
      <c r="C24" s="68"/>
      <c r="D24" s="68"/>
      <c r="E24" s="68"/>
      <c r="F24" s="68"/>
      <c r="G24" s="68"/>
      <c r="H24" s="68"/>
      <c r="I24" s="68"/>
      <c r="J24" s="69"/>
    </row>
    <row r="25" spans="1:10" ht="56.25" x14ac:dyDescent="0.2">
      <c r="A25" s="26">
        <f>A23+1</f>
        <v>11</v>
      </c>
      <c r="B25" s="27" t="s">
        <v>25</v>
      </c>
      <c r="C25" s="25" t="s">
        <v>9</v>
      </c>
      <c r="D25" s="26">
        <v>5</v>
      </c>
      <c r="E25" s="28"/>
      <c r="F25" s="32">
        <f t="shared" si="0"/>
        <v>0</v>
      </c>
      <c r="G25" s="20"/>
      <c r="H25" s="32">
        <f t="shared" si="1"/>
        <v>0</v>
      </c>
      <c r="I25" s="32">
        <f t="shared" si="2"/>
        <v>0</v>
      </c>
      <c r="J25" s="29"/>
    </row>
    <row r="26" spans="1:10" ht="33.75" x14ac:dyDescent="0.2">
      <c r="A26" s="26">
        <f t="shared" si="3"/>
        <v>12</v>
      </c>
      <c r="B26" s="27" t="s">
        <v>66</v>
      </c>
      <c r="C26" s="25" t="s">
        <v>9</v>
      </c>
      <c r="D26" s="26">
        <v>5</v>
      </c>
      <c r="E26" s="28"/>
      <c r="F26" s="32">
        <f t="shared" si="0"/>
        <v>0</v>
      </c>
      <c r="G26" s="20"/>
      <c r="H26" s="32">
        <f t="shared" si="1"/>
        <v>0</v>
      </c>
      <c r="I26" s="32">
        <f t="shared" si="2"/>
        <v>0</v>
      </c>
      <c r="J26" s="29"/>
    </row>
    <row r="27" spans="1:10" ht="67.5" x14ac:dyDescent="0.2">
      <c r="A27" s="26">
        <f t="shared" si="3"/>
        <v>13</v>
      </c>
      <c r="B27" s="27" t="s">
        <v>28</v>
      </c>
      <c r="C27" s="25" t="s">
        <v>9</v>
      </c>
      <c r="D27" s="26">
        <v>4</v>
      </c>
      <c r="E27" s="28"/>
      <c r="F27" s="32">
        <f t="shared" si="0"/>
        <v>0</v>
      </c>
      <c r="G27" s="20"/>
      <c r="H27" s="32">
        <f t="shared" si="1"/>
        <v>0</v>
      </c>
      <c r="I27" s="32">
        <f t="shared" si="2"/>
        <v>0</v>
      </c>
      <c r="J27" s="29"/>
    </row>
    <row r="28" spans="1:10" ht="78.75" x14ac:dyDescent="0.2">
      <c r="A28" s="26">
        <f t="shared" si="3"/>
        <v>14</v>
      </c>
      <c r="B28" s="27" t="s">
        <v>23</v>
      </c>
      <c r="C28" s="26" t="s">
        <v>9</v>
      </c>
      <c r="D28" s="26">
        <v>4</v>
      </c>
      <c r="E28" s="28"/>
      <c r="F28" s="32">
        <f t="shared" si="0"/>
        <v>0</v>
      </c>
      <c r="G28" s="20"/>
      <c r="H28" s="32">
        <f t="shared" si="1"/>
        <v>0</v>
      </c>
      <c r="I28" s="32">
        <f t="shared" si="2"/>
        <v>0</v>
      </c>
      <c r="J28" s="29"/>
    </row>
    <row r="29" spans="1:10" ht="22.5" x14ac:dyDescent="0.2">
      <c r="A29" s="26">
        <f t="shared" si="3"/>
        <v>15</v>
      </c>
      <c r="B29" s="27" t="s">
        <v>24</v>
      </c>
      <c r="C29" s="26" t="s">
        <v>9</v>
      </c>
      <c r="D29" s="26">
        <v>2</v>
      </c>
      <c r="E29" s="28"/>
      <c r="F29" s="32">
        <f t="shared" si="0"/>
        <v>0</v>
      </c>
      <c r="G29" s="20"/>
      <c r="H29" s="32">
        <f t="shared" si="1"/>
        <v>0</v>
      </c>
      <c r="I29" s="32">
        <f t="shared" si="2"/>
        <v>0</v>
      </c>
      <c r="J29" s="29"/>
    </row>
    <row r="30" spans="1:10" ht="45" x14ac:dyDescent="0.2">
      <c r="A30" s="26">
        <f t="shared" si="3"/>
        <v>16</v>
      </c>
      <c r="B30" s="27" t="s">
        <v>26</v>
      </c>
      <c r="C30" s="26" t="s">
        <v>9</v>
      </c>
      <c r="D30" s="26">
        <v>2</v>
      </c>
      <c r="E30" s="28"/>
      <c r="F30" s="32">
        <f t="shared" si="0"/>
        <v>0</v>
      </c>
      <c r="G30" s="20"/>
      <c r="H30" s="32">
        <f t="shared" si="1"/>
        <v>0</v>
      </c>
      <c r="I30" s="32">
        <f t="shared" si="2"/>
        <v>0</v>
      </c>
      <c r="J30" s="29"/>
    </row>
    <row r="31" spans="1:10" ht="67.5" x14ac:dyDescent="0.2">
      <c r="A31" s="26">
        <f t="shared" si="3"/>
        <v>17</v>
      </c>
      <c r="B31" s="27" t="s">
        <v>30</v>
      </c>
      <c r="C31" s="25" t="s">
        <v>9</v>
      </c>
      <c r="D31" s="26">
        <v>5</v>
      </c>
      <c r="E31" s="28"/>
      <c r="F31" s="32">
        <f t="shared" si="0"/>
        <v>0</v>
      </c>
      <c r="G31" s="20"/>
      <c r="H31" s="32">
        <f t="shared" si="1"/>
        <v>0</v>
      </c>
      <c r="I31" s="32">
        <f t="shared" si="2"/>
        <v>0</v>
      </c>
      <c r="J31" s="29"/>
    </row>
    <row r="32" spans="1:10" ht="67.5" x14ac:dyDescent="0.2">
      <c r="A32" s="26">
        <f t="shared" si="3"/>
        <v>18</v>
      </c>
      <c r="B32" s="27" t="s">
        <v>64</v>
      </c>
      <c r="C32" s="25" t="s">
        <v>9</v>
      </c>
      <c r="D32" s="26">
        <v>2</v>
      </c>
      <c r="E32" s="28"/>
      <c r="F32" s="32">
        <f t="shared" si="0"/>
        <v>0</v>
      </c>
      <c r="G32" s="20"/>
      <c r="H32" s="32">
        <f t="shared" si="1"/>
        <v>0</v>
      </c>
      <c r="I32" s="32">
        <f t="shared" si="2"/>
        <v>0</v>
      </c>
      <c r="J32" s="29"/>
    </row>
    <row r="33" spans="1:10" ht="45" x14ac:dyDescent="0.2">
      <c r="A33" s="26">
        <f t="shared" si="3"/>
        <v>19</v>
      </c>
      <c r="B33" s="27" t="s">
        <v>65</v>
      </c>
      <c r="C33" s="25" t="s">
        <v>9</v>
      </c>
      <c r="D33" s="26">
        <v>5</v>
      </c>
      <c r="E33" s="28"/>
      <c r="F33" s="32">
        <f t="shared" si="0"/>
        <v>0</v>
      </c>
      <c r="G33" s="20"/>
      <c r="H33" s="32">
        <f t="shared" si="1"/>
        <v>0</v>
      </c>
      <c r="I33" s="32">
        <f t="shared" si="2"/>
        <v>0</v>
      </c>
      <c r="J33" s="29"/>
    </row>
    <row r="34" spans="1:10" ht="45" x14ac:dyDescent="0.2">
      <c r="A34" s="26">
        <f t="shared" si="3"/>
        <v>20</v>
      </c>
      <c r="B34" s="27" t="s">
        <v>27</v>
      </c>
      <c r="C34" s="25" t="s">
        <v>9</v>
      </c>
      <c r="D34" s="26">
        <v>20</v>
      </c>
      <c r="E34" s="28"/>
      <c r="F34" s="32">
        <f t="shared" si="0"/>
        <v>0</v>
      </c>
      <c r="G34" s="20"/>
      <c r="H34" s="32">
        <f t="shared" si="1"/>
        <v>0</v>
      </c>
      <c r="I34" s="32">
        <f t="shared" si="2"/>
        <v>0</v>
      </c>
      <c r="J34" s="29"/>
    </row>
    <row r="35" spans="1:10" s="35" customFormat="1" x14ac:dyDescent="0.2">
      <c r="B35" s="36"/>
      <c r="C35" s="62" t="s">
        <v>10</v>
      </c>
      <c r="D35" s="62"/>
      <c r="E35" s="62"/>
      <c r="F35" s="37">
        <f>SUM(F11:F34)</f>
        <v>0</v>
      </c>
      <c r="G35" s="38"/>
      <c r="I35" s="37">
        <f>SUM(I11:I34)</f>
        <v>0</v>
      </c>
    </row>
  </sheetData>
  <mergeCells count="8">
    <mergeCell ref="A3:J3"/>
    <mergeCell ref="A4:J6"/>
    <mergeCell ref="C35:E35"/>
    <mergeCell ref="A10:J10"/>
    <mergeCell ref="A14:J14"/>
    <mergeCell ref="A15:J15"/>
    <mergeCell ref="A18:J18"/>
    <mergeCell ref="A24:J24"/>
  </mergeCells>
  <printOptions horizontalCentered="1"/>
  <pageMargins left="0.19685039370078741" right="0.19685039370078741" top="0.62992125984251968" bottom="0.23622047244094491" header="0.19685039370078741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zoomScale="85" zoomScaleNormal="85" workbookViewId="0">
      <selection activeCell="I12" sqref="I12"/>
    </sheetView>
  </sheetViews>
  <sheetFormatPr defaultColWidth="11.7109375" defaultRowHeight="12.75" x14ac:dyDescent="0.2"/>
  <cols>
    <col min="1" max="1" width="4" customWidth="1"/>
    <col min="2" max="2" width="67.42578125" customWidth="1"/>
    <col min="3" max="3" width="6.140625" customWidth="1"/>
    <col min="4" max="4" width="5.28515625" customWidth="1"/>
    <col min="5" max="5" width="9.42578125" customWidth="1"/>
    <col min="6" max="6" width="10.140625" customWidth="1"/>
    <col min="7" max="7" width="6.5703125" customWidth="1"/>
    <col min="8" max="8" width="9.5703125" customWidth="1"/>
    <col min="9" max="9" width="11.140625" customWidth="1"/>
    <col min="10" max="10" width="14.85546875" customWidth="1"/>
  </cols>
  <sheetData>
    <row r="1" spans="1:10" ht="16.5" customHeight="1" x14ac:dyDescent="0.2">
      <c r="J1" s="10" t="s">
        <v>14</v>
      </c>
    </row>
    <row r="2" spans="1:10" ht="15.75" customHeight="1" x14ac:dyDescent="0.2">
      <c r="J2" s="10" t="s">
        <v>39</v>
      </c>
    </row>
    <row r="3" spans="1:10" ht="15.75" customHeight="1" x14ac:dyDescent="0.2">
      <c r="A3" s="71" t="s">
        <v>42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321.75" customHeight="1" x14ac:dyDescent="0.2">
      <c r="A4" s="72" t="s">
        <v>70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3.5" customHeight="1" x14ac:dyDescent="0.2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5" customHeight="1" x14ac:dyDescent="0.2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27" customHeight="1" x14ac:dyDescent="0.2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66" customHeight="1" x14ac:dyDescent="0.2">
      <c r="A8" s="2"/>
      <c r="B8" s="1"/>
    </row>
    <row r="9" spans="1:10" ht="73.5" x14ac:dyDescent="0.2">
      <c r="A9" s="3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29</v>
      </c>
      <c r="I9" s="3" t="s">
        <v>7</v>
      </c>
      <c r="J9" s="3" t="s">
        <v>8</v>
      </c>
    </row>
    <row r="10" spans="1:10" s="8" customFormat="1" x14ac:dyDescent="0.2">
      <c r="A10" s="5">
        <v>1</v>
      </c>
      <c r="B10" s="6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s="9" customFormat="1" ht="51" x14ac:dyDescent="0.2">
      <c r="A11" s="13">
        <v>1</v>
      </c>
      <c r="B11" s="40" t="s">
        <v>40</v>
      </c>
      <c r="C11" s="4" t="s">
        <v>9</v>
      </c>
      <c r="D11" s="13">
        <v>4</v>
      </c>
      <c r="E11" s="31"/>
      <c r="F11" s="32">
        <f>ROUND(E11*D11,2)</f>
        <v>0</v>
      </c>
      <c r="G11" s="34"/>
      <c r="H11" s="32">
        <f>ROUND(I11/D11,2)</f>
        <v>0</v>
      </c>
      <c r="I11" s="32">
        <f>ROUND(F11+(F11*G11),2)</f>
        <v>0</v>
      </c>
      <c r="J11" s="33"/>
    </row>
    <row r="12" spans="1:10" s="9" customFormat="1" ht="25.5" x14ac:dyDescent="0.2">
      <c r="A12" s="13">
        <f>A11+1</f>
        <v>2</v>
      </c>
      <c r="B12" s="40" t="s">
        <v>41</v>
      </c>
      <c r="C12" s="4" t="s">
        <v>9</v>
      </c>
      <c r="D12" s="13">
        <v>4</v>
      </c>
      <c r="E12" s="31"/>
      <c r="F12" s="32">
        <f>ROUND(E12*D12,2)</f>
        <v>0</v>
      </c>
      <c r="G12" s="34"/>
      <c r="H12" s="32">
        <f>ROUND(I12/D12,2)</f>
        <v>0</v>
      </c>
      <c r="I12" s="32">
        <f>ROUND(F12+(F12*G12),2)</f>
        <v>0</v>
      </c>
      <c r="J12" s="33"/>
    </row>
    <row r="13" spans="1:10" x14ac:dyDescent="0.2">
      <c r="A13" s="35"/>
      <c r="B13" s="36"/>
      <c r="C13" s="35"/>
      <c r="D13" s="70" t="s">
        <v>10</v>
      </c>
      <c r="E13" s="70"/>
      <c r="F13" s="41">
        <f>SUM(F11:F12)</f>
        <v>0</v>
      </c>
      <c r="G13" s="38"/>
      <c r="H13" s="35"/>
      <c r="I13" s="37">
        <f>SUM(I11:I12)</f>
        <v>0</v>
      </c>
      <c r="J13" s="35"/>
    </row>
    <row r="14" spans="1:10" x14ac:dyDescent="0.2">
      <c r="B14" s="1"/>
    </row>
  </sheetData>
  <mergeCells count="3">
    <mergeCell ref="D13:E13"/>
    <mergeCell ref="A3:J3"/>
    <mergeCell ref="A4:J7"/>
  </mergeCells>
  <printOptions horizontalCentered="1"/>
  <pageMargins left="0.19685039370078741" right="0.19685039370078741" top="0.62992125984251968" bottom="0.23622047244094491" header="0.19685039370078741" footer="0.19685039370078741"/>
  <pageSetup paperSize="9" orientation="landscape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topLeftCell="A10" zoomScale="85" zoomScaleNormal="85" workbookViewId="0">
      <selection activeCell="I11" sqref="I11"/>
    </sheetView>
  </sheetViews>
  <sheetFormatPr defaultColWidth="11.7109375" defaultRowHeight="12.75" x14ac:dyDescent="0.2"/>
  <cols>
    <col min="1" max="1" width="3.85546875" customWidth="1"/>
    <col min="2" max="2" width="63.28515625" customWidth="1"/>
    <col min="3" max="3" width="6.28515625" customWidth="1"/>
    <col min="4" max="4" width="5.85546875" customWidth="1"/>
    <col min="5" max="5" width="10.42578125" customWidth="1"/>
    <col min="6" max="6" width="11.5703125" customWidth="1"/>
    <col min="7" max="7" width="6.85546875" customWidth="1"/>
    <col min="8" max="8" width="10.140625" customWidth="1"/>
    <col min="9" max="9" width="12.42578125" customWidth="1"/>
    <col min="10" max="10" width="14.42578125" customWidth="1"/>
  </cols>
  <sheetData>
    <row r="1" spans="1:10" x14ac:dyDescent="0.2">
      <c r="J1" s="10" t="s">
        <v>12</v>
      </c>
    </row>
    <row r="2" spans="1:10" x14ac:dyDescent="0.2">
      <c r="J2" s="10" t="s">
        <v>13</v>
      </c>
    </row>
    <row r="3" spans="1:10" x14ac:dyDescent="0.2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409.6" customHeight="1" x14ac:dyDescent="0.2">
      <c r="A4" s="72" t="s">
        <v>44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5.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">
      <c r="A6" s="2"/>
      <c r="B6" s="1"/>
    </row>
    <row r="7" spans="1:10" x14ac:dyDescent="0.2">
      <c r="A7" s="2"/>
      <c r="B7" s="1"/>
    </row>
    <row r="8" spans="1:10" ht="77.25" customHeight="1" x14ac:dyDescent="0.2">
      <c r="A8" s="3" t="s">
        <v>0</v>
      </c>
      <c r="B8" s="4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29</v>
      </c>
      <c r="I8" s="3" t="s">
        <v>7</v>
      </c>
      <c r="J8" s="3" t="s">
        <v>8</v>
      </c>
    </row>
    <row r="9" spans="1:10" s="8" customFormat="1" x14ac:dyDescent="0.2">
      <c r="A9" s="5">
        <v>1</v>
      </c>
      <c r="B9" s="6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211.5" customHeight="1" x14ac:dyDescent="0.2">
      <c r="A10" s="74">
        <v>1</v>
      </c>
      <c r="B10" s="78" t="s">
        <v>46</v>
      </c>
      <c r="C10" s="42" t="s">
        <v>9</v>
      </c>
      <c r="D10" s="43">
        <v>3</v>
      </c>
      <c r="E10" s="44"/>
      <c r="F10" s="45">
        <f>ROUND(E10*D10,2)</f>
        <v>0</v>
      </c>
      <c r="G10" s="46"/>
      <c r="H10" s="45">
        <f>ROUND(I10/D10,2)</f>
        <v>0</v>
      </c>
      <c r="I10" s="45">
        <f>ROUND(F10+(F10*G10),2)</f>
        <v>0</v>
      </c>
      <c r="J10" s="47"/>
    </row>
    <row r="11" spans="1:10" x14ac:dyDescent="0.2">
      <c r="A11" s="75"/>
      <c r="B11" s="79"/>
      <c r="C11" s="4" t="s">
        <v>9</v>
      </c>
      <c r="D11" s="13">
        <v>3</v>
      </c>
      <c r="E11" s="31"/>
      <c r="F11" s="32">
        <f t="shared" ref="F11:F13" si="0">ROUND(E11*D11,2)</f>
        <v>0</v>
      </c>
      <c r="G11" s="34"/>
      <c r="H11" s="32">
        <f t="shared" ref="H11:H13" si="1">ROUND(I11/D11,2)</f>
        <v>0</v>
      </c>
      <c r="I11" s="32">
        <f t="shared" ref="I11:I13" si="2">ROUND(F11+(F11*G11),2)</f>
        <v>0</v>
      </c>
      <c r="J11" s="33"/>
    </row>
    <row r="12" spans="1:10" x14ac:dyDescent="0.2">
      <c r="A12" s="76"/>
      <c r="B12" s="80"/>
      <c r="C12" s="4" t="s">
        <v>9</v>
      </c>
      <c r="D12" s="13">
        <v>3</v>
      </c>
      <c r="E12" s="31"/>
      <c r="F12" s="32">
        <f t="shared" si="0"/>
        <v>0</v>
      </c>
      <c r="G12" s="34"/>
      <c r="H12" s="32">
        <f t="shared" si="1"/>
        <v>0</v>
      </c>
      <c r="I12" s="32">
        <f t="shared" si="2"/>
        <v>0</v>
      </c>
      <c r="J12" s="33"/>
    </row>
    <row r="13" spans="1:10" ht="140.25" x14ac:dyDescent="0.2">
      <c r="A13" s="11">
        <f>A10+1</f>
        <v>2</v>
      </c>
      <c r="B13" s="16" t="s">
        <v>45</v>
      </c>
      <c r="C13" s="4" t="s">
        <v>9</v>
      </c>
      <c r="D13" s="13">
        <v>25</v>
      </c>
      <c r="E13" s="31"/>
      <c r="F13" s="32">
        <f t="shared" si="0"/>
        <v>0</v>
      </c>
      <c r="G13" s="34"/>
      <c r="H13" s="32">
        <f t="shared" si="1"/>
        <v>0</v>
      </c>
      <c r="I13" s="32">
        <f t="shared" si="2"/>
        <v>0</v>
      </c>
      <c r="J13" s="33"/>
    </row>
    <row r="14" spans="1:10" ht="15.75" x14ac:dyDescent="0.25">
      <c r="B14" s="1"/>
      <c r="E14" s="14" t="s">
        <v>10</v>
      </c>
      <c r="F14" s="15">
        <f>SUM(F10:F13)</f>
        <v>0</v>
      </c>
      <c r="G14" s="7"/>
      <c r="I14" s="15">
        <f>SUM(I10:I13)</f>
        <v>0</v>
      </c>
    </row>
    <row r="15" spans="1:10" x14ac:dyDescent="0.2">
      <c r="B15" s="1"/>
    </row>
  </sheetData>
  <mergeCells count="4">
    <mergeCell ref="A4:J4"/>
    <mergeCell ref="A10:A12"/>
    <mergeCell ref="A3:J3"/>
    <mergeCell ref="B10:B12"/>
  </mergeCells>
  <printOptions horizontalCentered="1"/>
  <pageMargins left="0.19685039370078741" right="0.19685039370078741" top="0.6692913385826772" bottom="0.27559055118110237" header="0.39370078740157483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zoomScale="85" zoomScaleNormal="85" workbookViewId="0">
      <selection activeCell="A4" sqref="A4:J4"/>
    </sheetView>
  </sheetViews>
  <sheetFormatPr defaultColWidth="11.5703125" defaultRowHeight="12.75" x14ac:dyDescent="0.2"/>
  <cols>
    <col min="1" max="1" width="4.28515625" customWidth="1"/>
    <col min="2" max="2" width="43.5703125" customWidth="1"/>
    <col min="3" max="3" width="8.28515625" customWidth="1"/>
    <col min="4" max="4" width="8.5703125" customWidth="1"/>
    <col min="6" max="6" width="14.140625" customWidth="1"/>
    <col min="9" max="9" width="13.42578125" customWidth="1"/>
    <col min="10" max="10" width="14.7109375" customWidth="1"/>
  </cols>
  <sheetData>
    <row r="1" spans="1:10" s="9" customFormat="1" ht="18" customHeight="1" x14ac:dyDescent="0.2">
      <c r="J1" s="10" t="s">
        <v>11</v>
      </c>
    </row>
    <row r="2" spans="1:10" s="9" customFormat="1" ht="21" customHeight="1" x14ac:dyDescent="0.2">
      <c r="J2" s="10" t="s">
        <v>47</v>
      </c>
    </row>
    <row r="3" spans="1:10" s="9" customFormat="1" ht="21" customHeight="1" x14ac:dyDescent="0.2">
      <c r="A3" s="84" t="s">
        <v>48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346.5" customHeight="1" x14ac:dyDescent="0.2">
      <c r="A4" s="81" t="s">
        <v>49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54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1"/>
    </row>
    <row r="8" spans="1:10" x14ac:dyDescent="0.2">
      <c r="A8" s="2"/>
      <c r="B8" s="1"/>
    </row>
    <row r="9" spans="1:10" ht="73.5" x14ac:dyDescent="0.2">
      <c r="A9" s="3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29</v>
      </c>
      <c r="I9" s="3" t="s">
        <v>7</v>
      </c>
      <c r="J9" s="3" t="s">
        <v>8</v>
      </c>
    </row>
    <row r="10" spans="1:10" s="8" customFormat="1" x14ac:dyDescent="0.2">
      <c r="A10" s="5">
        <v>1</v>
      </c>
      <c r="B10" s="6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x14ac:dyDescent="0.2">
      <c r="A11" s="74">
        <v>1</v>
      </c>
      <c r="B11" s="50" t="s">
        <v>50</v>
      </c>
      <c r="C11" s="85"/>
      <c r="D11" s="86"/>
      <c r="E11" s="86"/>
      <c r="F11" s="86"/>
      <c r="G11" s="86"/>
      <c r="H11" s="86"/>
      <c r="I11" s="86"/>
      <c r="J11" s="87"/>
    </row>
    <row r="12" spans="1:10" ht="76.5" x14ac:dyDescent="0.2">
      <c r="A12" s="75"/>
      <c r="B12" s="12" t="s">
        <v>51</v>
      </c>
      <c r="C12" s="4" t="s">
        <v>9</v>
      </c>
      <c r="D12" s="13">
        <v>13</v>
      </c>
      <c r="E12" s="31"/>
      <c r="F12" s="32">
        <f t="shared" ref="F12:F19" si="0">ROUND(E12*D12,2)</f>
        <v>0</v>
      </c>
      <c r="G12" s="34"/>
      <c r="H12" s="32">
        <f t="shared" ref="H12:H19" si="1">ROUND(I12/D12,2)</f>
        <v>0</v>
      </c>
      <c r="I12" s="32">
        <f t="shared" ref="I12:I19" si="2">ROUND(F12+(F12*G12),2)</f>
        <v>0</v>
      </c>
      <c r="J12" s="49"/>
    </row>
    <row r="13" spans="1:10" ht="51" x14ac:dyDescent="0.2">
      <c r="A13" s="75"/>
      <c r="B13" s="12" t="s">
        <v>52</v>
      </c>
      <c r="C13" s="4" t="s">
        <v>9</v>
      </c>
      <c r="D13" s="13">
        <v>3</v>
      </c>
      <c r="E13" s="31"/>
      <c r="F13" s="32">
        <f t="shared" si="0"/>
        <v>0</v>
      </c>
      <c r="G13" s="34"/>
      <c r="H13" s="32">
        <f t="shared" si="1"/>
        <v>0</v>
      </c>
      <c r="I13" s="32">
        <f t="shared" si="2"/>
        <v>0</v>
      </c>
      <c r="J13" s="49"/>
    </row>
    <row r="14" spans="1:10" ht="63.75" x14ac:dyDescent="0.2">
      <c r="A14" s="75"/>
      <c r="B14" s="12" t="s">
        <v>53</v>
      </c>
      <c r="C14" s="4" t="s">
        <v>9</v>
      </c>
      <c r="D14" s="13">
        <v>3</v>
      </c>
      <c r="E14" s="31"/>
      <c r="F14" s="32">
        <f t="shared" si="0"/>
        <v>0</v>
      </c>
      <c r="G14" s="34"/>
      <c r="H14" s="32">
        <f t="shared" si="1"/>
        <v>0</v>
      </c>
      <c r="I14" s="32">
        <f t="shared" si="2"/>
        <v>0</v>
      </c>
      <c r="J14" s="49"/>
    </row>
    <row r="15" spans="1:10" ht="25.5" customHeight="1" x14ac:dyDescent="0.2">
      <c r="A15" s="75"/>
      <c r="B15" s="12" t="s">
        <v>54</v>
      </c>
      <c r="C15" s="4" t="s">
        <v>9</v>
      </c>
      <c r="D15" s="13">
        <v>2</v>
      </c>
      <c r="E15" s="31"/>
      <c r="F15" s="32">
        <f t="shared" si="0"/>
        <v>0</v>
      </c>
      <c r="G15" s="34"/>
      <c r="H15" s="32">
        <f t="shared" si="1"/>
        <v>0</v>
      </c>
      <c r="I15" s="32">
        <f t="shared" si="2"/>
        <v>0</v>
      </c>
      <c r="J15" s="49"/>
    </row>
    <row r="16" spans="1:10" ht="63.75" x14ac:dyDescent="0.2">
      <c r="A16" s="75"/>
      <c r="B16" s="12" t="s">
        <v>55</v>
      </c>
      <c r="C16" s="4" t="s">
        <v>9</v>
      </c>
      <c r="D16" s="13">
        <v>13</v>
      </c>
      <c r="E16" s="31"/>
      <c r="F16" s="32">
        <f t="shared" si="0"/>
        <v>0</v>
      </c>
      <c r="G16" s="34"/>
      <c r="H16" s="32">
        <f t="shared" si="1"/>
        <v>0</v>
      </c>
      <c r="I16" s="32">
        <f t="shared" si="2"/>
        <v>0</v>
      </c>
      <c r="J16" s="49"/>
    </row>
    <row r="17" spans="1:10" ht="25.5" customHeight="1" x14ac:dyDescent="0.2">
      <c r="A17" s="75"/>
      <c r="B17" s="12" t="s">
        <v>56</v>
      </c>
      <c r="C17" s="4" t="s">
        <v>9</v>
      </c>
      <c r="D17" s="13">
        <v>2</v>
      </c>
      <c r="E17" s="31"/>
      <c r="F17" s="32">
        <f t="shared" si="0"/>
        <v>0</v>
      </c>
      <c r="G17" s="34"/>
      <c r="H17" s="32">
        <f t="shared" si="1"/>
        <v>0</v>
      </c>
      <c r="I17" s="32">
        <f t="shared" si="2"/>
        <v>0</v>
      </c>
      <c r="J17" s="49"/>
    </row>
    <row r="18" spans="1:10" ht="51" x14ac:dyDescent="0.2">
      <c r="A18" s="75"/>
      <c r="B18" s="12" t="s">
        <v>57</v>
      </c>
      <c r="C18" s="4" t="s">
        <v>9</v>
      </c>
      <c r="D18" s="13">
        <v>2</v>
      </c>
      <c r="E18" s="31"/>
      <c r="F18" s="32">
        <f t="shared" si="0"/>
        <v>0</v>
      </c>
      <c r="G18" s="34"/>
      <c r="H18" s="32">
        <f t="shared" si="1"/>
        <v>0</v>
      </c>
      <c r="I18" s="32">
        <f t="shared" si="2"/>
        <v>0</v>
      </c>
      <c r="J18" s="49"/>
    </row>
    <row r="19" spans="1:10" ht="25.5" customHeight="1" x14ac:dyDescent="0.2">
      <c r="A19" s="76"/>
      <c r="B19" s="52" t="s">
        <v>58</v>
      </c>
      <c r="C19" s="4" t="s">
        <v>9</v>
      </c>
      <c r="D19" s="13">
        <v>5</v>
      </c>
      <c r="E19" s="31"/>
      <c r="F19" s="32">
        <f t="shared" si="0"/>
        <v>0</v>
      </c>
      <c r="G19" s="34"/>
      <c r="H19" s="32">
        <f t="shared" si="1"/>
        <v>0</v>
      </c>
      <c r="I19" s="32">
        <f t="shared" si="2"/>
        <v>0</v>
      </c>
      <c r="J19" s="49"/>
    </row>
    <row r="20" spans="1:10" ht="15.75" x14ac:dyDescent="0.25">
      <c r="B20" s="1"/>
      <c r="E20" s="48" t="s">
        <v>10</v>
      </c>
      <c r="F20" s="17">
        <f>SUM(F11:F19)</f>
        <v>0</v>
      </c>
      <c r="G20" s="7"/>
      <c r="H20" s="51"/>
      <c r="I20" s="15">
        <f>SUM(I11:I19)</f>
        <v>0</v>
      </c>
    </row>
    <row r="21" spans="1:10" x14ac:dyDescent="0.2">
      <c r="B21" s="1"/>
    </row>
    <row r="22" spans="1:10" x14ac:dyDescent="0.2">
      <c r="B22" s="83"/>
      <c r="C22" s="83"/>
      <c r="D22" s="83"/>
    </row>
  </sheetData>
  <mergeCells count="5">
    <mergeCell ref="A4:J4"/>
    <mergeCell ref="B22:D22"/>
    <mergeCell ref="A3:J3"/>
    <mergeCell ref="A11:A19"/>
    <mergeCell ref="C11:J11"/>
  </mergeCells>
  <printOptions horizontalCentered="1"/>
  <pageMargins left="0.19685039370078741" right="0.19685039370078741" top="0.47244094488188981" bottom="0.19685039370078741" header="0.19685039370078741" footer="0.19685039370078741"/>
  <pageSetup paperSize="9" orientation="landscape" r:id="rId1"/>
  <headerFoot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B9E83-5FEA-4F3A-B3F8-2CACDCEBCD5F}">
  <dimension ref="A1:J15"/>
  <sheetViews>
    <sheetView tabSelected="1" workbookViewId="0">
      <selection activeCell="I12" sqref="I12"/>
    </sheetView>
  </sheetViews>
  <sheetFormatPr defaultColWidth="11.7109375" defaultRowHeight="12.75" x14ac:dyDescent="0.2"/>
  <cols>
    <col min="1" max="1" width="3.85546875" customWidth="1"/>
    <col min="2" max="2" width="63.28515625" customWidth="1"/>
    <col min="3" max="3" width="6.28515625" customWidth="1"/>
    <col min="4" max="4" width="5.85546875" customWidth="1"/>
    <col min="5" max="5" width="10.42578125" customWidth="1"/>
    <col min="6" max="6" width="11.5703125" customWidth="1"/>
    <col min="7" max="7" width="6.85546875" customWidth="1"/>
    <col min="8" max="8" width="10.140625" customWidth="1"/>
    <col min="9" max="9" width="12.42578125" customWidth="1"/>
    <col min="10" max="10" width="14.42578125" customWidth="1"/>
  </cols>
  <sheetData>
    <row r="1" spans="1:10" x14ac:dyDescent="0.2">
      <c r="J1" s="10" t="s">
        <v>73</v>
      </c>
    </row>
    <row r="2" spans="1:10" x14ac:dyDescent="0.2">
      <c r="J2" s="10" t="s">
        <v>60</v>
      </c>
    </row>
    <row r="3" spans="1:10" x14ac:dyDescent="0.2">
      <c r="A3" s="77" t="s">
        <v>59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409.6" customHeight="1" x14ac:dyDescent="0.2">
      <c r="A4" s="72" t="s">
        <v>61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5.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">
      <c r="A6" s="2"/>
      <c r="B6" s="1"/>
    </row>
    <row r="7" spans="1:10" x14ac:dyDescent="0.2">
      <c r="A7" s="2"/>
      <c r="B7" s="1"/>
    </row>
    <row r="8" spans="1:10" ht="77.25" customHeight="1" x14ac:dyDescent="0.2">
      <c r="A8" s="3" t="s">
        <v>0</v>
      </c>
      <c r="B8" s="4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29</v>
      </c>
      <c r="I8" s="3" t="s">
        <v>7</v>
      </c>
      <c r="J8" s="3" t="s">
        <v>8</v>
      </c>
    </row>
    <row r="9" spans="1:10" s="8" customFormat="1" x14ac:dyDescent="0.2">
      <c r="A9" s="5">
        <v>1</v>
      </c>
      <c r="B9" s="6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114.75" customHeight="1" x14ac:dyDescent="0.2">
      <c r="A10" s="74">
        <v>1</v>
      </c>
      <c r="B10" s="88" t="s">
        <v>72</v>
      </c>
      <c r="C10" s="42" t="s">
        <v>9</v>
      </c>
      <c r="D10" s="43">
        <v>24</v>
      </c>
      <c r="E10" s="44"/>
      <c r="F10" s="45">
        <f>ROUND(E10*D10,2)</f>
        <v>0</v>
      </c>
      <c r="G10" s="46"/>
      <c r="H10" s="45">
        <f>ROUND(I10/D10,2)</f>
        <v>0</v>
      </c>
      <c r="I10" s="45">
        <f>ROUND(F10+(F10*G10),2)</f>
        <v>0</v>
      </c>
      <c r="J10" s="47"/>
    </row>
    <row r="11" spans="1:10" x14ac:dyDescent="0.2">
      <c r="A11" s="75"/>
      <c r="B11" s="88"/>
      <c r="C11" s="4" t="s">
        <v>9</v>
      </c>
      <c r="D11" s="13">
        <v>16</v>
      </c>
      <c r="E11" s="31"/>
      <c r="F11" s="32">
        <f>ROUND(E11*D11,2)</f>
        <v>0</v>
      </c>
      <c r="G11" s="34"/>
      <c r="H11" s="32">
        <f>ROUND(I11/D11,2)</f>
        <v>0</v>
      </c>
      <c r="I11" s="32">
        <f>ROUND(F11+(F11*G11),2)</f>
        <v>0</v>
      </c>
      <c r="J11" s="33"/>
    </row>
    <row r="12" spans="1:10" x14ac:dyDescent="0.2">
      <c r="A12" s="76"/>
      <c r="B12" s="88"/>
      <c r="C12" s="4" t="s">
        <v>9</v>
      </c>
      <c r="D12" s="13">
        <v>10</v>
      </c>
      <c r="E12" s="31"/>
      <c r="F12" s="32">
        <f>ROUND(E12*D12,2)</f>
        <v>0</v>
      </c>
      <c r="G12" s="34"/>
      <c r="H12" s="32">
        <f>ROUND(I12/D12,2)</f>
        <v>0</v>
      </c>
      <c r="I12" s="32">
        <f t="shared" ref="I11:I13" si="0">ROUND(F12+(F12*G12),2)</f>
        <v>0</v>
      </c>
      <c r="J12" s="33"/>
    </row>
    <row r="13" spans="1:10" ht="70.5" customHeight="1" x14ac:dyDescent="0.2">
      <c r="A13" s="11">
        <f>A10+1</f>
        <v>2</v>
      </c>
      <c r="B13" s="53" t="s">
        <v>71</v>
      </c>
      <c r="C13" s="4" t="s">
        <v>62</v>
      </c>
      <c r="D13" s="13">
        <v>10</v>
      </c>
      <c r="E13" s="31"/>
      <c r="F13" s="32">
        <f t="shared" ref="F11:F13" si="1">ROUND(E13*D13,2)</f>
        <v>0</v>
      </c>
      <c r="G13" s="34"/>
      <c r="H13" s="32">
        <f t="shared" ref="H11:H13" si="2">ROUND(I13/D13,2)</f>
        <v>0</v>
      </c>
      <c r="I13" s="32">
        <f t="shared" si="0"/>
        <v>0</v>
      </c>
      <c r="J13" s="33"/>
    </row>
    <row r="14" spans="1:10" ht="15.75" x14ac:dyDescent="0.25">
      <c r="B14" s="1"/>
      <c r="E14" s="19" t="s">
        <v>10</v>
      </c>
      <c r="F14" s="15">
        <f>SUM(F10:F13)</f>
        <v>0</v>
      </c>
      <c r="G14" s="7"/>
      <c r="I14" s="15">
        <f>SUM(I10:I13)</f>
        <v>0</v>
      </c>
    </row>
    <row r="15" spans="1:10" x14ac:dyDescent="0.2">
      <c r="B15" s="1"/>
    </row>
  </sheetData>
  <mergeCells count="4">
    <mergeCell ref="A3:J3"/>
    <mergeCell ref="A4:J4"/>
    <mergeCell ref="A10:A12"/>
    <mergeCell ref="B10:B12"/>
  </mergeCells>
  <printOptions horizontalCentered="1"/>
  <pageMargins left="0.11811023622047245" right="0.11811023622047245" top="0.55118110236220474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Zad.1</vt:lpstr>
      <vt:lpstr>Zad.2</vt:lpstr>
      <vt:lpstr>Zad.3</vt:lpstr>
      <vt:lpstr>Zad.4</vt:lpstr>
      <vt:lpstr>Zad.5</vt:lpstr>
      <vt:lpstr>Zad.1!Obszar_wydruku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50</cp:revision>
  <cp:lastPrinted>2022-08-09T06:17:01Z</cp:lastPrinted>
  <dcterms:created xsi:type="dcterms:W3CDTF">2009-04-16T11:32:48Z</dcterms:created>
  <dcterms:modified xsi:type="dcterms:W3CDTF">2022-08-09T11:50:24Z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