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Zamowienia\Desktop\Anka M\NZ.261.49.2023 - U - cytostatyki (3)\2. SWZ\"/>
    </mc:Choice>
  </mc:AlternateContent>
  <xr:revisionPtr revIDLastSave="0" documentId="13_ncr:1_{3C84DA7C-FF47-4102-9A7C-97EC7ED18329}" xr6:coauthVersionLast="47" xr6:coauthVersionMax="47" xr10:uidLastSave="{00000000-0000-0000-0000-000000000000}"/>
  <bookViews>
    <workbookView xWindow="-120" yWindow="-120" windowWidth="29040" windowHeight="15840" tabRatio="500" xr2:uid="{00000000-000D-0000-FFFF-FFFF00000000}"/>
  </bookViews>
  <sheets>
    <sheet name="Zad.1" sheetId="1" r:id="rId1"/>
  </sheets>
  <definedNames>
    <definedName name="_xlnm.Print_Area" localSheetId="0">Zad.1!$A$1:$J$56</definedName>
  </definedName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F9" i="1" l="1"/>
  <c r="I9" i="1" s="1"/>
  <c r="H9" i="1" s="1"/>
  <c r="F10" i="1"/>
  <c r="I10" i="1" s="1"/>
  <c r="F11" i="1"/>
  <c r="I11" i="1" s="1"/>
  <c r="H11" i="1" s="1"/>
  <c r="F12" i="1"/>
  <c r="I12" i="1" s="1"/>
  <c r="H12" i="1" s="1"/>
  <c r="F13" i="1"/>
  <c r="I13" i="1" s="1"/>
  <c r="H13" i="1" s="1"/>
  <c r="F14" i="1"/>
  <c r="I14" i="1" s="1"/>
  <c r="H14" i="1" s="1"/>
  <c r="F15" i="1"/>
  <c r="I15" i="1" s="1"/>
  <c r="H15" i="1" s="1"/>
  <c r="F16" i="1"/>
  <c r="I16" i="1" s="1"/>
  <c r="H16" i="1" s="1"/>
  <c r="F17" i="1"/>
  <c r="I17" i="1" s="1"/>
  <c r="H17" i="1" s="1"/>
  <c r="F18" i="1"/>
  <c r="I18" i="1" s="1"/>
  <c r="H18" i="1" s="1"/>
  <c r="F19" i="1"/>
  <c r="I19" i="1" s="1"/>
  <c r="H19" i="1" s="1"/>
  <c r="F20" i="1"/>
  <c r="I20" i="1" s="1"/>
  <c r="H20" i="1" s="1"/>
  <c r="F21" i="1"/>
  <c r="I21" i="1" s="1"/>
  <c r="H21" i="1" s="1"/>
  <c r="F22" i="1"/>
  <c r="I22" i="1" s="1"/>
  <c r="H22" i="1" s="1"/>
  <c r="F23" i="1"/>
  <c r="I23" i="1" s="1"/>
  <c r="H23" i="1" s="1"/>
  <c r="F24" i="1"/>
  <c r="I24" i="1" s="1"/>
  <c r="H24" i="1" s="1"/>
  <c r="F25" i="1"/>
  <c r="I25" i="1" s="1"/>
  <c r="H25" i="1" s="1"/>
  <c r="F26" i="1"/>
  <c r="I26" i="1" s="1"/>
  <c r="H26" i="1" s="1"/>
  <c r="F27" i="1"/>
  <c r="I27" i="1" s="1"/>
  <c r="H27" i="1" s="1"/>
  <c r="F28" i="1"/>
  <c r="I28" i="1" s="1"/>
  <c r="H28" i="1" s="1"/>
  <c r="F29" i="1"/>
  <c r="I29" i="1" s="1"/>
  <c r="H29" i="1" s="1"/>
  <c r="F30" i="1"/>
  <c r="I30" i="1" s="1"/>
  <c r="H30" i="1" s="1"/>
  <c r="F31" i="1"/>
  <c r="I31" i="1" s="1"/>
  <c r="H31" i="1" s="1"/>
  <c r="F32" i="1"/>
  <c r="I32" i="1" s="1"/>
  <c r="H32" i="1" s="1"/>
  <c r="F33" i="1"/>
  <c r="I33" i="1" s="1"/>
  <c r="H33" i="1" s="1"/>
  <c r="F34" i="1"/>
  <c r="I34" i="1" s="1"/>
  <c r="H34" i="1" s="1"/>
  <c r="F35" i="1"/>
  <c r="I35" i="1" s="1"/>
  <c r="H35" i="1" s="1"/>
  <c r="F36" i="1"/>
  <c r="I36" i="1" s="1"/>
  <c r="H36" i="1" s="1"/>
  <c r="F37" i="1"/>
  <c r="I37" i="1" s="1"/>
  <c r="H37" i="1" s="1"/>
  <c r="F38" i="1"/>
  <c r="I38" i="1" s="1"/>
  <c r="H38" i="1" s="1"/>
  <c r="F8" i="1"/>
  <c r="I8" i="1" s="1"/>
  <c r="F48" i="1"/>
  <c r="I48" i="1" s="1"/>
  <c r="I49" i="1" s="1"/>
  <c r="I54" i="1" s="1"/>
  <c r="A9" i="1"/>
  <c r="F49" i="1" l="1"/>
  <c r="D54" i="1" s="1"/>
  <c r="I39" i="1"/>
  <c r="I53" i="1" s="1"/>
  <c r="I55" i="1" s="1"/>
  <c r="F39" i="1"/>
  <c r="H10" i="1"/>
  <c r="H8" i="1"/>
  <c r="D53" i="1"/>
  <c r="D55" i="1" l="1"/>
</calcChain>
</file>

<file path=xl/sharedStrings.xml><?xml version="1.0" encoding="utf-8"?>
<sst xmlns="http://schemas.openxmlformats.org/spreadsheetml/2006/main" count="100" uniqueCount="70">
  <si>
    <t xml:space="preserve"> Formularz cenowo- techniczny  zadania nr  1</t>
  </si>
  <si>
    <t>Lp.</t>
  </si>
  <si>
    <t>Przedmiot zamówienia</t>
  </si>
  <si>
    <t>Ilość</t>
  </si>
  <si>
    <t>Cena jednostkowa netto</t>
  </si>
  <si>
    <t>PRODUCENT/ Nazwa własna lub inne określenie identyfikujące wyrób w sposób jednoznaczny, np. numer katalogowy</t>
  </si>
  <si>
    <t>szt</t>
  </si>
  <si>
    <t>op</t>
  </si>
  <si>
    <t>RAZEM :</t>
  </si>
  <si>
    <t>Tabela 3</t>
  </si>
  <si>
    <t>Okres dzierżawy (m-ce)</t>
  </si>
  <si>
    <t>Cena jednostkowa netto za 1 miesiąc dzierżawy</t>
  </si>
  <si>
    <t>Wartość netto za 24 miesięcy dzierżawy
5 = 3 x 4</t>
  </si>
  <si>
    <t>Stawka podatku Vat %</t>
  </si>
  <si>
    <t>Wartość brutto za 24 miesięcy dzierżawy
7 = 5 +6</t>
  </si>
  <si>
    <t>Producent/
Nazwa handlowa, typ, model, rok produkcji</t>
  </si>
  <si>
    <t>RAZEM:</t>
  </si>
  <si>
    <t>Tabela 4</t>
  </si>
  <si>
    <t>Zestawienie</t>
  </si>
  <si>
    <t xml:space="preserve">
Wartość netto
</t>
  </si>
  <si>
    <t xml:space="preserve">
Stawka podatku
Vat %
</t>
  </si>
  <si>
    <t xml:space="preserve">
Wartość brutto
</t>
  </si>
  <si>
    <t>Wartość z tabeli nr 1 - poz. „RAZEM”</t>
  </si>
  <si>
    <t>Wartość z tabeli nr 3 - poz. „RAZEM”</t>
  </si>
  <si>
    <t>Załącznik nr 1 do umowy nr NZ.261.49.1.2023</t>
  </si>
  <si>
    <t xml:space="preserve">                                                                                                                                      Załącznik nr 2 do SWZ nr NZ.261.49.2023</t>
  </si>
  <si>
    <r>
      <t xml:space="preserve">
</t>
    </r>
    <r>
      <rPr>
        <b/>
        <sz val="10"/>
        <color rgb="FF000000"/>
        <rFont val="Tahoma"/>
        <family val="2"/>
        <charset val="238"/>
      </rPr>
      <t>5 sztuk pomp infuzyjnych objętościowych kompatybilnych z wyrobami wskazanymi w pozycji 23 i 24 tabeli nr 1</t>
    </r>
  </si>
  <si>
    <t xml:space="preserve">Koreczek kombi czerwony, odporny na działanie cytostatyków.
</t>
  </si>
  <si>
    <t xml:space="preserve">Łącznik międzystrzykawkowy z podwójnym żeńskim zakończeniem luer lock; do połączenia dwóch strzykawek luer lock; prosty tor przepływu. Kolor zielony.
</t>
  </si>
  <si>
    <t>Jm.</t>
  </si>
  <si>
    <r>
      <t xml:space="preserve">Wartość netto
</t>
    </r>
    <r>
      <rPr>
        <b/>
        <sz val="9"/>
        <color rgb="FF000000"/>
        <rFont val="Tahoma"/>
        <family val="2"/>
        <charset val="238"/>
      </rPr>
      <t>6=4x5</t>
    </r>
  </si>
  <si>
    <r>
      <t xml:space="preserve">Cena jednostkowa brutto
</t>
    </r>
    <r>
      <rPr>
        <b/>
        <sz val="9"/>
        <color rgb="FF000000"/>
        <rFont val="Tahoma"/>
        <family val="2"/>
        <charset val="238"/>
      </rPr>
      <t>8=9/4</t>
    </r>
  </si>
  <si>
    <r>
      <t xml:space="preserve">Wartość
Brutto
</t>
    </r>
    <r>
      <rPr>
        <b/>
        <sz val="9"/>
        <color rgb="FF000000"/>
        <rFont val="Tahoma"/>
        <family val="2"/>
        <charset val="238"/>
      </rPr>
      <t>9= 6+7</t>
    </r>
  </si>
  <si>
    <t>Stawka
VAT
%</t>
  </si>
  <si>
    <r>
      <t>Przyrząd do długotrwałego aspirowania cytostatyków</t>
    </r>
    <r>
      <rPr>
        <sz val="9"/>
        <color rgb="FF000000"/>
        <rFont val="Tahoma"/>
        <family val="2"/>
        <charset val="238"/>
      </rPr>
      <t xml:space="preserve"> - ostry kolec standard (osłonięty nasadką z tworzywa sztucznego zabezpieczającą kolec przed skażeniem podczas otwierania opakowania); filtr cząsteczkowy 5um o dużej powierzchni; filtr zatrzymujący aerozole 0,2 um; port bezigłowy posiadający końcówkę luer-lock; obudowa zastawki w kolorze czerwonym, posiadający zastawkę zabezpieczającą lek przed wyciekaniem po rozłączeniu strzykawki. Wykonawca oświadcza, iż posiada test potwierdzający, żeże, przyrząd do przygotowania cytostatyków stanowi zamknięty system w myśl definicji NIOSH i zapobiegają uwalnianiu się niebezpiecznych zanieczyszczeń do otoczenia.
</t>
    </r>
  </si>
  <si>
    <r>
      <t>Przyrząd typu spike/kolec</t>
    </r>
    <r>
      <rPr>
        <sz val="9"/>
        <color rgb="FF000000"/>
        <rFont val="Tahoma"/>
        <family val="2"/>
        <charset val="238"/>
      </rPr>
      <t xml:space="preserve"> do przygotowywania i pobierania leków w/z worku/a typu Viaflo, z zaworem samozamykającym z gładką powierzchnią do wielokrotnej dezynfekcji. Obudowa zaworu przezierna. Ostry kolec, długość robocza 36mm, osłonięty nasadką z tworzywa sztucznego, zabezpieczającą kolec przed skażeniem podczas otwierania opakowania; port bezigłowy z korkiem zapobiegającym przed koniecznością dezynfekcji portu podczas pierwszego podłączenia, Całkowita długość przyrządu 90mm. Pakowany a'300.
</t>
    </r>
  </si>
  <si>
    <r>
      <t>Zamknięty łącznik bezigłowy</t>
    </r>
    <r>
      <rPr>
        <sz val="9"/>
        <color rgb="FF000000"/>
        <rFont val="Tahoma"/>
        <family val="2"/>
        <charset val="238"/>
      </rPr>
      <t xml:space="preserve"> z męską końcówką z zatyczką zabezpieczającą przed skażeniem końcówki w czasie transportu i połączenia. Łącznik do przygotowywania, transportu i podaży leku cytostatycznego, wytwarzający zamknięty system (potwierdzony dokumentacją), który zamyka się samoczynnie po rozłączeniu np. ze spike, kaniulą lub zestawem kroplówkowym. Bez zawartości lateksu, PCV, DEHP i części metalowych. Przezierny, sterylny, pakowany pojedynczo. Zabezpieczający strzykawki z zakończeniem Luer Lock przed wyciekaniem cytostatyków. Mechanizm blokujący w kolorze bursztynowym, rotacyjny (możliwość dokręcenia do strzykawki/brak możliwości odkręcenia)
</t>
    </r>
  </si>
  <si>
    <r>
      <t xml:space="preserve">Jałowe igły z filtrem </t>
    </r>
    <r>
      <rPr>
        <sz val="9"/>
        <color rgb="FF000000"/>
        <rFont val="Tahoma"/>
        <family val="2"/>
        <charset val="238"/>
      </rPr>
      <t>do pobierania leków z ampułek, aby uniknąć pobrania do strzykawki drobinek szkła, op. a’ 100</t>
    </r>
    <r>
      <rPr>
        <b/>
        <sz val="9"/>
        <color rgb="FF000000"/>
        <rFont val="Tahoma"/>
        <family val="2"/>
        <charset val="238"/>
      </rPr>
      <t xml:space="preserve">
</t>
    </r>
  </si>
  <si>
    <r>
      <t xml:space="preserve">Strzykawka trzyczęściowa 30ml </t>
    </r>
    <r>
      <rPr>
        <sz val="9"/>
        <color rgb="FF000000"/>
        <rFont val="Tahoma"/>
        <family val="2"/>
        <charset val="238"/>
      </rPr>
      <t>do pomp infuzyjnych wykonana z polipropylenu, wysoki kontrast podziałki, trwałe oznaczenie w kolorze czarnym, idealna czytelność, stopniowanie co 1 ml, centryczne zakończenie Luer Lock (wkręcane) do mocowania igły lub połączenia z drenami do infuzji. Owalny, ożebrowany kołnierz komory zapewniający pewny uchwyt i zapobiegający obracaniu w ręce lub owalny, ergonomicznie zaprojektowany kołnierz komory, umożliwiający pewny uchwyt i bezpieczna pracę. Bezpieczna blokada tłoka, zapobiegająca niekontrolowanemu wysunięciu tłoka z komory. Tłok z podwójnym gumowym uszczelnieniem wykonanym z syntetycznego materiału pozbawionego lateksu.</t>
    </r>
  </si>
  <si>
    <r>
      <t>Strzykawka trzyczęściowa 20 ml</t>
    </r>
    <r>
      <rPr>
        <sz val="9"/>
        <color rgb="FF000000"/>
        <rFont val="Tahoma"/>
        <family val="2"/>
        <charset val="238"/>
      </rPr>
      <t xml:space="preserve"> do pomp infuzyjnych wykonana z polipropylenu, wysoki kontrast podziałki, trwałe oznaczenie w kolorze czarnym, idealna czytelność, stopniowanie co 1 ml, centryczne zakończenie Luer Lock (wkręcane) do mocowania igły lub połączenia z drenami do infuzji. Owalny, ożebrowany kołnierz komory zapewniający pewny uchwyt i zapobiegający obracaniu w ręce lub owalny, ergonomicznie zaprojektowany kołnierz komory, umożliwiający pewny uchwyt i bezpieczna pracę. Bezpieczna blokada tłoka, zapobiegająca niekontrolowanemu wysunięciu tłoka z komory. Tłok z podwójnym gumowym uszczelnieniem wykonanym z syntetycznego materiału pozbawionego lateksu.</t>
    </r>
  </si>
  <si>
    <r>
      <t>Strzykawka trzyczęściowa 10ml</t>
    </r>
    <r>
      <rPr>
        <sz val="9"/>
        <color rgb="FF000000"/>
        <rFont val="Tahoma"/>
        <family val="2"/>
        <charset val="238"/>
      </rPr>
      <t xml:space="preserve"> do pomp infuzyjnych wykonana z polipropylenu,wysoki kontrast podziałki, trwałe oznaczenie w kolorze czarnym, idealna czytelność, stopniowanie co 0,5 ml, centryczne zakończenie Luer Lock (wkręcane) do mocowania igły lub połączenia z drenami do infuzji. Owalny, ożebrowany kołnierz komory zapewniający pewny uchwyt i zapobiegający obracaniu w ręce lub owalny, ergonomicznie zaprojektowany kołnierz komory, umożliwiający pewny uchwyt i bezpieczna pracę. Bezpieczna blokada tłoka, zapobiegająca niekontrolowanemu wysunięciu tłoka z komory. Tłok z podwójnym gumowym uszczelnieniem wykonanym z syntetycznego materiału pozbawionego lateksu.</t>
    </r>
  </si>
  <si>
    <r>
      <t>Strzykawka do pompy infuzyjnej strzykawkowej z końcówką Luer Lock</t>
    </r>
    <r>
      <rPr>
        <sz val="9"/>
        <color rgb="FF000000"/>
        <rFont val="Tahoma"/>
        <family val="2"/>
        <charset val="238"/>
      </rPr>
      <t xml:space="preserve"> – 3 ml gumowa część tłoka z podwójnym uszczelnieniem - naturalnie bezlateksowy syntetyczny materiał zgodny z normami ISO 10993 i DIN EN 30993 (biologiczna ocena materiałów medycznych); łatwo wyczuwalna blokada zapobiegająca niekontrolowanemu wysunięciu tłoka z komory strzykawki; czarna skala idealnie kontrastująca i czytelna; strzykawka wykonana z polipropylenu; kod kolorów na opakowaniu dla łatwego rozpoznania rozmiaru strzykawki.</t>
    </r>
    <r>
      <rPr>
        <b/>
        <sz val="9"/>
        <color rgb="FF000000"/>
        <rFont val="Tahoma"/>
        <family val="2"/>
        <charset val="238"/>
      </rPr>
      <t xml:space="preserve">
</t>
    </r>
  </si>
  <si>
    <r>
      <t>Dren przezroczysty z filtrem 0,2μm</t>
    </r>
    <r>
      <rPr>
        <sz val="9"/>
        <color rgb="FF000000"/>
        <rFont val="Tahoma"/>
        <family val="2"/>
        <charset val="238"/>
      </rPr>
      <t xml:space="preserve"> do przygotowywania leków leków cytotoksycznych np. paclitaxeli w pojemniku lub worku z możliwością ich podaży przez podłączenie z zestawem wielodrożnym. Bez zawartości DEHP. Dren wykonany z poliuretanu bez PCV. Możliwość dodania cytostatyku poprzez zintegrowaną zastawkę bezigłową zabezpieczoną korkiem luer-lock. Klips zatrzaskowy umiejscowiony poniżej portu do dostrzyknięć. Koniec drenu zabezpieczony filtrem hydrofobowym zapobiegającym wydostaniu się płynu oraz umożliwiającym usunięcie powietrza z drenu. Wyposażony w system sygnalizacji akustycznej po podłączeniu z drenem głównym. System drenów musi redukować możliwość kontaminacji leku i bezpośredni kontakt leku z personelem przygotowującym zestaw. Wykonawca oświadcza, iż posiada test potwierdzający, że linie do przygotowania i podaży leków stanowią zamknięty system w myśl definicji NIOSH i zapobiegają przedostawaniu się niebezpiecznych substancji do otoczenia.</t>
    </r>
  </si>
  <si>
    <r>
      <t>Dren przezroczysty z regulatorem</t>
    </r>
    <r>
      <rPr>
        <sz val="9"/>
        <color rgb="FF000000"/>
        <rFont val="Tahoma"/>
        <family val="2"/>
        <charset val="238"/>
      </rPr>
      <t xml:space="preserve"> wbudowanym na linii z podwójną skalą dla roztworów o różnych gęstościach (5-250ml/h dla 10% i 5-200ml/h dla 40%), do przygotowywania leków cytostatycznych np. paclitaxeli w pojemniku lub worku z możliwością ich podaży przez podłączenie z zestawem wielodrożnym. Długość aparatu 43cm. Dren wykonany z poliuretanu o średnicy: (2.9 x 4.1) mm. Możliwość dodania cytostatyku poprzez zintegrowaną zastawkę bezigłową. Jeden klips zatrzaskowy umiejscowiony pomiędzy portem do dostrzyknięć a regulatorem. Koniec drenu zabezpieczony filtrem hydrofobowym (1,2µm) zapobiegającym wydostaniu się płynu oraz usunięcie powietrza z drenu. System drenów musi redukować możliwość kontaminacji leku i bezpośredni kontakt leku z personelem przygotowującym zestaw lub zestaw podłączeniowy do leków cytotoksycznych światłoczułych z regulatorem przepływu.  Długość zestawu 47 cm, średnica drenu 3 mm, pojemność wypełnienia 2 ,4 ml, zawierający zawór bezigłowy  - szczelne, bezpieczne połączenie, zawierający zacisk zatrzaskowy, obrotowe złącze typu luer, hydrofobowy filtr wlotowy powietrza, posiadający zawór antyzwrotny tzw. back check valve oraz zatyczkę z  filtrem zapobiegającym przed wyciekaniem płynu, podłączenie luer - lock. Produkt nie zawierający DEHP i PCV , latexu. Jałowy. Apirogenny.</t>
    </r>
  </si>
  <si>
    <r>
      <t>Aparat dwudrożny z portem bezigłowym nad komorą kroplową</t>
    </r>
    <r>
      <rPr>
        <sz val="9"/>
        <color rgb="FF000000"/>
        <rFont val="Tahoma"/>
        <family val="2"/>
        <charset val="238"/>
      </rPr>
      <t>: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aparatu po użyciu oraz miejsce do podwieszania drenu; filtr hydrofobowy na końcu drenu, zabezpieczający przed wyciekaniem płynu z drenu podczas jego odpowietrzania, filtr hydrofilny w komorze kroplowej, zabezpieczający przed dostaniem się powietrza do drenu po opróżnieniu opakowania z płynem; pozbawiony ftalanów DEHP; dren o długości 180cm. Wykonawca oświadcza,  iż posiada testy potwierdzające, że zawór wypełniania drenu z filtrem hydrofobowym oraz  filtr odpowietrzania w odpowietrzniku aparatu tworzą system zamknięty zgodnie z definicją NIOSH co zapobiega przedostawaniu się niebezpiecznych substancji do otoczenia.</t>
    </r>
  </si>
  <si>
    <r>
      <t>Zestaw drenów bursztynowych wielodrożnych</t>
    </r>
    <r>
      <rPr>
        <sz val="9"/>
        <color rgb="FF000000"/>
        <rFont val="Tahoma"/>
        <family val="2"/>
        <charset val="238"/>
      </rPr>
      <t xml:space="preserve">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2 zawory bezigłowe zintegrowane, zamontowane pod kątem 45 stopni do drenu lub pod kątem 90 stopni do drenu zabezpieczone korkami, co ułatwia podłączanie i manipulację krótkich drenów. Zastawki bezigłowe zabezpieczone dodatkowo korkami luer-lock / dwie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oświadcza, iż posiada test potwierdzający, że linie do przygotowania i podaży leków stanowią zamknięty system w myśl definicji NIOSH i zapobiegają przedostawaniu się niebezpiecznych substancji do otoczenia.</t>
    </r>
  </si>
  <si>
    <r>
      <t>Zestaw drenów bursztynowych wielodrożnych</t>
    </r>
    <r>
      <rPr>
        <sz val="9"/>
        <color rgb="FF000000"/>
        <rFont val="Tahoma"/>
        <family val="2"/>
        <charset val="238"/>
      </rPr>
      <t xml:space="preserve">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4 zawory bezigłowe zintegrowane, zamontowane pod kątem 45 stopni do drenu lub 4 zawory bezigłowe zintegrowane, zamontowane pod kątem 90 stopni do drenu zabezpieczone korkami, co ułatwi podłączenie i manipulację krótkich drenów. Zastawki bezigłowe zabezpieczone dodatkowo korkami luer-lock / cztery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drenu.Wykonawca oświadcza, iż posiada test potwierdzający, że linie do przygotowania i podaży leków stanowią zamknięty system w myśl definicji NIOSH i zapobiegają przedostawaniu się niebezpiecznych substancji do otoczenia.</t>
    </r>
  </si>
  <si>
    <r>
      <t>Aparat do podaży cytostatyków pięciodrożny</t>
    </r>
    <r>
      <rPr>
        <sz val="9"/>
        <color rgb="FF000000"/>
        <rFont val="Tahoma"/>
        <family val="2"/>
        <charset val="238"/>
      </rPr>
      <t xml:space="preserve"> z pięcioma zaworami BCV i ochroną przed światłem (bursztynowy) skalibrowany z  posiadaną przez Zamawiającego pompą objetościową Infusomat compactplus (potwierdzone instrukcją obsługi pompy) , krótki element silikonowy na drenie skalibrowany z mechanizmem pompy. Na odcinku silikonowym graficzne oznaczenie wykluczające możliwość skręcenia wzdłużnego. Komora kroplowa oznaczona nazwą producenta. Dren wyposażony w filtr z membraną 15µm w komorze kroplowej, tworzący barierę zatrzymjący powietrze. Zawór hydrofobowy zabezpieczający koniec drenu przed wyciekiem płynu. Dren zaopatrzony w zawory zwrotne BCV. Dren wraz z zestawami podłączeniowymi stanowi system zamknięty zgodnie z definicją NIOSH (potwierdzone badaniem w laboratorium zewnętrznym). Bez PCV</t>
    </r>
    <r>
      <rPr>
        <b/>
        <sz val="9"/>
        <color rgb="FF000000"/>
        <rFont val="Tahoma"/>
        <family val="2"/>
        <charset val="238"/>
      </rPr>
      <t xml:space="preserve">
</t>
    </r>
  </si>
  <si>
    <r>
      <t>Dren skalibrowany z  posiadaną przez Zamawiającego pompą objetościową Infusomat Space</t>
    </r>
    <r>
      <rPr>
        <sz val="9"/>
        <color rgb="FF000000"/>
        <rFont val="Tahoma"/>
        <family val="2"/>
        <charset val="238"/>
      </rPr>
      <t xml:space="preserve">  
Z zastawką bezigłową powyżej komory kroplowej – umożliwiajacy podanie pełnej dawki leku. Krótki element silikonowy na drenie skalibrowany z mechanizmem pompy. Na odcinku silikonowym graficzne oznaczenie wykluczające możliwość skręcenia wzdłużnego. Komora kroplowa z filtrem 15µm oznaczona nazwą producenta.
</t>
    </r>
  </si>
  <si>
    <r>
      <t>Zamknięty łącznik  męski na strzykawkę</t>
    </r>
    <r>
      <rPr>
        <sz val="9"/>
        <color rgb="FF000000"/>
        <rFont val="Tahoma"/>
        <family val="2"/>
        <charset val="238"/>
      </rPr>
      <t xml:space="preserve"> umożliwiające pobranie roztworu leku cytotoksycznego z fiolki w systemie hermetycznie zamkniętym.  Łącznik  umożliwiający bezpieczne przeniesienie leku w strzykawce i podanie do pojemnika z płynem infuzyjnym lub w miejsce wkłucia dożylnego, zapewniające suche, szczelne połączenie. Wymagania: do połączeń  Luer Lock i Luer Slip, system zamykający się samoczynnie po rozłączeniu. Przeźroczysty, z widocznym kanałem przepływu. Objętość wypełnienia max. 0,1ml, przepływ min. 220 ml/min, ilość aktywacji: 100. Jałowe, pakowane pojedynczo kompatybilne z lekami cytotoksycznymi. Nie zawiera lateksu, PCV, DEHP i części metalowych, sterylny.</t>
    </r>
    <r>
      <rPr>
        <b/>
        <sz val="9"/>
        <color rgb="FF000000"/>
        <rFont val="Tahoma"/>
        <family val="2"/>
        <charset val="238"/>
      </rPr>
      <t xml:space="preserve">
</t>
    </r>
  </si>
  <si>
    <r>
      <t>Strzykawka do podawania leków wrażliwych na światło</t>
    </r>
    <r>
      <rPr>
        <sz val="9"/>
        <color rgb="FF000000"/>
        <rFont val="Tahoma"/>
        <family val="2"/>
        <charset val="238"/>
      </rPr>
      <t xml:space="preserve"> - kolor bursztynowy; skalowana co 1ml; pojemność 50ml; objetość wyskalowana 60 ml, cylinder i tłok wykonany z polipropylenu; nie zawiera PCV i DEHP; podwójne gumowe uszczelnienie tłoka wykonane z syntetycznego materiału pozbawionego lateksu 3 częściowa końcówka luer-lock.</t>
    </r>
    <r>
      <rPr>
        <b/>
        <sz val="9"/>
        <color rgb="FF000000"/>
        <rFont val="Tahoma"/>
        <family val="2"/>
        <charset val="238"/>
      </rPr>
      <t xml:space="preserve">
</t>
    </r>
  </si>
  <si>
    <r>
      <t xml:space="preserve">Strzykawka trzyczęściowa 50/60ml </t>
    </r>
    <r>
      <rPr>
        <sz val="9"/>
        <color rgb="FF000000"/>
        <rFont val="Tahoma"/>
        <family val="2"/>
        <charset val="238"/>
      </rPr>
      <t xml:space="preserve">do pomp infuzyjnych posiadanych przez Zamawiającego typu Medima wykonana z polipropylenu, wysoki kontrast podziałki, trwałe oznaczenie w kolorze niebieskim lub czarnym, idealna czytelność, stopniowanie co 1 ml, centryczne zakończenie Luer Lock (wkręcane) do mocowania igły lub połączenia z drenami do infuzji. Owalny, ożebrowany kołnierz komory zapewniający pewny uchwyt i zapobiegający obracaniu w ręce lub owalny, ergonomicznie zaprojektowany kołnierz komory, umożliwiający pewny uchwyt i bezpieczna pracę. Bezpieczna blokada tłoka, zapobiegająca niekontrolowanemu wysunięciu tłoka z komory. Tłok z podwójnym gumowym uszczelnieniem wykonanym z syntetycznego materiału pozbawionego lateksu.
</t>
    </r>
  </si>
  <si>
    <r>
      <t>Strzykawka trzyczęściowa 5ml</t>
    </r>
    <r>
      <rPr>
        <sz val="9"/>
        <color rgb="FF000000"/>
        <rFont val="Tahoma"/>
        <family val="2"/>
        <charset val="238"/>
      </rPr>
      <t xml:space="preserve"> do pomp infuzyjnych wykonana z polipropylenu,wysoki kontrast podziałki, trwałe oznaczenie w kolorze czarnym, idealna czytelność, stopniowanie co 0,2 ml, centryczne zakończenie Luer Lock (wkręcane) do mocowania igły lub połączenia z drenami do infuzji. Owalny, ożebrowany kołnierz komory zapewniający pewny uchwyt i zapobiegający obracaniu w ręce lub owalny, ergonomicznie zaprojektowany kołnierz komory, umożliwiający pewny uchwyt i bezpieczna pracę. Bezpieczna blokada tłoka, zapobiegająca niekontrolowanemu wysunięciu tłoka z komory. Tłok z podwójnym gumowym uszczelnieniem wykonanym z syntetycznego materiału pozbawionego lateksu</t>
    </r>
  </si>
  <si>
    <r>
      <t>Dren bursztynowy do przygotowywania leków</t>
    </r>
    <r>
      <rPr>
        <sz val="9"/>
        <color rgb="FF000000"/>
        <rFont val="Tahoma"/>
        <family val="2"/>
        <charset val="238"/>
      </rPr>
      <t xml:space="preserve">  cytotoksycznych w pojemniku lub worku z możliwością ich podaży przez podłączenie z drenem głównym / kompatybilny z drenem wielodrożnym. Dren wykonany z poliuretanu, bez zawartości PCV i DEHP. Możliwość dodania cytostatyku poprzez zintegrowaną zastawkę bezigłową zabezpieczoną korkiem luer-lock. Klips zatrzaskowy umiejscowiony poniżej portu do dostrzyknięć. Koniec drenu zabezpieczony filtrem hydrofobowym zapobiegającym wyciekom płynu, wyposażony w system sygnalizacji akustycznej po podłączeniu z drenem głównym. System drenów musi redukować możliwość kontaminacji leku i bezpośredni kontakt leku z personelem przygotowującym zestaw. Wykonawca oświadcza, iż posiada test potwierdzający, że linie do przygotowania i podaży leków stanowią zamknięty system w myśl definicji NIOSH i zapobiegają przedostawaniu się niebezpiecznych substancji do otoczenia.</t>
    </r>
    <r>
      <rPr>
        <b/>
        <sz val="9"/>
        <color rgb="FF000000"/>
        <rFont val="Tahoma"/>
        <family val="2"/>
        <charset val="238"/>
      </rPr>
      <t xml:space="preserve">
</t>
    </r>
  </si>
  <si>
    <r>
      <t>Dren przezroczysty z filtrem 0,2μm do przygotowywania leków cytostatycznych</t>
    </r>
    <r>
      <rPr>
        <sz val="9"/>
        <color rgb="FF000000"/>
        <rFont val="Tahoma"/>
        <family val="2"/>
        <charset val="238"/>
      </rPr>
      <t xml:space="preserve"> np. paclitaxeli w pojemniku lub worku z możliwością ich podaży przez podłączenie z zestawem wielodrożnym. Długość apratu 43cm. Dren wykonany z poliuretanu o średnicy: (2.9 x 4.1) mm. Możliwość dodania cytostatyku poprzez zintegrowaną zastawkę bezigłową typu Clave. Jeden klips zatrzaskowy umiejscowiony pomiędzy portem do dostrzyknięć a filtrem, drugi klips pomiędzy filtrem a końcem drenu. Koniec drenu zabezpieczony filtrem hydrofobowym (1,2µm) zapobiegającym wydostaniu się płynu oraz usunięcie powietrza z drenu. System drenów musi redukować możliwość kontaminacji leku i bezpośredni kontakt leku z personelem przygotowującym zestaw.</t>
    </r>
    <r>
      <rPr>
        <b/>
        <sz val="9"/>
        <color rgb="FF000000"/>
        <rFont val="Tahoma"/>
        <family val="2"/>
        <charset val="238"/>
      </rPr>
      <t xml:space="preserve">
</t>
    </r>
  </si>
  <si>
    <r>
      <t>Osłona flakonu o poj. 100ml - 250ml</t>
    </r>
    <r>
      <rPr>
        <sz val="9"/>
        <color rgb="FF000000"/>
        <rFont val="Tahoma"/>
        <family val="2"/>
        <charset val="238"/>
      </rPr>
      <t>, ochrona leku światłoczułego - cytostatycznego, w kolorze zielonym lub żółtym, z wycięciem na uchwyt pojemnika. Rozmiar 12x21cm lub osłona flakonu o poj. 100 ml rozmiar 11 x 19 cm, o poj. 250 ml. Rozmiar 16 x 23 cm.</t>
    </r>
    <r>
      <rPr>
        <b/>
        <sz val="9"/>
        <color rgb="FF000000"/>
        <rFont val="Tahoma"/>
        <family val="2"/>
        <charset val="238"/>
      </rPr>
      <t xml:space="preserve">
</t>
    </r>
  </si>
  <si>
    <r>
      <t>Osłona flakonu o poj. 500ml - 1000ml</t>
    </r>
    <r>
      <rPr>
        <sz val="9"/>
        <color rgb="FF000000"/>
        <rFont val="Tahoma"/>
        <family val="2"/>
        <charset val="238"/>
      </rPr>
      <t>, ochrona leku światłoczułego - cytostatycznego, w kolorze zielonym lub żółtym, z wycięciem na uchwyt pojemnika. Rozmiar 20x30cm lub osłona flakonu o poj. 500 ml rozmiar 16 x 30 cm, o poj. 1000 ml rozmiar 21 x 30 cm.</t>
    </r>
    <r>
      <rPr>
        <b/>
        <sz val="9"/>
        <color rgb="FF000000"/>
        <rFont val="Tahoma"/>
        <family val="2"/>
        <charset val="238"/>
      </rPr>
      <t xml:space="preserve">
</t>
    </r>
  </si>
  <si>
    <r>
      <rPr>
        <b/>
        <sz val="9"/>
        <color rgb="FF000000"/>
        <rFont val="Tahoma"/>
        <family val="2"/>
        <charset val="238"/>
      </rPr>
      <t>Osłona flakonu lub worka o poj. 3000ml</t>
    </r>
    <r>
      <rPr>
        <sz val="9"/>
        <color rgb="FF000000"/>
        <rFont val="Tahoma"/>
        <family val="2"/>
        <charset val="238"/>
      </rPr>
      <t xml:space="preserve">; Rozmiar: 30x50cm, ochrona leku światłoczułego z wycięciem na ucho do zawieszenia opakowania oraz otwartą część spodnią; w kolorze zielonym
</t>
    </r>
  </si>
  <si>
    <r>
      <t>Przyrząd do przygotowywania i podawania leków do chemioterapii z fiolek</t>
    </r>
    <r>
      <rPr>
        <sz val="9"/>
        <color rgb="FF000000"/>
        <rFont val="Tahoma"/>
        <family val="2"/>
        <charset val="238"/>
      </rPr>
      <t>, z filtrem 0,2μm. Produkt bezlateksowy i bez PVC. Filtr powietrza o średnicy porów 0,2 mikrona. Zastawka ze złączem Luer może być stosowana przez 100 uruchomień i przez okres 96 godzin. Objętość napełniania wstępnego: 0,3ml. Długość: 6,3cm. Pakowany a'40.</t>
    </r>
    <r>
      <rPr>
        <b/>
        <sz val="9"/>
        <color rgb="FF000000"/>
        <rFont val="Tahoma"/>
        <family val="2"/>
        <charset val="238"/>
      </rPr>
      <t xml:space="preserve">
</t>
    </r>
  </si>
  <si>
    <r>
      <t>Aparat do podaży cytostatyków trójdrożny z trzema zaworami BCV i ochroną przed światłem (bursztynowy</t>
    </r>
    <r>
      <rPr>
        <sz val="9"/>
        <color rgb="FF000000"/>
        <rFont val="Tahoma"/>
        <family val="2"/>
        <charset val="238"/>
      </rPr>
      <t>) skalibrowany z  posiadaną przez Zamawiającego pompą objetościową Infusomat compactplus (potwierdzone instrukcją obsługi pompy) , krótki element silikonowy na drenie skalibrowany z mechanizmem pompy. Na odcinku silikonowym graficzne oznaczenie wykluczające możliwość skręcenia wzdłużnego. Komora kroplowa oznaczona nazwą producenta. Dren wyposażony w filtr z membraną 15µm w komorze kroplowej, tworzący barierę zatrzymjący powietrze. Zawór hydrofobowy zabezpieczający koniec drenu przed wyciekiem płynu. Dren zaopatrzony w zawory zwrotne BCV. Dren wraz z zestawami podłączeniowymi stanowi system zamknięty zgodnie z definicją NIOSH (potwierdzone badaniem w laboratorium zewnętrznym). Bez PCV</t>
    </r>
  </si>
  <si>
    <r>
      <t>Przyrząd do długotrwałego aspirowania cytostatyków</t>
    </r>
    <r>
      <rPr>
        <sz val="9"/>
        <color rgb="FF000000"/>
        <rFont val="Tahoma"/>
        <family val="2"/>
        <charset val="238"/>
      </rPr>
      <t>. Obudowa przezierna. Ostry kolec, długość robocza 17mm z dwupłaszczyznowym ścięciem pozwalającym pobranie całej zawartości fiolki (osłonięty nasadką z tworzywa sztucznego, zabezpieczającą kolec przed skażeniem podczas otwierania opakowania); Na boku przyrządu okrągły filtr zatrzymujący aerozole 0,2 um; port bezigłowy z korkiem zapobiegającym przed koniecznością dezynfekcji portu podczas pierwszego podłączenia, możliwość stosowania przez 7dni. Całkowita długość przyrządu 72mm. Kołnierz zatrzaskowy na fiolkę o średnicy 20mm. zapobiegający przed rozłączeniem przyrządu z fiolką w czasie pobierania leku. Pakowany a'300.</t>
    </r>
    <r>
      <rPr>
        <b/>
        <sz val="9"/>
        <color rgb="FF000000"/>
        <rFont val="Tahoma"/>
        <family val="2"/>
        <charset val="238"/>
      </rPr>
      <t xml:space="preserve">
</t>
    </r>
  </si>
  <si>
    <t>Tabela 2 Wymagania eksploatacyjno - techniczne dotyczące urządzeń</t>
  </si>
  <si>
    <t>Przedmiot zamówienia – Dzierżawa</t>
  </si>
  <si>
    <t xml:space="preserve">
Lp.</t>
  </si>
  <si>
    <t xml:space="preserve">RAZEM
</t>
  </si>
  <si>
    <t xml:space="preserve">5 sztuk pomp infuzyjnych objętościowych kompatybilnych z wyrobami wskazanymi w pozycji 23 i 24, spełniającymi wymogi określone w tabeli nr 2 </t>
  </si>
  <si>
    <t>Pompa objętościowa do podawania dożylnego, dotętniczego i dojelitowego sterowana elektronicznie umożliwiająca współpracę z systemem centralnego zasilania i zarządzania danymi
Możliwość podaży preparatów krwiopochodnych
Zatrzaskowe mocowanie i współpraca ze stacją dokującą.
Mechanizm zabezpieczający przed swobodnym niekontrolowanym przepływem składający się z dwóch elementów – jeden w pompie jeden na drenie. Kolorystyczne kodowanie zacisków szczelinowych w zależności od stosowanej terapii.
Napięcie 11-16 V DC, zasilanie przy użyciu zasilacza zewnętrznego lub Stacji Dokującej
Dokładność mechaniczna &lt;&lt;±0,5%
Zasilanie z akumulatora wewnętrznego min 9,4 h. przy przepływie 80 ml/h. lub 8,5 h przy przepływie 100ml/h
Masa pompy ok. 1,4 kg
Odłączalny uchwyt do przenoszenia i mocowania i pompy do rur pionowych i poziomych
Odłączalny uchwyt do przenoszenia do 3 pomp zasilanych jednym przewodem nie wymagającym dodatkowych elementów.
Podświetlany ekran i przyciski z możliwością regulacji na 9 poziomach
Automatyczna funkcja antybolus po okluzji – zabezpieczenie przed podaniem niekontrolowanego bolusa po alarmie okluzji.
Różne tryby infuzji: Piggy-Back; Wzrost-utrzymanie-spadek; programowanie min. 12 cykli o różnych parametrach; podaż okresowa z przerwami; dawka w czasie; kalkulacja prędkości dawki.
Możliwość programowania parametrów infuzji w mg, mcg, U lub mmol, z uwzględnieniem lub nie masy ciała w odniesieniu do czasu (np. mg/kg/min; mg/kg/h; mg/kg/24h)
Zakres prędkości infuzji min. 0,1 do 1 200 ml/h Prędkość infuzji w zakresie od 0,1 - 99,99ml/h programowana co 0,01ml/godz.
Funkcja programowania objętości do podania (VTBD) min. 9999 ml.
Zmiana szybkości infuzji bez konieczności przerywania wlewu.
Prędkość infuzji w zakresie od 0,1 - 99,99ml/h programowana co 0,01ml/godz.
Biblioteka Leków zawierająca 1 500 leków z możliwością podzielenia na min.30 grup.
Leki zawarte w Bibliotece Leków powiązane z parametrami infuzji (limity względne min-max;limity bezwzględne min-max, parametry standardowe), możliwość wyświetlania naprzemiennego nazwy leku i/lub wybranych parametrów infuzji.
Bolus o określonej objętości . Bolus podawany na żądanie .Maksymalna objętość bolusa po alarmie okluzji ≤0,2ml
Możliwość precyzyjnej podaży z lub bez czujnika kropli.
Funkcja KVO z możliwością wyłączenia funkcji przez użytkownika
Prezentacja ciągłego pomiaru ciśnienia w linii w formie graficznej
Akustyczno-optyczny system alarmów i ostrzeżeń .
Alarm odłączonego czujnika kropli
Menu w języku polskim
Możliwość precyzyjnej podaży bez czujnika kropli.
Kabel łączący do centrali przywołania personelu
Menu w języku polskim
Prezentacja ciągłego pomiaru ciśnienia w linii w formie graficznej.
Funkcja programowania objętości do podania (VTBD) 0,1- 9999 ml
Funkcja programowania czasu infuzji przynajmniej od 1min – 99:59 godzin
Możliwość łączenia pomp w moduły bez użycia stacji dokującej - 3 pompy.
Możliwość opcjonalnego rozszerzenia oprogramowania pompy o tryb TCI
Możliwość opcjonalnego rozszerzenia oprogramowania pompy o tryb PCA i PCEA
Czułość techniczna – wykrywanie pojedynczych pęcherzyków powietrza ≤ 0,01 ml
Komunikacja pomp umieszczonych w stacji dokującej/stanowisko pacjenta z komputerem poprzez Ethernet - złącze RJ45. Bez konieczności stosowania dodatkowych kabli np.RS232.
Opcjonalna możliwość bezprzewodowej komunikacji pomp poza stacją dokującą z komputerem.</t>
  </si>
  <si>
    <r>
      <t xml:space="preserve">Korek luer-lock </t>
    </r>
    <r>
      <rPr>
        <sz val="9"/>
        <color rgb="FF000000"/>
        <rFont val="Tahoma"/>
        <family val="2"/>
        <charset val="238"/>
      </rPr>
      <t>z wewnętrzną gąbką nasączoną 70% IPA (izopropyl). Koreczek w opakowaniu gwarantującym sterylność. Umożliwiający dezynfekcję zaworów bezigłowych przy portach oraz wkłuciach centralnych. Możliwe długotrwałe zabezpieczenie dostępu bezigłowego do 7 dni.</t>
    </r>
    <r>
      <rPr>
        <b/>
        <sz val="9"/>
        <color rgb="FF000000"/>
        <rFont val="Tahoma"/>
        <family val="2"/>
        <charset val="238"/>
      </rPr>
      <t xml:space="preserve">
</t>
    </r>
  </si>
  <si>
    <r>
      <t>Krótki dren bursztynowy z filtrem 0.2μm</t>
    </r>
    <r>
      <rPr>
        <sz val="9"/>
        <color rgb="FF000000"/>
        <rFont val="Tahoma"/>
        <family val="2"/>
        <charset val="238"/>
      </rPr>
      <t xml:space="preserve"> (do paklitaxel) do przygotowywania leków cytostatycznych w pojemniku lub worku z możliwością ich podaży przez podłączenie z drenem głównym - kompatybilny z drenem wielodrożnym. Bez zawartości PCV i DEHP. Dren wykonany w całości z poliuretanu. Możliwość dodania cytostatyku poprzez zintegrowany port bezigłowy zabezpieczony korkiem zapobiegającym przed koniecznością dezynfekcji portu podczas pierwszego podłączenia strzykawki. Koniec drenu zabezpieczony filtrem hydrofobowym zapobiegającym przed zapowietrzeniem drenu oraz zapobiegający wydostaniu się płynu na zewnątrz podczas wypełniania z zastawką jednokierunkową; Czerwony zacisk na drenie. System drenów musi redukować możliwość kontaminacji leku i bezpośredni kontakt leku z personelem przygotowującym zestaw.
</t>
    </r>
  </si>
  <si>
    <r>
      <t xml:space="preserve">1. Przedmiotem  zamówienia są:
a) sukcesywne dostawy </t>
    </r>
    <r>
      <rPr>
        <b/>
        <sz val="10"/>
        <color rgb="FF000000"/>
        <rFont val="Tahoma"/>
        <family val="2"/>
        <charset val="238"/>
      </rPr>
      <t>sprzętu jednokrotnego użytku do przygotowania i podaży leków cytostatycznych</t>
    </r>
    <r>
      <rPr>
        <sz val="10"/>
        <color rgb="FF000000"/>
        <rFont val="Tahoma"/>
        <family val="2"/>
        <charset val="238"/>
      </rPr>
      <t xml:space="preserve">, zwanych dalej wyrobami;
b) </t>
    </r>
    <r>
      <rPr>
        <b/>
        <sz val="10"/>
        <color rgb="FF000000"/>
        <rFont val="Tahoma"/>
        <family val="2"/>
        <charset val="238"/>
      </rPr>
      <t>dzierżawa 5 pomp infuzyjnych objętościowych</t>
    </r>
    <r>
      <rPr>
        <sz val="10"/>
        <color rgb="FF000000"/>
        <rFont val="Tahoma"/>
        <family val="2"/>
        <charset val="238"/>
      </rPr>
      <t xml:space="preserve"> kompatybilnych z wyrobami wskazanymi w pozycji 23 i 24 tabeli, zwanych dalej urządzeniami.
2. Wykonawca gwarantuje, że wyroby objęte zamówieniem spełniać będą wszystkie – wskazane w niniejszym załączniku – wymagania eksploatacyjno – techniczne i jakościowe.
3. Wykonawca zobowiązuje się poszczególne dostawy wyrobów realizować w terminie do </t>
    </r>
    <r>
      <rPr>
        <b/>
        <sz val="10"/>
        <color rgb="FF000000"/>
        <rFont val="Tahoma"/>
        <family val="2"/>
        <charset val="238"/>
      </rPr>
      <t>…*</t>
    </r>
    <r>
      <rPr>
        <sz val="10"/>
        <color rgb="FF000000"/>
        <rFont val="Tahoma"/>
        <family val="2"/>
        <charset val="238"/>
      </rPr>
      <t xml:space="preserve"> dni roboczych od daty złożenia zamówienia za pośrednictwem poczty elektronicznej na adres e-mail: </t>
    </r>
    <r>
      <rPr>
        <b/>
        <sz val="10"/>
        <color rgb="FF000000"/>
        <rFont val="Tahoma"/>
        <family val="2"/>
        <charset val="238"/>
      </rPr>
      <t>……………*</t>
    </r>
    <r>
      <rPr>
        <sz val="10"/>
        <color rgb="FF000000"/>
        <rFont val="Tahoma"/>
        <family val="2"/>
        <charset val="238"/>
      </rPr>
      <t xml:space="preserve">
4. Wykonawca  oświadcza, że dostarczane zamawiającemu wyroby spełniać będą właściwe, ustalone w obowiązujących przepisach prawa wymagania odnośnie dopuszczenia do użytkowania przedmiotowych wyrobów w polskich zakładach opieki zdrowotnej.
5.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na podstawie art. 14 ust.1 Ustawy z dnia 20.05.2010 r. o wyrobach medycznych (Dz. U. 2010 nr 107, poz.679) zawierająca, co najmniej następujące dane: 
    -  nazwa wyrobu, nazwa producenta,
    -  kod partii lub serii wyrobu,
    -  wyraźne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6. Wykonawca  zapewnia,  że  na potwierdzenie stanu faktycznego, o którym mowa w pkt. 2 i 4 posiada stosowne dokumenty, które zostaną niezwłocznie przekazane  zamawiającemu,  na  jego  pisemny  wniosek na etapie realizacji zamówienia.
</t>
    </r>
    <r>
      <rPr>
        <sz val="10"/>
        <rFont val="Tahoma"/>
        <family val="2"/>
        <charset val="238"/>
      </rPr>
      <t xml:space="preserve">7. Dopuszcza się składania ofert na asortyment w innych opakowaniach jednostkowych z przeliczeniem oferowanych ilości do wartości sumarycznej wymaganej przez Zamawiającego, w zaokrągleniu do pełnego opakowania w górę.
</t>
    </r>
    <r>
      <rPr>
        <sz val="10"/>
        <color rgb="FF000000"/>
        <rFont val="Tahoma"/>
        <family val="2"/>
        <charset val="238"/>
      </rPr>
      <t xml:space="preserve">8. Wykonawca oferuje realizację niniejszego zadania  zgodnie z następującą kalkulacją:
</t>
    </r>
    <r>
      <rPr>
        <b/>
        <sz val="10"/>
        <color rgb="FF000000"/>
        <rFont val="Tahoma"/>
        <family val="2"/>
        <charset val="238"/>
      </rPr>
      <t>*Wypełnia Wykonawca</t>
    </r>
    <r>
      <rPr>
        <sz val="10"/>
        <color rgb="FF000000"/>
        <rFont val="Tahom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</si>
</sst>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407];[Red]\-#,##0.00\ [$€-407]"/>
    <numFmt numFmtId="165" formatCode="#,##0.00\ [$zł-415];[Red]\-#,##0.00\ [$zł-415]"/>
    <numFmt numFmtId="166" formatCode="#,##0.00&quot; zł&quot;"/>
  </numFmts>
  <fonts count="18">
    <font>
      <sz val="10"/>
      <name val="Arial"/>
      <family val="2"/>
      <charset val="238"/>
    </font>
    <font>
      <b/>
      <i/>
      <sz val="16"/>
      <name val="Arial"/>
      <family val="2"/>
      <charset val="238"/>
    </font>
    <font>
      <sz val="10"/>
      <color rgb="FF000000"/>
      <name val="Arial"/>
      <family val="2"/>
      <charset val="1"/>
    </font>
    <font>
      <sz val="10"/>
      <color rgb="FF000000"/>
      <name val="Arial"/>
      <family val="2"/>
      <charset val="238"/>
    </font>
    <font>
      <b/>
      <i/>
      <u/>
      <sz val="10"/>
      <name val="Arial"/>
      <family val="2"/>
      <charset val="238"/>
    </font>
    <font>
      <b/>
      <sz val="10"/>
      <color rgb="FF000000"/>
      <name val="Tahoma"/>
      <family val="2"/>
      <charset val="238"/>
    </font>
    <font>
      <sz val="10"/>
      <color rgb="FF000000"/>
      <name val="Tahoma"/>
      <family val="2"/>
      <charset val="238"/>
    </font>
    <font>
      <sz val="10"/>
      <name val="Tahoma"/>
      <family val="2"/>
      <charset val="238"/>
    </font>
    <font>
      <sz val="9"/>
      <name val="Tahoma"/>
      <family val="2"/>
      <charset val="238"/>
    </font>
    <font>
      <sz val="10"/>
      <color rgb="FF000000"/>
      <name val="Arial1"/>
      <charset val="1"/>
    </font>
    <font>
      <b/>
      <sz val="11"/>
      <name val="Tahoma"/>
      <family val="2"/>
      <charset val="238"/>
    </font>
    <font>
      <sz val="9"/>
      <color rgb="FF000000"/>
      <name val="Tahoma"/>
      <family val="2"/>
      <charset val="238"/>
    </font>
    <font>
      <b/>
      <sz val="10"/>
      <name val="Tahoma"/>
      <family val="2"/>
      <charset val="238"/>
    </font>
    <font>
      <b/>
      <sz val="12"/>
      <color rgb="FF000000"/>
      <name val="Tahoma"/>
      <family val="2"/>
      <charset val="238"/>
    </font>
    <font>
      <sz val="12"/>
      <color rgb="FF000000"/>
      <name val="Tahoma"/>
      <family val="2"/>
      <charset val="238"/>
    </font>
    <font>
      <b/>
      <sz val="9"/>
      <color rgb="FF000000"/>
      <name val="Tahoma"/>
      <family val="2"/>
      <charset val="238"/>
    </font>
    <font>
      <sz val="8"/>
      <color rgb="FF000000"/>
      <name val="Tahoma"/>
      <family val="2"/>
      <charset val="238"/>
    </font>
    <font>
      <sz val="8"/>
      <name val="Arial"/>
      <family val="2"/>
      <charset val="238"/>
    </font>
  </fonts>
  <fills count="7">
    <fill>
      <patternFill patternType="none"/>
    </fill>
    <fill>
      <patternFill patternType="gray125"/>
    </fill>
    <fill>
      <patternFill patternType="solid">
        <fgColor rgb="FFFFFFFF"/>
        <bgColor rgb="FFFFFFCC"/>
      </patternFill>
    </fill>
    <fill>
      <patternFill patternType="solid">
        <fgColor rgb="FFD9D9D9"/>
        <bgColor rgb="FFDDDDDD"/>
      </patternFill>
    </fill>
    <fill>
      <patternFill patternType="solid">
        <fgColor rgb="FFDDDDDD"/>
        <bgColor rgb="FFD9D9D9"/>
      </patternFill>
    </fill>
    <fill>
      <patternFill patternType="solid">
        <fgColor theme="0" tint="-0.14999847407452621"/>
        <bgColor rgb="FFFFFFCC"/>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rgb="FF000001"/>
      </right>
      <top style="thin">
        <color rgb="FF000001"/>
      </top>
      <bottom style="thin">
        <color rgb="FF000001"/>
      </bottom>
      <diagonal/>
    </border>
    <border>
      <left style="thin">
        <color rgb="FF000001"/>
      </left>
      <right style="thin">
        <color rgb="FF000001"/>
      </right>
      <top style="thin">
        <color rgb="FF000001"/>
      </top>
      <bottom style="thin">
        <color rgb="FF000001"/>
      </bottom>
      <diagonal/>
    </border>
    <border>
      <left style="thin">
        <color auto="1"/>
      </left>
      <right style="thin">
        <color rgb="FF000001"/>
      </right>
      <top style="thin">
        <color rgb="FF000001"/>
      </top>
      <bottom style="thin">
        <color auto="1"/>
      </bottom>
      <diagonal/>
    </border>
    <border>
      <left/>
      <right/>
      <top style="thin">
        <color auto="1"/>
      </top>
      <bottom style="thin">
        <color auto="1"/>
      </bottom>
      <diagonal/>
    </border>
    <border>
      <left/>
      <right/>
      <top style="thin">
        <color rgb="FF000001"/>
      </top>
      <bottom/>
      <diagonal/>
    </border>
  </borders>
  <cellStyleXfs count="6">
    <xf numFmtId="0" fontId="0" fillId="0" borderId="0"/>
    <xf numFmtId="0" fontId="1" fillId="0" borderId="0" applyBorder="0" applyProtection="0">
      <alignment horizontal="center" textRotation="90"/>
    </xf>
    <xf numFmtId="0" fontId="2" fillId="0" borderId="0"/>
    <xf numFmtId="0" fontId="3" fillId="0" borderId="0" applyBorder="0" applyProtection="0"/>
    <xf numFmtId="164" fontId="4" fillId="0" borderId="0" applyBorder="0" applyProtection="0"/>
    <xf numFmtId="0" fontId="9" fillId="0" borderId="0"/>
  </cellStyleXfs>
  <cellXfs count="116">
    <xf numFmtId="0" fontId="0" fillId="0" borderId="0" xfId="0"/>
    <xf numFmtId="0" fontId="7"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xf numFmtId="0" fontId="11" fillId="0" borderId="1" xfId="0" applyFont="1" applyBorder="1" applyAlignment="1">
      <alignment horizontal="center" vertical="center" wrapText="1"/>
    </xf>
    <xf numFmtId="1" fontId="5" fillId="0" borderId="1" xfId="0" applyNumberFormat="1" applyFont="1" applyBorder="1" applyAlignment="1">
      <alignment horizontal="center" vertical="center" shrinkToFit="1"/>
    </xf>
    <xf numFmtId="0" fontId="7" fillId="0" borderId="1" xfId="0" applyFont="1" applyBorder="1" applyAlignment="1">
      <alignment horizontal="center" vertical="center"/>
    </xf>
    <xf numFmtId="0" fontId="12" fillId="3"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xf>
    <xf numFmtId="0" fontId="12" fillId="0" borderId="1" xfId="0" applyFont="1" applyBorder="1" applyAlignment="1">
      <alignment horizontal="center"/>
    </xf>
    <xf numFmtId="0" fontId="12" fillId="0" borderId="0" xfId="0" applyFont="1" applyAlignment="1">
      <alignment horizontal="center"/>
    </xf>
    <xf numFmtId="165" fontId="12" fillId="0" borderId="0" xfId="0" applyNumberFormat="1" applyFont="1" applyAlignment="1">
      <alignment horizontal="center"/>
    </xf>
    <xf numFmtId="165" fontId="7" fillId="0" borderId="0" xfId="0" applyNumberFormat="1" applyFont="1" applyAlignment="1">
      <alignment horizontal="center" vertical="center"/>
    </xf>
    <xf numFmtId="0" fontId="5" fillId="0" borderId="0" xfId="0" applyFont="1" applyAlignment="1">
      <alignment horizontal="left" vertical="top"/>
    </xf>
    <xf numFmtId="0" fontId="11"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166" fontId="6" fillId="0" borderId="0" xfId="0" applyNumberFormat="1" applyFont="1" applyAlignment="1">
      <alignment horizontal="center" vertical="center"/>
    </xf>
    <xf numFmtId="166" fontId="5" fillId="0" borderId="0" xfId="0" applyNumberFormat="1" applyFont="1" applyAlignment="1">
      <alignment vertical="center"/>
    </xf>
    <xf numFmtId="166" fontId="5" fillId="0" borderId="0" xfId="0" applyNumberFormat="1" applyFont="1" applyAlignment="1">
      <alignment horizontal="center" vertical="center" wrapText="1"/>
    </xf>
    <xf numFmtId="0" fontId="5" fillId="0" borderId="0" xfId="0" applyFont="1" applyAlignment="1">
      <alignment horizontal="left" vertical="center"/>
    </xf>
    <xf numFmtId="166" fontId="6" fillId="0" borderId="0" xfId="0" applyNumberFormat="1" applyFont="1" applyAlignment="1">
      <alignment vertical="center"/>
    </xf>
    <xf numFmtId="166" fontId="6"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right"/>
    </xf>
    <xf numFmtId="4" fontId="5" fillId="2" borderId="0" xfId="0" applyNumberFormat="1" applyFont="1" applyFill="1" applyAlignment="1">
      <alignment horizontal="center" vertical="center"/>
    </xf>
    <xf numFmtId="0" fontId="14" fillId="0" borderId="0" xfId="0" applyFont="1"/>
    <xf numFmtId="166" fontId="14" fillId="0" borderId="0" xfId="0" applyNumberFormat="1" applyFont="1"/>
    <xf numFmtId="166" fontId="14" fillId="0" borderId="0" xfId="0" applyNumberFormat="1" applyFont="1" applyAlignment="1">
      <alignment horizontal="center"/>
    </xf>
    <xf numFmtId="0" fontId="5" fillId="0" borderId="1" xfId="0" applyFont="1" applyBorder="1" applyAlignment="1">
      <alignment horizontal="center" wrapText="1"/>
    </xf>
    <xf numFmtId="0" fontId="6" fillId="0" borderId="1" xfId="0" applyFont="1" applyBorder="1" applyAlignment="1">
      <alignment horizontal="center" wrapText="1"/>
    </xf>
    <xf numFmtId="0" fontId="14" fillId="0" borderId="0" xfId="0" applyFont="1" applyAlignment="1">
      <alignment wrapText="1"/>
    </xf>
    <xf numFmtId="0" fontId="14" fillId="0" borderId="0" xfId="0" applyFont="1" applyAlignment="1">
      <alignment vertical="top" wrapText="1"/>
    </xf>
    <xf numFmtId="166" fontId="5" fillId="0" borderId="0" xfId="0" applyNumberFormat="1" applyFont="1" applyAlignment="1">
      <alignment horizontal="center"/>
    </xf>
    <xf numFmtId="0" fontId="5" fillId="0" borderId="0" xfId="0" applyFont="1" applyAlignment="1">
      <alignment horizontal="center"/>
    </xf>
    <xf numFmtId="166" fontId="5" fillId="0" borderId="0" xfId="0" applyNumberFormat="1" applyFont="1" applyAlignment="1">
      <alignment horizontal="center" vertical="center"/>
    </xf>
    <xf numFmtId="165" fontId="12" fillId="0" borderId="0" xfId="0" applyNumberFormat="1" applyFont="1"/>
    <xf numFmtId="165" fontId="7" fillId="0" borderId="0" xfId="0" applyNumberFormat="1" applyFont="1"/>
    <xf numFmtId="1" fontId="5" fillId="2"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5" fillId="2" borderId="1" xfId="0" applyFont="1" applyFill="1" applyBorder="1" applyAlignment="1">
      <alignment horizontal="left" vertical="top" wrapText="1"/>
    </xf>
    <xf numFmtId="0" fontId="15" fillId="0" borderId="1" xfId="0" applyFont="1" applyBorder="1" applyAlignment="1">
      <alignment horizontal="left" vertical="top" wrapText="1"/>
    </xf>
    <xf numFmtId="0" fontId="11" fillId="2" borderId="1" xfId="0" applyFont="1" applyFill="1" applyBorder="1" applyAlignment="1">
      <alignment horizontal="left" vertical="top" wrapText="1"/>
    </xf>
    <xf numFmtId="0" fontId="15" fillId="0" borderId="1" xfId="0" applyFont="1" applyBorder="1" applyAlignment="1">
      <alignment horizontal="center" vertical="center" wrapText="1"/>
    </xf>
    <xf numFmtId="0" fontId="15" fillId="2" borderId="4" xfId="0"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0" xfId="0" applyFont="1" applyFill="1"/>
    <xf numFmtId="4" fontId="5" fillId="0" borderId="0" xfId="0" applyNumberFormat="1" applyFont="1" applyAlignment="1">
      <alignment horizontal="center" vertical="center"/>
    </xf>
    <xf numFmtId="0" fontId="15" fillId="2" borderId="10" xfId="0" applyFont="1" applyFill="1" applyBorder="1" applyAlignment="1">
      <alignment horizontal="center" vertical="center" wrapText="1"/>
    </xf>
    <xf numFmtId="166" fontId="13" fillId="0" borderId="0" xfId="0" applyNumberFormat="1" applyFont="1" applyAlignment="1">
      <alignment horizontal="center" vertical="center"/>
    </xf>
    <xf numFmtId="166" fontId="7" fillId="5" borderId="1"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4" fontId="5" fillId="5" borderId="4"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4" fontId="6" fillId="5" borderId="1" xfId="5" applyNumberFormat="1" applyFont="1" applyFill="1" applyBorder="1" applyAlignment="1">
      <alignment horizontal="center" vertical="center" wrapText="1"/>
    </xf>
    <xf numFmtId="4" fontId="6" fillId="6" borderId="1" xfId="5" applyNumberFormat="1" applyFont="1" applyFill="1" applyBorder="1" applyAlignment="1">
      <alignment horizontal="center" vertical="center" wrapText="1"/>
    </xf>
    <xf numFmtId="4" fontId="6" fillId="5" borderId="1" xfId="2"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9" fontId="6" fillId="6" borderId="1" xfId="5" applyNumberFormat="1" applyFont="1" applyFill="1" applyBorder="1" applyAlignment="1">
      <alignment horizontal="center" vertical="center" wrapText="1"/>
    </xf>
    <xf numFmtId="43" fontId="7" fillId="0" borderId="1" xfId="0" applyNumberFormat="1" applyFont="1" applyBorder="1" applyAlignment="1">
      <alignment horizontal="center" vertical="center"/>
    </xf>
    <xf numFmtId="43" fontId="12" fillId="0" borderId="1" xfId="0" applyNumberFormat="1" applyFont="1" applyBorder="1" applyAlignment="1">
      <alignment horizontal="center"/>
    </xf>
    <xf numFmtId="43" fontId="12" fillId="0" borderId="2" xfId="0" applyNumberFormat="1" applyFont="1" applyBorder="1" applyAlignment="1">
      <alignment horizontal="center"/>
    </xf>
    <xf numFmtId="43" fontId="7" fillId="0" borderId="0" xfId="0" applyNumberFormat="1" applyFont="1" applyAlignment="1">
      <alignment horizontal="center" vertical="center"/>
    </xf>
    <xf numFmtId="0" fontId="5" fillId="0" borderId="5" xfId="0" applyFont="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3" fontId="6" fillId="0" borderId="1" xfId="0" applyNumberFormat="1" applyFont="1" applyBorder="1" applyAlignment="1">
      <alignment horizontal="center" vertical="center"/>
    </xf>
    <xf numFmtId="43" fontId="5" fillId="0" borderId="1" xfId="0" applyNumberFormat="1" applyFont="1" applyBorder="1" applyAlignment="1">
      <alignment horizontal="center" vertical="center"/>
    </xf>
    <xf numFmtId="0" fontId="5" fillId="2" borderId="7" xfId="0" applyFont="1" applyFill="1" applyBorder="1" applyAlignment="1">
      <alignment horizontal="center" vertical="center" wrapText="1"/>
    </xf>
    <xf numFmtId="43" fontId="5" fillId="2" borderId="1" xfId="0" applyNumberFormat="1" applyFont="1" applyFill="1" applyBorder="1"/>
    <xf numFmtId="43" fontId="5" fillId="0" borderId="1" xfId="0" applyNumberFormat="1" applyFont="1" applyBorder="1"/>
    <xf numFmtId="0" fontId="7" fillId="0" borderId="0" xfId="0" applyFont="1"/>
    <xf numFmtId="43" fontId="7" fillId="2" borderId="8" xfId="0" applyNumberFormat="1" applyFont="1" applyFill="1" applyBorder="1"/>
    <xf numFmtId="0" fontId="6" fillId="5" borderId="6" xfId="0" applyFont="1" applyFill="1" applyBorder="1" applyAlignment="1">
      <alignment horizontal="center" vertical="center"/>
    </xf>
    <xf numFmtId="43" fontId="7" fillId="2" borderId="1" xfId="0" applyNumberFormat="1" applyFont="1" applyFill="1" applyBorder="1"/>
    <xf numFmtId="1" fontId="6" fillId="5" borderId="6" xfId="0" applyNumberFormat="1" applyFont="1" applyFill="1" applyBorder="1" applyAlignment="1">
      <alignment horizontal="center" vertical="center"/>
    </xf>
    <xf numFmtId="43" fontId="7" fillId="2" borderId="7" xfId="0" applyNumberFormat="1" applyFont="1" applyFill="1" applyBorder="1"/>
    <xf numFmtId="0" fontId="10" fillId="0" borderId="0" xfId="0" applyFont="1" applyAlignment="1">
      <alignment horizontal="right"/>
    </xf>
    <xf numFmtId="0" fontId="10" fillId="0" borderId="0" xfId="0" applyFont="1" applyAlignment="1">
      <alignment horizontal="center"/>
    </xf>
    <xf numFmtId="0" fontId="6" fillId="0" borderId="0" xfId="0" applyFont="1" applyAlignment="1">
      <alignment horizontal="left" vertical="top" wrapText="1"/>
    </xf>
    <xf numFmtId="0" fontId="6" fillId="0" borderId="1"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3" fontId="6" fillId="2" borderId="3" xfId="0" applyNumberFormat="1" applyFont="1" applyFill="1" applyBorder="1" applyAlignment="1">
      <alignment horizontal="center" vertical="center"/>
    </xf>
    <xf numFmtId="43" fontId="6" fillId="2" borderId="4" xfId="0" applyNumberFormat="1" applyFont="1" applyFill="1" applyBorder="1" applyAlignment="1">
      <alignment horizontal="center" vertical="center"/>
    </xf>
    <xf numFmtId="43" fontId="5" fillId="2" borderId="3" xfId="0" applyNumberFormat="1" applyFont="1" applyFill="1" applyBorder="1" applyAlignment="1">
      <alignment horizontal="center" vertical="center"/>
    </xf>
    <xf numFmtId="43" fontId="5" fillId="2" borderId="4" xfId="0" applyNumberFormat="1" applyFont="1" applyFill="1" applyBorder="1" applyAlignment="1">
      <alignment horizontal="center" vertical="center"/>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6" xfId="0"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6" fillId="2" borderId="1" xfId="0" applyFont="1" applyFill="1" applyBorder="1" applyAlignment="1">
      <alignment horizontal="center" vertical="center"/>
    </xf>
  </cellXfs>
  <cellStyles count="6">
    <cellStyle name="Excel Built-in Normal" xfId="5" xr:uid="{00000000-0005-0000-0000-00000A000000}"/>
    <cellStyle name="Nagłówek1" xfId="1" xr:uid="{00000000-0005-0000-0000-000006000000}"/>
    <cellStyle name="Normalny" xfId="0" builtinId="0"/>
    <cellStyle name="Normalny 10 3" xfId="2" xr:uid="{00000000-0005-0000-0000-000007000000}"/>
    <cellStyle name="Normalny 2" xfId="3" xr:uid="{00000000-0005-0000-0000-000008000000}"/>
    <cellStyle name="Wynik2" xfId="4"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DD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7"/>
  <sheetViews>
    <sheetView tabSelected="1" view="pageBreakPreview" topLeftCell="A4" zoomScaleNormal="100" workbookViewId="0">
      <selection activeCell="H8" sqref="H8"/>
    </sheetView>
  </sheetViews>
  <sheetFormatPr defaultColWidth="12.140625" defaultRowHeight="12.75"/>
  <cols>
    <col min="1" max="1" width="3.7109375" style="10" customWidth="1"/>
    <col min="2" max="2" width="42.7109375" style="10" customWidth="1"/>
    <col min="3" max="3" width="4.140625" style="10" customWidth="1"/>
    <col min="4" max="4" width="6.5703125" style="10" bestFit="1" customWidth="1"/>
    <col min="5" max="5" width="11.28515625" style="10" bestFit="1" customWidth="1"/>
    <col min="6" max="6" width="13.7109375" style="10" bestFit="1" customWidth="1"/>
    <col min="7" max="7" width="6.7109375" style="10" bestFit="1" customWidth="1"/>
    <col min="8" max="8" width="11" style="10" customWidth="1"/>
    <col min="9" max="9" width="14.7109375" style="10" bestFit="1" customWidth="1"/>
    <col min="10" max="10" width="22.28515625" style="10" customWidth="1"/>
    <col min="11" max="16384" width="12.140625" style="10"/>
  </cols>
  <sheetData>
    <row r="1" spans="1:10" ht="14.25">
      <c r="A1" s="90" t="s">
        <v>25</v>
      </c>
      <c r="B1" s="90"/>
      <c r="C1" s="90"/>
      <c r="D1" s="90"/>
      <c r="E1" s="90"/>
      <c r="F1" s="90"/>
      <c r="G1" s="90"/>
      <c r="H1" s="90"/>
      <c r="I1" s="90"/>
      <c r="J1" s="90"/>
    </row>
    <row r="2" spans="1:10" ht="14.25">
      <c r="A2" s="90" t="s">
        <v>24</v>
      </c>
      <c r="B2" s="90"/>
      <c r="C2" s="90"/>
      <c r="D2" s="90"/>
      <c r="E2" s="90"/>
      <c r="F2" s="90"/>
      <c r="G2" s="90"/>
      <c r="H2" s="90"/>
      <c r="I2" s="90"/>
      <c r="J2" s="90"/>
    </row>
    <row r="3" spans="1:10" ht="14.25">
      <c r="A3" s="91" t="s">
        <v>0</v>
      </c>
      <c r="B3" s="91"/>
      <c r="C3" s="91"/>
      <c r="D3" s="91"/>
      <c r="E3" s="91"/>
      <c r="F3" s="91"/>
      <c r="G3" s="91"/>
      <c r="H3" s="91"/>
      <c r="I3" s="91"/>
      <c r="J3" s="91"/>
    </row>
    <row r="4" spans="1:10" ht="404.25" customHeight="1">
      <c r="A4" s="92" t="s">
        <v>69</v>
      </c>
      <c r="B4" s="92"/>
      <c r="C4" s="92"/>
      <c r="D4" s="92"/>
      <c r="E4" s="92"/>
      <c r="F4" s="92"/>
      <c r="G4" s="92"/>
      <c r="H4" s="92"/>
      <c r="I4" s="92"/>
      <c r="J4" s="92"/>
    </row>
    <row r="5" spans="1:10" ht="18" customHeight="1"/>
    <row r="6" spans="1:10" ht="52.5">
      <c r="A6" s="11" t="s">
        <v>1</v>
      </c>
      <c r="B6" s="11" t="s">
        <v>2</v>
      </c>
      <c r="C6" s="11" t="s">
        <v>29</v>
      </c>
      <c r="D6" s="11" t="s">
        <v>3</v>
      </c>
      <c r="E6" s="11" t="s">
        <v>4</v>
      </c>
      <c r="F6" s="11" t="s">
        <v>30</v>
      </c>
      <c r="G6" s="11" t="s">
        <v>33</v>
      </c>
      <c r="H6" s="11" t="s">
        <v>31</v>
      </c>
      <c r="I6" s="11" t="s">
        <v>32</v>
      </c>
      <c r="J6" s="49" t="s">
        <v>5</v>
      </c>
    </row>
    <row r="7" spans="1:10">
      <c r="A7" s="12">
        <v>1</v>
      </c>
      <c r="B7" s="12">
        <v>2</v>
      </c>
      <c r="C7" s="12"/>
      <c r="D7" s="12">
        <v>4</v>
      </c>
      <c r="E7" s="12">
        <v>5</v>
      </c>
      <c r="F7" s="12">
        <v>6</v>
      </c>
      <c r="G7" s="12">
        <v>7</v>
      </c>
      <c r="H7" s="12">
        <v>8</v>
      </c>
      <c r="I7" s="12">
        <v>9</v>
      </c>
      <c r="J7" s="12">
        <v>10</v>
      </c>
    </row>
    <row r="8" spans="1:10" ht="180">
      <c r="A8" s="13">
        <v>1</v>
      </c>
      <c r="B8" s="50" t="s">
        <v>34</v>
      </c>
      <c r="C8" s="1" t="s">
        <v>6</v>
      </c>
      <c r="D8" s="2">
        <v>16000</v>
      </c>
      <c r="E8" s="65"/>
      <c r="F8" s="71">
        <f>ROUND(E8*D8,2)</f>
        <v>0</v>
      </c>
      <c r="G8" s="69"/>
      <c r="H8" s="71">
        <f>ROUND(I8/D8,2)</f>
        <v>0</v>
      </c>
      <c r="I8" s="71">
        <f>ROUND(F8+(F8*G8),2)</f>
        <v>0</v>
      </c>
      <c r="J8" s="3"/>
    </row>
    <row r="9" spans="1:10" ht="135">
      <c r="A9" s="13">
        <f>A8+1</f>
        <v>2</v>
      </c>
      <c r="B9" s="51" t="s">
        <v>35</v>
      </c>
      <c r="C9" s="1" t="s">
        <v>6</v>
      </c>
      <c r="D9" s="2">
        <v>1300</v>
      </c>
      <c r="E9" s="65"/>
      <c r="F9" s="71">
        <f t="shared" ref="F9:F38" si="0">ROUND(E9*D9,2)</f>
        <v>0</v>
      </c>
      <c r="G9" s="69"/>
      <c r="H9" s="71">
        <f t="shared" ref="H9:H38" si="1">ROUND(I9/D9,2)</f>
        <v>0</v>
      </c>
      <c r="I9" s="71">
        <f t="shared" ref="I9:I38" si="2">ROUND(F9+(F9*G9),2)</f>
        <v>0</v>
      </c>
      <c r="J9" s="14"/>
    </row>
    <row r="10" spans="1:10" ht="180">
      <c r="A10" s="13">
        <v>3</v>
      </c>
      <c r="B10" s="51" t="s">
        <v>36</v>
      </c>
      <c r="C10" s="1" t="s">
        <v>6</v>
      </c>
      <c r="D10" s="15">
        <v>2500</v>
      </c>
      <c r="E10" s="65"/>
      <c r="F10" s="71">
        <f t="shared" si="0"/>
        <v>0</v>
      </c>
      <c r="G10" s="69"/>
      <c r="H10" s="71">
        <f t="shared" si="1"/>
        <v>0</v>
      </c>
      <c r="I10" s="71">
        <f t="shared" si="2"/>
        <v>0</v>
      </c>
      <c r="J10" s="4"/>
    </row>
    <row r="11" spans="1:10" ht="180">
      <c r="A11" s="13">
        <v>4</v>
      </c>
      <c r="B11" s="51" t="s">
        <v>49</v>
      </c>
      <c r="C11" s="13" t="s">
        <v>6</v>
      </c>
      <c r="D11" s="2">
        <v>2500</v>
      </c>
      <c r="E11" s="65"/>
      <c r="F11" s="71">
        <f t="shared" si="0"/>
        <v>0</v>
      </c>
      <c r="G11" s="69"/>
      <c r="H11" s="71">
        <f t="shared" si="1"/>
        <v>0</v>
      </c>
      <c r="I11" s="71">
        <f t="shared" si="2"/>
        <v>0</v>
      </c>
      <c r="J11" s="14"/>
    </row>
    <row r="12" spans="1:10" ht="45">
      <c r="A12" s="16">
        <v>5</v>
      </c>
      <c r="B12" s="50" t="s">
        <v>37</v>
      </c>
      <c r="C12" s="16" t="s">
        <v>7</v>
      </c>
      <c r="D12" s="5">
        <v>200</v>
      </c>
      <c r="E12" s="65"/>
      <c r="F12" s="71">
        <f t="shared" si="0"/>
        <v>0</v>
      </c>
      <c r="G12" s="69"/>
      <c r="H12" s="71">
        <f t="shared" si="1"/>
        <v>0</v>
      </c>
      <c r="I12" s="71">
        <f t="shared" si="2"/>
        <v>0</v>
      </c>
      <c r="J12" s="4"/>
    </row>
    <row r="13" spans="1:10" ht="101.25">
      <c r="A13" s="16">
        <v>6</v>
      </c>
      <c r="B13" s="50" t="s">
        <v>50</v>
      </c>
      <c r="C13" s="16" t="s">
        <v>6</v>
      </c>
      <c r="D13" s="5">
        <v>2000</v>
      </c>
      <c r="E13" s="65"/>
      <c r="F13" s="71">
        <f t="shared" si="0"/>
        <v>0</v>
      </c>
      <c r="G13" s="69"/>
      <c r="H13" s="71">
        <f t="shared" si="1"/>
        <v>0</v>
      </c>
      <c r="I13" s="71">
        <f t="shared" si="2"/>
        <v>0</v>
      </c>
      <c r="J13" s="4"/>
    </row>
    <row r="14" spans="1:10" ht="191.25">
      <c r="A14" s="16">
        <v>7</v>
      </c>
      <c r="B14" s="50" t="s">
        <v>51</v>
      </c>
      <c r="C14" s="16" t="s">
        <v>6</v>
      </c>
      <c r="D14" s="5">
        <v>7500</v>
      </c>
      <c r="E14" s="66"/>
      <c r="F14" s="71">
        <f t="shared" si="0"/>
        <v>0</v>
      </c>
      <c r="G14" s="70"/>
      <c r="H14" s="71">
        <f t="shared" si="1"/>
        <v>0</v>
      </c>
      <c r="I14" s="71">
        <f t="shared" si="2"/>
        <v>0</v>
      </c>
      <c r="J14" s="6"/>
    </row>
    <row r="15" spans="1:10" ht="168.75">
      <c r="A15" s="16">
        <v>8</v>
      </c>
      <c r="B15" s="50" t="s">
        <v>38</v>
      </c>
      <c r="C15" s="16" t="s">
        <v>6</v>
      </c>
      <c r="D15" s="5">
        <v>13300</v>
      </c>
      <c r="E15" s="66"/>
      <c r="F15" s="71">
        <f t="shared" si="0"/>
        <v>0</v>
      </c>
      <c r="G15" s="70"/>
      <c r="H15" s="71">
        <f t="shared" si="1"/>
        <v>0</v>
      </c>
      <c r="I15" s="71">
        <f t="shared" si="2"/>
        <v>0</v>
      </c>
      <c r="J15" s="6"/>
    </row>
    <row r="16" spans="1:10" ht="168.75">
      <c r="A16" s="16">
        <v>9</v>
      </c>
      <c r="B16" s="50" t="s">
        <v>39</v>
      </c>
      <c r="C16" s="16" t="s">
        <v>6</v>
      </c>
      <c r="D16" s="5">
        <v>16500</v>
      </c>
      <c r="E16" s="67"/>
      <c r="F16" s="71">
        <f t="shared" si="0"/>
        <v>0</v>
      </c>
      <c r="G16" s="70"/>
      <c r="H16" s="71">
        <f t="shared" si="1"/>
        <v>0</v>
      </c>
      <c r="I16" s="71">
        <f t="shared" si="2"/>
        <v>0</v>
      </c>
      <c r="J16" s="6"/>
    </row>
    <row r="17" spans="1:10" ht="168.75">
      <c r="A17" s="16">
        <v>10</v>
      </c>
      <c r="B17" s="50" t="s">
        <v>40</v>
      </c>
      <c r="C17" s="16" t="s">
        <v>6</v>
      </c>
      <c r="D17" s="5">
        <v>65500</v>
      </c>
      <c r="E17" s="66"/>
      <c r="F17" s="71">
        <f t="shared" si="0"/>
        <v>0</v>
      </c>
      <c r="G17" s="70"/>
      <c r="H17" s="71">
        <f t="shared" si="1"/>
        <v>0</v>
      </c>
      <c r="I17" s="71">
        <f t="shared" si="2"/>
        <v>0</v>
      </c>
      <c r="J17" s="6"/>
    </row>
    <row r="18" spans="1:10" ht="168.75">
      <c r="A18" s="16">
        <v>11</v>
      </c>
      <c r="B18" s="50" t="s">
        <v>52</v>
      </c>
      <c r="C18" s="16" t="s">
        <v>6</v>
      </c>
      <c r="D18" s="5">
        <v>3700</v>
      </c>
      <c r="E18" s="67"/>
      <c r="F18" s="71">
        <f t="shared" si="0"/>
        <v>0</v>
      </c>
      <c r="G18" s="70"/>
      <c r="H18" s="71">
        <f t="shared" si="1"/>
        <v>0</v>
      </c>
      <c r="I18" s="71">
        <f t="shared" si="2"/>
        <v>0</v>
      </c>
      <c r="J18" s="6"/>
    </row>
    <row r="19" spans="1:10" ht="146.25">
      <c r="A19" s="16">
        <v>12</v>
      </c>
      <c r="B19" s="50" t="s">
        <v>41</v>
      </c>
      <c r="C19" s="16" t="s">
        <v>6</v>
      </c>
      <c r="D19" s="5">
        <v>5200</v>
      </c>
      <c r="E19" s="67"/>
      <c r="F19" s="71">
        <f t="shared" si="0"/>
        <v>0</v>
      </c>
      <c r="G19" s="70"/>
      <c r="H19" s="71">
        <f t="shared" si="1"/>
        <v>0</v>
      </c>
      <c r="I19" s="71">
        <f t="shared" si="2"/>
        <v>0</v>
      </c>
      <c r="J19" s="6"/>
    </row>
    <row r="20" spans="1:10" ht="56.25">
      <c r="A20" s="16">
        <v>13</v>
      </c>
      <c r="B20" s="52" t="s">
        <v>28</v>
      </c>
      <c r="C20" s="16" t="s">
        <v>6</v>
      </c>
      <c r="D20" s="5">
        <v>350</v>
      </c>
      <c r="E20" s="67"/>
      <c r="F20" s="71">
        <f t="shared" si="0"/>
        <v>0</v>
      </c>
      <c r="G20" s="70"/>
      <c r="H20" s="71">
        <f t="shared" si="1"/>
        <v>0</v>
      </c>
      <c r="I20" s="71">
        <f t="shared" si="2"/>
        <v>0</v>
      </c>
      <c r="J20" s="6"/>
    </row>
    <row r="21" spans="1:10" ht="33.75">
      <c r="A21" s="16">
        <v>14</v>
      </c>
      <c r="B21" s="52" t="s">
        <v>27</v>
      </c>
      <c r="C21" s="16" t="s">
        <v>6</v>
      </c>
      <c r="D21" s="5">
        <v>7900</v>
      </c>
      <c r="E21" s="66"/>
      <c r="F21" s="71">
        <f t="shared" si="0"/>
        <v>0</v>
      </c>
      <c r="G21" s="70"/>
      <c r="H21" s="71">
        <f t="shared" si="1"/>
        <v>0</v>
      </c>
      <c r="I21" s="71">
        <f t="shared" si="2"/>
        <v>0</v>
      </c>
      <c r="J21" s="6"/>
    </row>
    <row r="22" spans="1:10" ht="236.25">
      <c r="A22" s="16">
        <v>15</v>
      </c>
      <c r="B22" s="50" t="s">
        <v>53</v>
      </c>
      <c r="C22" s="16" t="s">
        <v>6</v>
      </c>
      <c r="D22" s="5">
        <v>85000</v>
      </c>
      <c r="E22" s="66"/>
      <c r="F22" s="71">
        <f t="shared" si="0"/>
        <v>0</v>
      </c>
      <c r="G22" s="70"/>
      <c r="H22" s="71">
        <f t="shared" si="1"/>
        <v>0</v>
      </c>
      <c r="I22" s="71">
        <f t="shared" si="2"/>
        <v>0</v>
      </c>
      <c r="J22" s="6"/>
    </row>
    <row r="23" spans="1:10" ht="247.5">
      <c r="A23" s="16">
        <v>16</v>
      </c>
      <c r="B23" s="50" t="s">
        <v>42</v>
      </c>
      <c r="C23" s="16" t="s">
        <v>6</v>
      </c>
      <c r="D23" s="5">
        <v>3600</v>
      </c>
      <c r="E23" s="66"/>
      <c r="F23" s="71">
        <f t="shared" si="0"/>
        <v>0</v>
      </c>
      <c r="G23" s="70"/>
      <c r="H23" s="71">
        <f t="shared" si="1"/>
        <v>0</v>
      </c>
      <c r="I23" s="71">
        <f t="shared" si="2"/>
        <v>0</v>
      </c>
      <c r="J23" s="6"/>
    </row>
    <row r="24" spans="1:10" ht="191.25">
      <c r="A24" s="16">
        <v>17</v>
      </c>
      <c r="B24" s="50" t="s">
        <v>54</v>
      </c>
      <c r="C24" s="16" t="s">
        <v>6</v>
      </c>
      <c r="D24" s="5">
        <v>4000</v>
      </c>
      <c r="E24" s="66"/>
      <c r="F24" s="71">
        <f t="shared" si="0"/>
        <v>0</v>
      </c>
      <c r="G24" s="70"/>
      <c r="H24" s="71">
        <f t="shared" si="1"/>
        <v>0</v>
      </c>
      <c r="I24" s="71">
        <f t="shared" si="2"/>
        <v>0</v>
      </c>
      <c r="J24" s="6"/>
    </row>
    <row r="25" spans="1:10" ht="337.5">
      <c r="A25" s="16">
        <v>18</v>
      </c>
      <c r="B25" s="50" t="s">
        <v>43</v>
      </c>
      <c r="C25" s="16" t="s">
        <v>6</v>
      </c>
      <c r="D25" s="5">
        <v>300</v>
      </c>
      <c r="E25" s="66"/>
      <c r="F25" s="71">
        <f t="shared" si="0"/>
        <v>0</v>
      </c>
      <c r="G25" s="70"/>
      <c r="H25" s="71">
        <f t="shared" si="1"/>
        <v>0</v>
      </c>
      <c r="I25" s="71">
        <f t="shared" si="2"/>
        <v>0</v>
      </c>
      <c r="J25" s="6"/>
    </row>
    <row r="26" spans="1:10" ht="78.75">
      <c r="A26" s="16">
        <v>19</v>
      </c>
      <c r="B26" s="50" t="s">
        <v>55</v>
      </c>
      <c r="C26" s="16" t="s">
        <v>6</v>
      </c>
      <c r="D26" s="5">
        <v>7600</v>
      </c>
      <c r="E26" s="68"/>
      <c r="F26" s="71">
        <f t="shared" si="0"/>
        <v>0</v>
      </c>
      <c r="G26" s="70"/>
      <c r="H26" s="71">
        <f t="shared" si="1"/>
        <v>0</v>
      </c>
      <c r="I26" s="71">
        <f t="shared" si="2"/>
        <v>0</v>
      </c>
      <c r="J26" s="6"/>
    </row>
    <row r="27" spans="1:10" ht="78.75">
      <c r="A27" s="16">
        <v>20</v>
      </c>
      <c r="B27" s="50" t="s">
        <v>56</v>
      </c>
      <c r="C27" s="16" t="s">
        <v>6</v>
      </c>
      <c r="D27" s="5">
        <v>6000</v>
      </c>
      <c r="E27" s="68"/>
      <c r="F27" s="71">
        <f t="shared" si="0"/>
        <v>0</v>
      </c>
      <c r="G27" s="70"/>
      <c r="H27" s="71">
        <f t="shared" si="1"/>
        <v>0</v>
      </c>
      <c r="I27" s="71">
        <f t="shared" si="2"/>
        <v>0</v>
      </c>
      <c r="J27" s="6"/>
    </row>
    <row r="28" spans="1:10" ht="56.25">
      <c r="A28" s="16">
        <v>21</v>
      </c>
      <c r="B28" s="52" t="s">
        <v>57</v>
      </c>
      <c r="C28" s="16" t="s">
        <v>6</v>
      </c>
      <c r="D28" s="5">
        <v>7600</v>
      </c>
      <c r="E28" s="66"/>
      <c r="F28" s="71">
        <f t="shared" si="0"/>
        <v>0</v>
      </c>
      <c r="G28" s="70"/>
      <c r="H28" s="71">
        <f t="shared" si="1"/>
        <v>0</v>
      </c>
      <c r="I28" s="71">
        <f t="shared" si="2"/>
        <v>0</v>
      </c>
      <c r="J28" s="7"/>
    </row>
    <row r="29" spans="1:10" ht="258.75">
      <c r="A29" s="16">
        <v>22</v>
      </c>
      <c r="B29" s="50" t="s">
        <v>44</v>
      </c>
      <c r="C29" s="16" t="s">
        <v>6</v>
      </c>
      <c r="D29" s="5">
        <v>20850</v>
      </c>
      <c r="E29" s="66"/>
      <c r="F29" s="71">
        <f t="shared" si="0"/>
        <v>0</v>
      </c>
      <c r="G29" s="70"/>
      <c r="H29" s="71">
        <f t="shared" si="1"/>
        <v>0</v>
      </c>
      <c r="I29" s="71">
        <f t="shared" si="2"/>
        <v>0</v>
      </c>
      <c r="J29" s="6"/>
    </row>
    <row r="30" spans="1:10" ht="337.5">
      <c r="A30" s="16">
        <v>23</v>
      </c>
      <c r="B30" s="50" t="s">
        <v>45</v>
      </c>
      <c r="C30" s="16" t="s">
        <v>6</v>
      </c>
      <c r="D30" s="5">
        <v>12500</v>
      </c>
      <c r="E30" s="67"/>
      <c r="F30" s="71">
        <f t="shared" si="0"/>
        <v>0</v>
      </c>
      <c r="G30" s="70"/>
      <c r="H30" s="71">
        <f t="shared" si="1"/>
        <v>0</v>
      </c>
      <c r="I30" s="71">
        <f t="shared" si="2"/>
        <v>0</v>
      </c>
      <c r="J30" s="6"/>
    </row>
    <row r="31" spans="1:10" ht="348.75">
      <c r="A31" s="16">
        <v>24</v>
      </c>
      <c r="B31" s="50" t="s">
        <v>46</v>
      </c>
      <c r="C31" s="16" t="s">
        <v>6</v>
      </c>
      <c r="D31" s="5">
        <v>18800</v>
      </c>
      <c r="E31" s="67"/>
      <c r="F31" s="71">
        <f t="shared" si="0"/>
        <v>0</v>
      </c>
      <c r="G31" s="70"/>
      <c r="H31" s="71">
        <f t="shared" si="1"/>
        <v>0</v>
      </c>
      <c r="I31" s="71">
        <f t="shared" si="2"/>
        <v>0</v>
      </c>
      <c r="J31" s="6"/>
    </row>
    <row r="32" spans="1:10" ht="78.75">
      <c r="A32" s="16">
        <v>25</v>
      </c>
      <c r="B32" s="50" t="s">
        <v>67</v>
      </c>
      <c r="C32" s="16" t="s">
        <v>6</v>
      </c>
      <c r="D32" s="5">
        <v>63000</v>
      </c>
      <c r="E32" s="67"/>
      <c r="F32" s="71">
        <f t="shared" si="0"/>
        <v>0</v>
      </c>
      <c r="G32" s="70"/>
      <c r="H32" s="71">
        <f t="shared" si="1"/>
        <v>0</v>
      </c>
      <c r="I32" s="71">
        <f t="shared" si="2"/>
        <v>0</v>
      </c>
      <c r="J32" s="7"/>
    </row>
    <row r="33" spans="1:10" ht="213.75">
      <c r="A33" s="16">
        <v>26</v>
      </c>
      <c r="B33" s="50" t="s">
        <v>68</v>
      </c>
      <c r="C33" s="16" t="s">
        <v>6</v>
      </c>
      <c r="D33" s="5">
        <v>900</v>
      </c>
      <c r="E33" s="67"/>
      <c r="F33" s="71">
        <f t="shared" si="0"/>
        <v>0</v>
      </c>
      <c r="G33" s="70"/>
      <c r="H33" s="71">
        <f t="shared" si="1"/>
        <v>0</v>
      </c>
      <c r="I33" s="71">
        <f t="shared" si="2"/>
        <v>0</v>
      </c>
      <c r="J33" s="6"/>
    </row>
    <row r="34" spans="1:10" ht="180">
      <c r="A34" s="16">
        <v>27</v>
      </c>
      <c r="B34" s="50" t="s">
        <v>60</v>
      </c>
      <c r="C34" s="16" t="s">
        <v>6</v>
      </c>
      <c r="D34" s="5">
        <v>600</v>
      </c>
      <c r="E34" s="67"/>
      <c r="F34" s="71">
        <f t="shared" si="0"/>
        <v>0</v>
      </c>
      <c r="G34" s="70"/>
      <c r="H34" s="71">
        <f t="shared" si="1"/>
        <v>0</v>
      </c>
      <c r="I34" s="71">
        <f t="shared" si="2"/>
        <v>0</v>
      </c>
      <c r="J34" s="6"/>
    </row>
    <row r="35" spans="1:10" ht="101.25">
      <c r="A35" s="16">
        <v>28</v>
      </c>
      <c r="B35" s="50" t="s">
        <v>58</v>
      </c>
      <c r="C35" s="16" t="s">
        <v>6</v>
      </c>
      <c r="D35" s="5">
        <v>16000</v>
      </c>
      <c r="E35" s="67"/>
      <c r="F35" s="71">
        <f t="shared" si="0"/>
        <v>0</v>
      </c>
      <c r="G35" s="70"/>
      <c r="H35" s="71">
        <f t="shared" si="1"/>
        <v>0</v>
      </c>
      <c r="I35" s="71">
        <f t="shared" si="2"/>
        <v>0</v>
      </c>
      <c r="J35" s="6"/>
    </row>
    <row r="36" spans="1:10" ht="213.75">
      <c r="A36" s="16">
        <v>29</v>
      </c>
      <c r="B36" s="50" t="s">
        <v>59</v>
      </c>
      <c r="C36" s="16" t="s">
        <v>6</v>
      </c>
      <c r="D36" s="5">
        <v>2000</v>
      </c>
      <c r="E36" s="67"/>
      <c r="F36" s="71">
        <f t="shared" si="0"/>
        <v>0</v>
      </c>
      <c r="G36" s="70"/>
      <c r="H36" s="71">
        <f t="shared" si="1"/>
        <v>0</v>
      </c>
      <c r="I36" s="71">
        <f t="shared" si="2"/>
        <v>0</v>
      </c>
      <c r="J36" s="6"/>
    </row>
    <row r="37" spans="1:10" ht="213.75">
      <c r="A37" s="16">
        <v>30</v>
      </c>
      <c r="B37" s="50" t="s">
        <v>47</v>
      </c>
      <c r="C37" s="16" t="s">
        <v>6</v>
      </c>
      <c r="D37" s="5">
        <v>2000</v>
      </c>
      <c r="E37" s="67"/>
      <c r="F37" s="71">
        <f t="shared" si="0"/>
        <v>0</v>
      </c>
      <c r="G37" s="70"/>
      <c r="H37" s="71">
        <f t="shared" si="1"/>
        <v>0</v>
      </c>
      <c r="I37" s="71">
        <f t="shared" si="2"/>
        <v>0</v>
      </c>
      <c r="J37" s="6"/>
    </row>
    <row r="38" spans="1:10" ht="123.75">
      <c r="A38" s="16">
        <v>31</v>
      </c>
      <c r="B38" s="50" t="s">
        <v>48</v>
      </c>
      <c r="C38" s="16" t="s">
        <v>6</v>
      </c>
      <c r="D38" s="5">
        <v>100</v>
      </c>
      <c r="E38" s="67"/>
      <c r="F38" s="71">
        <f t="shared" si="0"/>
        <v>0</v>
      </c>
      <c r="G38" s="70"/>
      <c r="H38" s="71">
        <f t="shared" si="1"/>
        <v>0</v>
      </c>
      <c r="I38" s="71">
        <f t="shared" si="2"/>
        <v>0</v>
      </c>
      <c r="J38" s="7"/>
    </row>
    <row r="39" spans="1:10" ht="13.15" customHeight="1">
      <c r="E39" s="17" t="s">
        <v>8</v>
      </c>
      <c r="F39" s="72">
        <f>SUM(F8:F38)</f>
        <v>0</v>
      </c>
      <c r="G39" s="73"/>
      <c r="H39" s="74"/>
      <c r="I39" s="72">
        <f>SUM(I8:I38)</f>
        <v>0</v>
      </c>
    </row>
    <row r="40" spans="1:10" ht="20.25" customHeight="1">
      <c r="E40" s="18"/>
      <c r="F40" s="19"/>
      <c r="G40" s="18"/>
      <c r="H40" s="20"/>
      <c r="I40" s="19"/>
    </row>
    <row r="41" spans="1:10">
      <c r="A41" s="28" t="s">
        <v>61</v>
      </c>
      <c r="B41" s="21"/>
      <c r="C41" s="22"/>
      <c r="D41" s="23"/>
      <c r="E41" s="24"/>
      <c r="F41" s="25"/>
      <c r="G41" s="26"/>
      <c r="H41" s="23"/>
      <c r="I41" s="26"/>
      <c r="J41" s="27"/>
    </row>
    <row r="42" spans="1:10" ht="409.5" customHeight="1">
      <c r="A42" s="93" t="s">
        <v>26</v>
      </c>
      <c r="B42" s="93"/>
      <c r="C42" s="102" t="s">
        <v>66</v>
      </c>
      <c r="D42" s="103"/>
      <c r="E42" s="103"/>
      <c r="F42" s="103"/>
      <c r="G42" s="103"/>
      <c r="H42" s="103"/>
      <c r="I42" s="103"/>
      <c r="J42" s="103"/>
    </row>
    <row r="43" spans="1:10" ht="77.25" customHeight="1">
      <c r="A43" s="93"/>
      <c r="B43" s="93"/>
      <c r="C43" s="103"/>
      <c r="D43" s="103"/>
      <c r="E43" s="103"/>
      <c r="F43" s="103"/>
      <c r="G43" s="103"/>
      <c r="H43" s="103"/>
      <c r="I43" s="103"/>
      <c r="J43" s="103"/>
    </row>
    <row r="44" spans="1:10" ht="22.5" customHeight="1">
      <c r="A44" s="93"/>
      <c r="B44" s="93"/>
      <c r="C44" s="103"/>
      <c r="D44" s="103"/>
      <c r="E44" s="103"/>
      <c r="F44" s="103"/>
      <c r="G44" s="103"/>
      <c r="H44" s="103"/>
      <c r="I44" s="103"/>
      <c r="J44" s="103"/>
    </row>
    <row r="45" spans="1:10" ht="13.15" customHeight="1">
      <c r="A45" s="107" t="s">
        <v>9</v>
      </c>
      <c r="B45" s="107"/>
      <c r="C45" s="28"/>
      <c r="D45" s="24"/>
      <c r="E45" s="24"/>
      <c r="F45" s="29"/>
      <c r="G45" s="29"/>
      <c r="H45" s="24"/>
      <c r="I45" s="29"/>
      <c r="J45" s="30"/>
    </row>
    <row r="46" spans="1:10" ht="63.75" customHeight="1">
      <c r="A46" s="53" t="s">
        <v>1</v>
      </c>
      <c r="B46" s="54" t="s">
        <v>62</v>
      </c>
      <c r="C46" s="104" t="s">
        <v>10</v>
      </c>
      <c r="D46" s="105"/>
      <c r="E46" s="57" t="s">
        <v>11</v>
      </c>
      <c r="F46" s="106" t="s">
        <v>12</v>
      </c>
      <c r="G46" s="106"/>
      <c r="H46" s="60" t="s">
        <v>13</v>
      </c>
      <c r="I46" s="55" t="s">
        <v>14</v>
      </c>
      <c r="J46" s="56" t="s">
        <v>15</v>
      </c>
    </row>
    <row r="47" spans="1:10" ht="13.15" customHeight="1">
      <c r="A47" s="75">
        <v>1</v>
      </c>
      <c r="B47" s="76">
        <v>2</v>
      </c>
      <c r="C47" s="94">
        <v>3</v>
      </c>
      <c r="D47" s="95"/>
      <c r="E47" s="77">
        <v>4</v>
      </c>
      <c r="F47" s="94">
        <v>5</v>
      </c>
      <c r="G47" s="95"/>
      <c r="H47" s="76">
        <v>6</v>
      </c>
      <c r="I47" s="78">
        <v>7</v>
      </c>
      <c r="J47" s="48">
        <v>8</v>
      </c>
    </row>
    <row r="48" spans="1:10" ht="51">
      <c r="A48" s="32">
        <v>1</v>
      </c>
      <c r="B48" s="33" t="s">
        <v>65</v>
      </c>
      <c r="C48" s="115">
        <v>24</v>
      </c>
      <c r="D48" s="115"/>
      <c r="E48" s="62"/>
      <c r="F48" s="96">
        <f>ROUND(C48*E48,2)</f>
        <v>0</v>
      </c>
      <c r="G48" s="97"/>
      <c r="H48" s="63"/>
      <c r="I48" s="79">
        <f>ROUND(F48*H48+F48,2)</f>
        <v>0</v>
      </c>
      <c r="J48" s="64"/>
    </row>
    <row r="49" spans="1:11" ht="13.15" customHeight="1">
      <c r="A49" s="58"/>
      <c r="B49" s="58"/>
      <c r="C49" s="58"/>
      <c r="D49" s="58"/>
      <c r="E49" s="34" t="s">
        <v>16</v>
      </c>
      <c r="F49" s="98">
        <f>SUM(F48)</f>
        <v>0</v>
      </c>
      <c r="G49" s="99"/>
      <c r="H49" s="35"/>
      <c r="I49" s="80">
        <f>SUM(I48)</f>
        <v>0</v>
      </c>
      <c r="J49" s="61"/>
      <c r="K49" s="8"/>
    </row>
    <row r="50" spans="1:11" ht="13.15" customHeight="1">
      <c r="A50" s="107" t="s">
        <v>17</v>
      </c>
      <c r="B50" s="107"/>
      <c r="C50" s="28"/>
      <c r="D50" s="36"/>
      <c r="E50" s="36"/>
      <c r="F50" s="37"/>
      <c r="G50" s="37"/>
      <c r="H50" s="36"/>
      <c r="I50" s="37"/>
      <c r="J50" s="38"/>
      <c r="K50" s="9"/>
    </row>
    <row r="51" spans="1:11" ht="33.200000000000003" customHeight="1">
      <c r="A51" s="31" t="s">
        <v>63</v>
      </c>
      <c r="B51" s="100" t="s">
        <v>18</v>
      </c>
      <c r="C51" s="101"/>
      <c r="D51" s="108" t="s">
        <v>19</v>
      </c>
      <c r="E51" s="108"/>
      <c r="F51" s="108"/>
      <c r="G51" s="81" t="s">
        <v>20</v>
      </c>
      <c r="H51" s="81"/>
      <c r="I51" s="109" t="s">
        <v>21</v>
      </c>
      <c r="J51" s="109"/>
    </row>
    <row r="52" spans="1:11" ht="13.15" customHeight="1">
      <c r="A52" s="31">
        <v>1</v>
      </c>
      <c r="B52" s="100">
        <v>2</v>
      </c>
      <c r="C52" s="101"/>
      <c r="D52" s="108">
        <v>3</v>
      </c>
      <c r="E52" s="108"/>
      <c r="F52" s="108"/>
      <c r="G52" s="81">
        <v>4</v>
      </c>
      <c r="H52" s="81"/>
      <c r="I52" s="81">
        <v>5</v>
      </c>
      <c r="J52" s="81"/>
    </row>
    <row r="53" spans="1:11" ht="13.15" customHeight="1">
      <c r="A53" s="39">
        <v>1</v>
      </c>
      <c r="B53" s="111" t="s">
        <v>22</v>
      </c>
      <c r="C53" s="112"/>
      <c r="D53" s="85">
        <f>F39</f>
        <v>0</v>
      </c>
      <c r="E53" s="85"/>
      <c r="F53" s="85"/>
      <c r="G53" s="86"/>
      <c r="H53" s="86"/>
      <c r="I53" s="85">
        <f>I39</f>
        <v>0</v>
      </c>
      <c r="J53" s="85"/>
    </row>
    <row r="54" spans="1:11" ht="13.15" customHeight="1">
      <c r="A54" s="40">
        <v>2</v>
      </c>
      <c r="B54" s="113" t="s">
        <v>23</v>
      </c>
      <c r="C54" s="114"/>
      <c r="D54" s="87">
        <f>F49</f>
        <v>0</v>
      </c>
      <c r="E54" s="87"/>
      <c r="F54" s="87"/>
      <c r="G54" s="88"/>
      <c r="H54" s="88"/>
      <c r="I54" s="89">
        <f>I49</f>
        <v>0</v>
      </c>
      <c r="J54" s="89"/>
    </row>
    <row r="55" spans="1:11" ht="13.15" customHeight="1">
      <c r="A55" s="100" t="s">
        <v>64</v>
      </c>
      <c r="B55" s="110"/>
      <c r="C55" s="101"/>
      <c r="D55" s="82">
        <f>SUM(D53:F54)</f>
        <v>0</v>
      </c>
      <c r="E55" s="82"/>
      <c r="F55" s="82"/>
      <c r="G55" s="45"/>
      <c r="H55" s="59"/>
      <c r="I55" s="83">
        <f>SUM(I53:I54)</f>
        <v>0</v>
      </c>
      <c r="J55" s="83"/>
      <c r="K55" s="9"/>
    </row>
    <row r="56" spans="1:11" ht="13.15" customHeight="1">
      <c r="A56" s="41"/>
      <c r="B56" s="42"/>
      <c r="C56" s="84"/>
      <c r="D56" s="84"/>
      <c r="E56" s="84"/>
      <c r="F56" s="84"/>
      <c r="G56" s="43"/>
      <c r="H56" s="44"/>
      <c r="I56" s="43"/>
      <c r="J56" s="45"/>
      <c r="K56" s="9"/>
    </row>
    <row r="57" spans="1:11" ht="13.15" customHeight="1">
      <c r="E57" s="18"/>
      <c r="F57" s="19"/>
      <c r="G57" s="18"/>
      <c r="H57" s="20"/>
      <c r="I57" s="19"/>
    </row>
    <row r="58" spans="1:11" ht="13.15" customHeight="1">
      <c r="E58" s="18"/>
      <c r="F58" s="19"/>
      <c r="G58" s="18"/>
      <c r="H58" s="20"/>
      <c r="I58" s="19"/>
    </row>
    <row r="59" spans="1:11" ht="13.15" customHeight="1">
      <c r="E59" s="18"/>
      <c r="F59" s="19"/>
      <c r="G59" s="18"/>
      <c r="H59" s="20"/>
      <c r="I59" s="19"/>
    </row>
    <row r="60" spans="1:11" ht="13.15" customHeight="1">
      <c r="E60" s="18"/>
      <c r="F60" s="46"/>
      <c r="G60" s="18"/>
      <c r="H60" s="20"/>
      <c r="I60" s="19"/>
    </row>
    <row r="61" spans="1:11" ht="13.15" customHeight="1">
      <c r="E61" s="18"/>
      <c r="F61" s="19"/>
      <c r="G61" s="18"/>
      <c r="H61" s="20"/>
      <c r="I61" s="19"/>
    </row>
    <row r="62" spans="1:11" ht="13.15" customHeight="1">
      <c r="E62" s="18"/>
      <c r="F62" s="19"/>
      <c r="G62" s="18"/>
      <c r="H62" s="20"/>
      <c r="I62" s="19"/>
    </row>
    <row r="63" spans="1:11" ht="13.15" customHeight="1">
      <c r="E63" s="18"/>
      <c r="F63" s="19"/>
      <c r="G63" s="18"/>
      <c r="H63" s="20"/>
      <c r="I63" s="19"/>
    </row>
    <row r="64" spans="1:11" ht="13.15" customHeight="1">
      <c r="E64" s="18"/>
      <c r="F64" s="19"/>
      <c r="G64" s="18"/>
      <c r="H64" s="20"/>
      <c r="I64" s="19"/>
    </row>
    <row r="65" spans="5:9" ht="13.15" customHeight="1">
      <c r="E65" s="18"/>
      <c r="F65" s="19"/>
      <c r="G65" s="18"/>
      <c r="H65" s="20"/>
      <c r="I65" s="19"/>
    </row>
    <row r="66" spans="5:9" ht="13.15" customHeight="1">
      <c r="E66" s="18"/>
      <c r="F66" s="19"/>
      <c r="G66" s="18"/>
      <c r="H66" s="20"/>
      <c r="I66" s="19"/>
    </row>
    <row r="67" spans="5:9" ht="121.7" customHeight="1">
      <c r="E67" s="18"/>
      <c r="F67" s="19"/>
      <c r="G67" s="18"/>
      <c r="H67" s="20"/>
      <c r="I67" s="19"/>
    </row>
    <row r="68" spans="5:9">
      <c r="E68" s="18"/>
      <c r="F68" s="19"/>
      <c r="G68" s="18"/>
      <c r="H68" s="20"/>
      <c r="I68" s="19"/>
    </row>
    <row r="69" spans="5:9">
      <c r="E69" s="18"/>
      <c r="F69" s="19"/>
      <c r="G69" s="18"/>
      <c r="H69" s="20"/>
      <c r="I69" s="19"/>
    </row>
    <row r="70" spans="5:9">
      <c r="E70" s="18"/>
      <c r="F70" s="19"/>
      <c r="G70" s="18"/>
      <c r="H70" s="20"/>
      <c r="I70" s="19"/>
    </row>
    <row r="71" spans="5:9">
      <c r="E71" s="18"/>
      <c r="F71" s="19"/>
      <c r="G71" s="18"/>
      <c r="H71" s="20"/>
      <c r="I71" s="19"/>
    </row>
    <row r="72" spans="5:9">
      <c r="F72" s="47"/>
      <c r="H72" s="20"/>
    </row>
    <row r="73" spans="5:9">
      <c r="F73" s="47"/>
      <c r="H73" s="20"/>
    </row>
    <row r="74" spans="5:9">
      <c r="F74" s="47"/>
      <c r="H74" s="20"/>
    </row>
    <row r="75" spans="5:9">
      <c r="F75" s="47"/>
      <c r="H75" s="20"/>
    </row>
    <row r="76" spans="5:9">
      <c r="F76" s="47"/>
      <c r="H76" s="20"/>
    </row>
    <row r="77" spans="5:9">
      <c r="F77" s="47"/>
      <c r="H77" s="20"/>
    </row>
  </sheetData>
  <mergeCells count="35">
    <mergeCell ref="F47:G47"/>
    <mergeCell ref="F48:G48"/>
    <mergeCell ref="F49:G49"/>
    <mergeCell ref="B51:C51"/>
    <mergeCell ref="C42:J44"/>
    <mergeCell ref="C46:D46"/>
    <mergeCell ref="F46:G46"/>
    <mergeCell ref="A50:B50"/>
    <mergeCell ref="D51:F51"/>
    <mergeCell ref="A45:B45"/>
    <mergeCell ref="G51:H51"/>
    <mergeCell ref="I51:J51"/>
    <mergeCell ref="C47:D47"/>
    <mergeCell ref="C48:D48"/>
    <mergeCell ref="A1:J1"/>
    <mergeCell ref="A2:J2"/>
    <mergeCell ref="A3:J3"/>
    <mergeCell ref="A4:J4"/>
    <mergeCell ref="A42:B44"/>
    <mergeCell ref="G52:H52"/>
    <mergeCell ref="I52:J52"/>
    <mergeCell ref="D55:F55"/>
    <mergeCell ref="I55:J55"/>
    <mergeCell ref="C56:F56"/>
    <mergeCell ref="D53:F53"/>
    <mergeCell ref="G53:H53"/>
    <mergeCell ref="I53:J53"/>
    <mergeCell ref="D54:F54"/>
    <mergeCell ref="G54:H54"/>
    <mergeCell ref="I54:J54"/>
    <mergeCell ref="A55:C55"/>
    <mergeCell ref="B52:C52"/>
    <mergeCell ref="B53:C53"/>
    <mergeCell ref="B54:C54"/>
    <mergeCell ref="D52:F52"/>
  </mergeCells>
  <phoneticPr fontId="17" type="noConversion"/>
  <printOptions horizontalCentered="1"/>
  <pageMargins left="0.11811023622047245" right="0.11811023622047245" top="0.55118110236220474" bottom="0.35433070866141736" header="0" footer="0"/>
  <pageSetup paperSize="9" orientation="landscape" r:id="rId1"/>
  <rowBreaks count="3" manualBreakCount="3">
    <brk id="5" max="16383" man="1"/>
    <brk id="40" max="9" man="1"/>
    <brk id="44" max="9" man="1"/>
  </rowBreaks>
</worksheet>
</file>

<file path=docProps/app.xml><?xml version="1.0" encoding="utf-8"?>
<Properties xmlns="http://schemas.openxmlformats.org/officeDocument/2006/extended-properties" xmlns:vt="http://schemas.openxmlformats.org/officeDocument/2006/docPropsVTypes">
  <Template/>
  <TotalTime>11056</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Zad.1</vt:lpstr>
      <vt:lpstr>Zad.1!Obszar_wydruku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Michalska</dc:creator>
  <dc:description/>
  <cp:lastModifiedBy>Anna Massier</cp:lastModifiedBy>
  <cp:revision>124</cp:revision>
  <cp:lastPrinted>2023-09-06T05:18:12Z</cp:lastPrinted>
  <dcterms:created xsi:type="dcterms:W3CDTF">2009-04-16T11:32:48Z</dcterms:created>
  <dcterms:modified xsi:type="dcterms:W3CDTF">2023-09-06T05:18:43Z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Info 1">
    <vt:lpwstr/>
  </property>
  <property fmtid="{D5CDD505-2E9C-101B-9397-08002B2CF9AE}" pid="4" name="Info 2">
    <vt:lpwstr/>
  </property>
  <property fmtid="{D5CDD505-2E9C-101B-9397-08002B2CF9AE}" pid="5" name="Info 3">
    <vt:lpwstr/>
  </property>
  <property fmtid="{D5CDD505-2E9C-101B-9397-08002B2CF9AE}" pid="6" name="Info 4">
    <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