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Zamowienia\Desktop\Anka M\NZ.261.49.2023 - U - cytostatyki (3)\2. SWZ\"/>
    </mc:Choice>
  </mc:AlternateContent>
  <xr:revisionPtr revIDLastSave="0" documentId="13_ncr:1_{3C84DA7C-FF47-4102-9A7C-97EC7ED18329}" xr6:coauthVersionLast="47" xr6:coauthVersionMax="47" xr10:uidLastSave="{00000000-0000-0000-0000-000000000000}"/>
  <bookViews>
    <workbookView xWindow="-120" yWindow="-120" windowWidth="29040" windowHeight="15840" tabRatio="500" xr2:uid="{00000000-000D-0000-FFFF-FFFF00000000}"/>
  </bookViews>
  <sheets>
    <sheet name="Zad.1" sheetId="1" r:id="rId1"/>
  </sheets>
  <definedNames>
    <definedName name="_xlnm.Print_Area" localSheetId="0">Zad.1!$A$1:$J$56</definedName>
  </definedName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F9" i="1" l="1"/>
  <c r="I9" i="1" s="1"/>
  <c r="H9" i="1" s="1"/>
  <c r="F10" i="1"/>
  <c r="I10" i="1" s="1"/>
  <c r="F11" i="1"/>
  <c r="I11" i="1" s="1"/>
  <c r="H11" i="1" s="1"/>
  <c r="F12" i="1"/>
  <c r="I12" i="1" s="1"/>
  <c r="H12" i="1" s="1"/>
  <c r="F13" i="1"/>
  <c r="I13" i="1" s="1"/>
  <c r="H13" i="1" s="1"/>
  <c r="F14" i="1"/>
  <c r="I14" i="1" s="1"/>
  <c r="H14" i="1" s="1"/>
  <c r="F15" i="1"/>
  <c r="I15" i="1" s="1"/>
  <c r="H15" i="1" s="1"/>
  <c r="F16" i="1"/>
  <c r="I16" i="1" s="1"/>
  <c r="H16" i="1" s="1"/>
  <c r="F17" i="1"/>
  <c r="I17" i="1" s="1"/>
  <c r="H17" i="1" s="1"/>
  <c r="F18" i="1"/>
  <c r="I18" i="1" s="1"/>
  <c r="H18" i="1" s="1"/>
  <c r="F19" i="1"/>
  <c r="I19" i="1" s="1"/>
  <c r="H19" i="1" s="1"/>
  <c r="F20" i="1"/>
  <c r="I20" i="1" s="1"/>
  <c r="H20" i="1" s="1"/>
  <c r="F21" i="1"/>
  <c r="I21" i="1" s="1"/>
  <c r="H21" i="1" s="1"/>
  <c r="F22" i="1"/>
  <c r="I22" i="1" s="1"/>
  <c r="H22" i="1" s="1"/>
  <c r="F23" i="1"/>
  <c r="I23" i="1" s="1"/>
  <c r="H23" i="1" s="1"/>
  <c r="F24" i="1"/>
  <c r="I24" i="1" s="1"/>
  <c r="H24" i="1" s="1"/>
  <c r="F25" i="1"/>
  <c r="I25" i="1" s="1"/>
  <c r="H25" i="1" s="1"/>
  <c r="F26" i="1"/>
  <c r="I26" i="1" s="1"/>
  <c r="H26" i="1" s="1"/>
  <c r="F27" i="1"/>
  <c r="I27" i="1" s="1"/>
  <c r="H27" i="1" s="1"/>
  <c r="F28" i="1"/>
  <c r="I28" i="1" s="1"/>
  <c r="H28" i="1" s="1"/>
  <c r="F29" i="1"/>
  <c r="I29" i="1" s="1"/>
  <c r="H29" i="1" s="1"/>
  <c r="F30" i="1"/>
  <c r="I30" i="1" s="1"/>
  <c r="H30" i="1" s="1"/>
  <c r="F31" i="1"/>
  <c r="I31" i="1" s="1"/>
  <c r="H31" i="1" s="1"/>
  <c r="F32" i="1"/>
  <c r="I32" i="1" s="1"/>
  <c r="H32" i="1" s="1"/>
  <c r="F33" i="1"/>
  <c r="I33" i="1" s="1"/>
  <c r="H33" i="1" s="1"/>
  <c r="F34" i="1"/>
  <c r="I34" i="1" s="1"/>
  <c r="H34" i="1" s="1"/>
  <c r="F35" i="1"/>
  <c r="I35" i="1" s="1"/>
  <c r="H35" i="1" s="1"/>
  <c r="F36" i="1"/>
  <c r="I36" i="1" s="1"/>
  <c r="H36" i="1" s="1"/>
  <c r="F37" i="1"/>
  <c r="I37" i="1" s="1"/>
  <c r="H37" i="1" s="1"/>
  <c r="F38" i="1"/>
  <c r="I38" i="1" s="1"/>
  <c r="H38" i="1" s="1"/>
  <c r="F8" i="1"/>
  <c r="I8" i="1" s="1"/>
  <c r="F48" i="1"/>
  <c r="I48" i="1" s="1"/>
  <c r="I49" i="1" s="1"/>
  <c r="I54" i="1" s="1"/>
  <c r="A9" i="1"/>
  <c r="F49" i="1" l="1"/>
  <c r="D54" i="1" s="1"/>
  <c r="I39" i="1"/>
  <c r="I53" i="1" s="1"/>
  <c r="I55" i="1" s="1"/>
  <c r="F39" i="1"/>
  <c r="H10" i="1"/>
  <c r="H8" i="1"/>
  <c r="D53" i="1"/>
  <c r="D55" i="1" l="1"/>
</calcChain>
</file>

<file path=xl/sharedStrings.xml><?xml version="1.0" encoding="utf-8"?>
<sst xmlns="http://schemas.openxmlformats.org/spreadsheetml/2006/main" count="100" uniqueCount="70">
  <si>
    <t xml:space="preserve"> Formularz cenowo- techniczny  zadania nr  1</t>
  </si>
  <si>
    <t>Lp.</t>
  </si>
  <si>
    <t>Przedmiot zamówienia</t>
  </si>
  <si>
    <t>Ilość</t>
  </si>
  <si>
    <t>Cena jednostkowa netto</t>
  </si>
  <si>
    <t>PRODUCENT/ Nazwa własna lub inne określenie identyfikujące wyrób w sposób jednoznaczny, np. numer katalogowy</t>
  </si>
  <si>
    <t>szt</t>
  </si>
  <si>
    <t>op</t>
  </si>
  <si>
    <t>RAZEM :</t>
  </si>
  <si>
    <t>Tabela 3</t>
  </si>
  <si>
    <t>Okres dzierżawy (m-ce)</t>
  </si>
  <si>
    <t>Cena jednostkowa netto za 1 miesiąc dzierżawy</t>
  </si>
  <si>
    <t>Wartość netto za 24 miesięcy dzierżawy
5 = 3 x 4</t>
  </si>
  <si>
    <t>Stawka podatku Vat %</t>
  </si>
  <si>
    <t>Wartość brutto za 24 miesięcy dzierżawy
7 = 5 +6</t>
  </si>
  <si>
    <t>Producent/
Nazwa handlowa, typ, model, rok produkcji</t>
  </si>
  <si>
    <t>RAZEM:</t>
  </si>
  <si>
    <t>Tabela 4</t>
  </si>
  <si>
    <t>Zestawienie</t>
  </si>
  <si>
    <t xml:space="preserve">
Wartość netto
</t>
  </si>
  <si>
    <t xml:space="preserve">
Stawka podatku
Vat %
</t>
  </si>
  <si>
    <t xml:space="preserve">
Wartość brutto
</t>
  </si>
  <si>
    <t>Wartość z tabeli nr 1 - poz. „RAZEM”</t>
  </si>
  <si>
    <t>Wartość z tabeli nr 3 - poz. „RAZEM”</t>
  </si>
  <si>
    <t>Załącznik nr 1 do umowy nr NZ.261.49.1.2023</t>
  </si>
  <si>
    <t xml:space="preserve">                                                                                                                                      Załącznik nr 2 do SWZ nr NZ.261.49.2023</t>
  </si>
  <si>
    <r>
      <t xml:space="preserve">
</t>
    </r>
    <r>
      <rPr>
        <b/>
        <sz val="10"/>
        <color rgb="FF000000"/>
        <rFont val="Tahoma"/>
        <family val="2"/>
        <charset val="238"/>
      </rPr>
      <t>5 sztuk pomp infuzyjnych objętościowych kompatybilnych z wyrobami wskazanymi w pozycji 23 i 24 tabeli nr 1</t>
    </r>
  </si>
  <si>
    <t xml:space="preserve">Koreczek kombi czerwony, odporny na działanie cytostatyków.
</t>
  </si>
  <si>
    <t xml:space="preserve">Łącznik międzystrzykawkowy z podwójnym żeńskim zakończeniem luer lock; do połączenia dwóch strzykawek luer lock; prosty tor przepływu. Kolor zielony.
</t>
  </si>
  <si>
    <t>Jm.</t>
  </si>
  <si>
    <r>
      <t xml:space="preserve">Wartość netto
</t>
    </r>
    <r>
      <rPr>
        <b/>
        <sz val="9"/>
        <color rgb="FF000000"/>
        <rFont val="Tahoma"/>
        <family val="2"/>
        <charset val="238"/>
      </rPr>
      <t>6=4x5</t>
    </r>
  </si>
  <si>
    <r>
      <t xml:space="preserve">Cena jednostkowa brutto
</t>
    </r>
    <r>
      <rPr>
        <b/>
        <sz val="9"/>
        <color rgb="FF000000"/>
        <rFont val="Tahoma"/>
        <family val="2"/>
        <charset val="238"/>
      </rPr>
      <t>8=9/4</t>
    </r>
  </si>
  <si>
    <r>
      <t xml:space="preserve">Wartość
Brutto
</t>
    </r>
    <r>
      <rPr>
        <b/>
        <sz val="9"/>
        <color rgb="FF000000"/>
        <rFont val="Tahoma"/>
        <family val="2"/>
        <charset val="238"/>
      </rPr>
      <t>9= 6+7</t>
    </r>
  </si>
  <si>
    <t>Stawka
VAT
%</t>
  </si>
  <si>
    <r>
      <t>Przyrząd do długotrwałego aspirowania cytostatyków</t>
    </r>
    <r>
      <rPr>
        <sz val="9"/>
        <color rgb="FF000000"/>
        <rFont val="Tahoma"/>
        <family val="2"/>
        <charset val="238"/>
      </rPr>
      <t xml:space="preserve"> - ostry kolec standard (osłonięty nasadką z tworzywa sztucznego zabezpieczającą kolec przed skażeniem podczas otwierania opakowania); filtr cząsteczkowy 5um o dużej powierzchni; filtr zatrzymujący aerozole 0,2 um; port bezigłowy posiadający końcówkę luer-lock; obudowa zastawki w kolorze czerwonym, posiadający zastawkę zabezpieczającą lek przed wyciekaniem po rozłączeniu strzykawki. Wykonawca oświadcza, iż posiada test potwierdzający, żeże, przyrząd do przygotowania cytostatyków stanowi zamknięty system w myśl definicji NIOSH i zapobiegają uwalnianiu się niebezpiecznych zanieczyszczeń do otoczenia.
</t>
    </r>
  </si>
  <si>
    <r>
      <t>Przyrząd typu spike/kolec</t>
    </r>
    <r>
      <rPr>
        <sz val="9"/>
        <color rgb="FF000000"/>
        <rFont val="Tahoma"/>
        <family val="2"/>
        <charset val="238"/>
      </rPr>
      <t xml:space="preserve"> do przygotowywania i pobierania leków w/z worku/a typu Viaflo, z zaworem samozamykającym z gładką powierzchnią do wielokrotnej dezynfekcji. Obudowa zaworu przezierna. Ostry kolec, długość robocza 36mm, osłonięty nasadką z tworzywa sztucznego, zabezpieczającą kolec przed skażeniem podczas otwierania opakowania; port bezigłowy z korkiem zapobiegającym przed koniecznością dezynfekcji portu podczas pierwszego podłączenia, Całkowita długość przyrządu 90mm. Pakowany a'300.
</t>
    </r>
  </si>
  <si>
    <r>
      <t>Zamknięty łącznik bezigłowy</t>
    </r>
    <r>
      <rPr>
        <sz val="9"/>
        <color rgb="FF000000"/>
        <rFont val="Tahoma"/>
        <family val="2"/>
        <charset val="238"/>
      </rPr>
      <t xml:space="preserve"> z męską końcówką z zatyczką zabezpieczającą przed skażeniem końcówki w czasie transportu i połączenia. Łącznik do przygotowywania, transportu i podaży leku cytostatycznego, wytwarzający zamknięty system (potwierdzony dokumentacją), który zamyka się samoczynnie po rozłączeniu np. ze spike, kaniulą lub zestawem kroplówkowym. Bez zawartości lateksu, PCV, DEHP i części metalowych. Przezierny, sterylny, pakowany pojedynczo. Zabezpieczający strzykawki z zakończeniem Luer Lock przed wyciekaniem cytostatyków. Mechanizm blokujący w kolorze bursztynowym, rotacyjny (możliwość dokręcenia do strzykawki/brak możliwości odkręcenia)
</t>
    </r>
  </si>
  <si>
    <r>
      <t xml:space="preserve">Jałowe igły z filtrem </t>
    </r>
    <r>
      <rPr>
        <sz val="9"/>
        <color rgb="FF000000"/>
        <rFont val="Tahoma"/>
        <family val="2"/>
        <charset val="238"/>
      </rPr>
      <t>do pobierania leków z ampułek, aby uniknąć pobrania do strzykawki drobinek szkła, op. a’ 100</t>
    </r>
    <r>
      <rPr>
        <b/>
        <sz val="9"/>
        <color rgb="FF000000"/>
        <rFont val="Tahoma"/>
        <family val="2"/>
        <charset val="238"/>
      </rPr>
      <t xml:space="preserve">
</t>
    </r>
  </si>
  <si>
    <r>
      <t xml:space="preserve">Strzykawka trzyczęściowa 30ml </t>
    </r>
    <r>
      <rPr>
        <sz val="9"/>
        <color rgb="FF000000"/>
        <rFont val="Tahoma"/>
        <family val="2"/>
        <charset val="238"/>
      </rPr>
      <t>do pomp infuzyjnych wykonana z polipropylenu, wysoki kontrast podziałki, trwałe oznaczenie w kolorze czarnym, idealna czytelność, stopniowanie co 1 ml, centryczne zakończenie Luer Lock (wkręcane) do mocowania igły lub połączenia z drenami do infuzji. Owalny, ożebrowany kołnierz komory zapewniający pewny uchwyt i zapobiegający obracaniu w ręce lub owalny, ergonomicznie zaprojektowany kołnierz komory, umożliwiający pewny uchwyt i bezpieczna pracę. Bezpieczna blokada tłoka, zapobiegająca niekontrolowanemu wysunięciu tłoka z komory. Tłok z podwójnym gumowym uszczelnieniem wykonanym z syntetycznego materiału pozbawionego lateksu.</t>
    </r>
  </si>
  <si>
    <r>
      <t>Strzykawka trzyczęściowa 20 ml</t>
    </r>
    <r>
      <rPr>
        <sz val="9"/>
        <color rgb="FF000000"/>
        <rFont val="Tahoma"/>
        <family val="2"/>
        <charset val="238"/>
      </rPr>
      <t xml:space="preserve"> do pomp infuzyjnych wykonana z polipropylenu, wysoki kontrast podziałki, trwałe oznaczenie w kolorze czarnym, idealna czytelność, stopniowanie co 1 ml, centryczne zakończenie Luer Lock (wkręcane) do mocowania igły lub połączenia z drenami do infuzji. Owalny, ożebrowany kołnierz komory zapewniający pewny uchwyt i zapobiegający obracaniu w ręce lub owalny, ergonomicznie zaprojektowany kołnierz komory, umożliwiający pewny uchwyt i bezpieczna pracę. Bezpieczna blokada tłoka, zapobiegająca niekontrolowanemu wysunięciu tłoka z komory. Tłok z podwójnym gumowym uszczelnieniem wykonanym z syntetycznego materiału pozbawionego lateksu.</t>
    </r>
  </si>
  <si>
    <r>
      <t>Strzykawka trzyczęściowa 10ml</t>
    </r>
    <r>
      <rPr>
        <sz val="9"/>
        <color rgb="FF000000"/>
        <rFont val="Tahoma"/>
        <family val="2"/>
        <charset val="238"/>
      </rPr>
      <t xml:space="preserve"> do pomp infuzyjnych wykonana z polipropylenu,wysoki kontrast podziałki, trwałe oznaczenie w kolorze czarnym, idealna czytelność, stopniowanie co 0,5 ml, centryczne zakończenie Luer Lock (wkręcane) do mocowania igły lub połączenia z drenami do infuzji. Owalny, ożebrowany kołnierz komory zapewniający pewny uchwyt i zapobiegający obracaniu w ręce lub owalny, ergonomicznie zaprojektowany kołnierz komory, umożliwiający pewny uchwyt i bezpieczna pracę. Bezpieczna blokada tłoka, zapobiegająca niekontrolowanemu wysunięciu tłoka z komory. Tłok z podwójnym gumowym uszczelnieniem wykonanym z syntetycznego materiału pozbawionego lateksu.</t>
    </r>
  </si>
  <si>
    <r>
      <t>Strzykawka do pompy infuzyjnej strzykawkowej z końcówką Luer Lock</t>
    </r>
    <r>
      <rPr>
        <sz val="9"/>
        <color rgb="FF000000"/>
        <rFont val="Tahoma"/>
        <family val="2"/>
        <charset val="238"/>
      </rPr>
      <t xml:space="preserve"> – 3 ml gumowa część tłoka z podwójnym uszczelnieniem - naturalnie bezlateksowy syntetyczny materiał zgodny z normami ISO 10993 i DIN EN 30993 (biologiczna ocena materiałów medycznych); łatwo wyczuwalna blokada zapobiegająca niekontrolowanemu wysunięciu tłoka z komory strzykawki; czarna skala idealnie kontrastująca i czytelna; strzykawka wykonana z polipropylenu; kod kolorów na opakowaniu dla łatwego rozpoznania rozmiaru strzykawki.</t>
    </r>
    <r>
      <rPr>
        <b/>
        <sz val="9"/>
        <color rgb="FF000000"/>
        <rFont val="Tahoma"/>
        <family val="2"/>
        <charset val="238"/>
      </rPr>
      <t xml:space="preserve">
</t>
    </r>
  </si>
  <si>
    <r>
      <t>Dren przezroczysty z filtrem 0,2μm</t>
    </r>
    <r>
      <rPr>
        <sz val="9"/>
        <color rgb="FF000000"/>
        <rFont val="Tahoma"/>
        <family val="2"/>
        <charset val="238"/>
      </rPr>
      <t xml:space="preserve"> do przygotowywania leków leków cytotoksycznych np. paclitaxeli w pojemniku lub worku z możliwością ich podaży przez podłączenie z zestawem wielodrożnym. Bez zawartości DEHP. Dren wykonany z poliuretanu bez PCV. Możliwość dodania cytostatyku poprzez zintegrowaną zastawkę bezigłową zabezpieczoną korkiem luer-lock. Klips zatrzaskowy umiejscowiony poniżej portu do dostrzyknięć. Koniec drenu zabezpieczony filtrem hydrofobowym zapobiegającym wydostaniu się płynu oraz umożliwiającym usunięcie powietrza z drenu. Wyposażony w system sygnalizacji akustycznej po podłączeniu z drenem głównym. System drenów musi redukować możliwość kontaminacji leku i bezpośredni kontakt leku z personelem przygotowującym zestaw. Wykonawca oświadcza, iż posiada test potwierdzający, że linie do przygotowania i podaży leków stanowią zamknięty system w myśl definicji NIOSH i zapobiegają przedostawaniu się niebezpiecznych substancji do otoczenia.</t>
    </r>
  </si>
  <si>
    <r>
      <t>Dren przezroczysty z regulatorem</t>
    </r>
    <r>
      <rPr>
        <sz val="9"/>
        <color rgb="FF000000"/>
        <rFont val="Tahoma"/>
        <family val="2"/>
        <charset val="238"/>
      </rPr>
      <t xml:space="preserve"> wbudowanym na linii z podwójną skalą dla roztworów o różnych gęstościach (5-250ml/h dla 10% i 5-200ml/h dla 40%), do przygotowywania leków cytostatycznych np. paclitaxeli w pojemniku lub worku z możliwością ich podaży przez podłączenie z zestawem wielodrożnym. Długość aparatu 43cm. Dren wykonany z poliuretanu o średnicy: (2.9 x 4.1) mm. Możliwość dodania cytostatyku poprzez zintegrowaną zastawkę bezigłową. Jeden klips zatrzaskowy umiejscowiony pomiędzy portem do dostrzyknięć a regulatorem. Koniec drenu zabezpieczony filtrem hydrofobowym (1,2µm) zapobiegającym wydostaniu się płynu oraz usunięcie powietrza z drenu. System drenów musi redukować możliwość kontaminacji leku i bezpośredni kontakt leku z personelem przygotowującym zestaw lub zestaw podłączeniowy do leków cytotoksycznych światłoczułych z regulatorem przepływu.  Długość zestawu 47 cm, średnica drenu 3 mm, pojemność wypełnienia 2 ,4 ml, zawierający zawór bezigłowy  - szczelne, bezpieczne połączenie, zawierający zacisk zatrzaskowy, obrotowe złącze typu luer, hydrofobowy filtr wlotowy powietrza, posiadający zawór antyzwrotny tzw. back check valve oraz zatyczkę z  filtrem zapobiegającym przed wyciekaniem płynu, podłączenie luer - lock. Produkt nie zawierający DEHP i PCV , latexu. Jałowy. Apirogenny.</t>
    </r>
  </si>
  <si>
    <r>
      <t>Aparat dwudrożny z portem bezigłowym nad komorą kroplową</t>
    </r>
    <r>
      <rPr>
        <sz val="9"/>
        <color rgb="FF000000"/>
        <rFont val="Tahoma"/>
        <family val="2"/>
        <charset val="238"/>
      </rPr>
      <t>: ergonomiczna komora kroplowa, wykonana z bardzo przezroczystego materiału, ostry kolec wykonany z przezroczystego materiału, wyposażony w odpowietrznik z filtrem zabezpieczonym klapką; elastyczna dolna część komory kroplowej w celu łatwego ustawienia poziomu; 15um filtr zabezpieczający przed większymi cząsteczkami, precyzyjny zacisk rolkowy, z miejscem na kolec aparatu po użyciu oraz miejsce do podwieszania drenu; filtr hydrofobowy na końcu drenu, zabezpieczający przed wyciekaniem płynu z drenu podczas jego odpowietrzania, filtr hydrofilny w komorze kroplowej, zabezpieczający przed dostaniem się powietrza do drenu po opróżnieniu opakowania z płynem; pozbawiony ftalanów DEHP; dren o długości 180cm. Wykonawca oświadcza,  iż posiada testy potwierdzające, że zawór wypełniania drenu z filtrem hydrofobowym oraz  filtr odpowietrzania w odpowietrzniku aparatu tworzą system zamknięty zgodnie z definicją NIOSH co zapobiega przedostawaniu się niebezpiecznych substancji do otoczenia.</t>
    </r>
  </si>
  <si>
    <r>
      <t>Zestaw drenów bursztynowych wielodrożnych</t>
    </r>
    <r>
      <rPr>
        <sz val="9"/>
        <color rgb="FF000000"/>
        <rFont val="Tahoma"/>
        <family val="2"/>
        <charset val="238"/>
      </rPr>
      <t xml:space="preserve">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2 zawory bezigłowe zintegrowane, zamontowane pod kątem 45 stopni do drenu lub pod kątem 90 stopni do drenu zabezpieczone korkami, co ułatwia podłączanie i manipulację krótkich drenów. Zastawki bezigłowe zabezpieczone dodatkowo korkami luer-lock / dwie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oświadcza, iż posiada test potwierdzający, że linie do przygotowania i podaży leków stanowią zamknięty system w myśl definicji NIOSH i zapobiegają przedostawaniu się niebezpiecznych substancji do otoczenia.</t>
    </r>
  </si>
  <si>
    <r>
      <t>Zestaw drenów bursztynowych wielodrożnych</t>
    </r>
    <r>
      <rPr>
        <sz val="9"/>
        <color rgb="FF000000"/>
        <rFont val="Tahoma"/>
        <family val="2"/>
        <charset val="238"/>
      </rPr>
      <t xml:space="preserve">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4 zawory bezigłowe zintegrowane, zamontowane pod kątem 45 stopni do drenu lub 4 zawory bezigłowe zintegrowane, zamontowane pod kątem 90 stopni do drenu zabezpieczone korkami, co ułatwi podłączenie i manipulację krótkich drenów. Zastawki bezigłowe zabezpieczone dodatkowo korkami luer-lock / cztery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drenu.Wykonawca oświadcza, iż posiada test potwierdzający, że linie do przygotowania i podaży leków stanowią zamknięty system w myśl definicji NIOSH i zapobiegają przedostawaniu się niebezpiecznych substancji do otoczenia.</t>
    </r>
  </si>
  <si>
    <r>
      <t>Aparat do podaży cytostatyków pięciodrożny</t>
    </r>
    <r>
      <rPr>
        <sz val="9"/>
        <color rgb="FF000000"/>
        <rFont val="Tahoma"/>
        <family val="2"/>
        <charset val="238"/>
      </rPr>
      <t xml:space="preserve"> z pięcioma zaworami BCV i ochroną przed światłem (bursztynowy) skalibrowany z  posiadaną przez Zamawiającego pompą objetościową Infusomat compactplus (potwierdzone instrukcją obsługi pompy) , krótki element silikonowy na drenie skalibrowany z mechanizmem pompy. Na odcinku silikonowym graficzne oznaczenie wykluczające możliwość skręcenia wzdłużnego. Komora kroplowa oznaczona nazwą producenta. Dren wyposażony w filtr z membraną 15µm w komorze kroplowej, tworzący barierę zatrzymjący powietrze. Zawór hydrofobowy zabezpieczający koniec drenu przed wyciekiem płynu. Dren zaopatrzony w zawory zwrotne BCV. Dren wraz z zestawami podłączeniowymi stanowi system zamknięty zgodnie z definicją NIOSH (potwierdzone badaniem w laboratorium zewnętrznym). Bez PCV</t>
    </r>
    <r>
      <rPr>
        <b/>
        <sz val="9"/>
        <color rgb="FF000000"/>
        <rFont val="Tahoma"/>
        <family val="2"/>
        <charset val="238"/>
      </rPr>
      <t xml:space="preserve">
</t>
    </r>
  </si>
  <si>
    <r>
      <t>Dren skalibrowany z  posiadaną przez Zamawiającego pompą objetościową Infusomat Space</t>
    </r>
    <r>
      <rPr>
        <sz val="9"/>
        <color rgb="FF000000"/>
        <rFont val="Tahoma"/>
        <family val="2"/>
        <charset val="238"/>
      </rPr>
      <t xml:space="preserve">  
Z zastawką bezigłową powyżej komory kroplowej – umożliwiajacy podanie pełnej dawki leku. Krótki element silikonowy na drenie skalibrowany z mechanizmem pompy. Na odcinku silikonowym graficzne oznaczenie wykluczające możliwość skręcenia wzdłużnego. Komora kroplowa z filtrem 15µm oznaczona nazwą producenta.
</t>
    </r>
  </si>
  <si>
    <r>
      <t>Zamknięty łącznik  męski na strzykawkę</t>
    </r>
    <r>
      <rPr>
        <sz val="9"/>
        <color rgb="FF000000"/>
        <rFont val="Tahoma"/>
        <family val="2"/>
        <charset val="238"/>
      </rPr>
      <t xml:space="preserve"> umożliwiające pobranie roztworu leku cytotoksycznego z fiolki w systemie hermetycznie zamkniętym.  Łącznik  umożliwiający bezpieczne przeniesienie leku w strzykawce i podanie do pojemnika z płynem infuzyjnym lub w miejsce wkłucia dożylnego, zapewniające suche, szczelne połączenie. Wymagania: do połączeń  Luer Lock i Luer Slip, system zamykający się samoczynnie po rozłączeniu. Przeźroczysty, z widocznym kanałem przepływu. Objętość wypełnienia max. 0,1ml, przepływ min. 220 ml/min, ilość aktywacji: 100. Jałowe, pakowane pojedynczo kompatybilne z lekami cytotoksycznymi. Nie zawiera lateksu, PCV, DEHP i części metalowych, sterylny.</t>
    </r>
    <r>
      <rPr>
        <b/>
        <sz val="9"/>
        <color rgb="FF000000"/>
        <rFont val="Tahoma"/>
        <family val="2"/>
        <charset val="238"/>
      </rPr>
      <t xml:space="preserve">
</t>
    </r>
  </si>
  <si>
    <r>
      <t>Strzykawka do podawania leków wrażliwych na światło</t>
    </r>
    <r>
      <rPr>
        <sz val="9"/>
        <color rgb="FF000000"/>
        <rFont val="Tahoma"/>
        <family val="2"/>
        <charset val="238"/>
      </rPr>
      <t xml:space="preserve"> - kolor bursztynowy; skalowana co 1ml; pojemność 50ml; objetość wyskalowana 60 ml, cylinder i tłok wykonany z polipropylenu; nie zawiera PCV i DEHP; podwójne gumowe uszczelnienie tłoka wykonane z syntetycznego materiału pozbawionego lateksu 3 częściowa końcówka luer-lock.</t>
    </r>
    <r>
      <rPr>
        <b/>
        <sz val="9"/>
        <color rgb="FF000000"/>
        <rFont val="Tahoma"/>
        <family val="2"/>
        <charset val="238"/>
      </rPr>
      <t xml:space="preserve">
</t>
    </r>
  </si>
  <si>
    <r>
      <t xml:space="preserve">Strzykawka trzyczęściowa 50/60ml </t>
    </r>
    <r>
      <rPr>
        <sz val="9"/>
        <color rgb="FF000000"/>
        <rFont val="Tahoma"/>
        <family val="2"/>
        <charset val="238"/>
      </rPr>
      <t xml:space="preserve">do pomp infuzyjnych posiadanych przez Zamawiającego typu Medima wykonana z polipropylenu, wysoki kontrast podziałki, trwałe oznaczenie w kolorze niebieskim lub czarnym, idealna czytelność, stopniowanie co 1 ml, centryczne zakończenie Luer Lock (wkręcane) do mocowania igły lub połączenia z drenami do infuzji. Owalny, ożebrowany kołnierz komory zapewniający pewny uchwyt i zapobiegający obracaniu w ręce lub owalny, ergonomicznie zaprojektowany kołnierz komory, umożliwiający pewny uchwyt i bezpieczna pracę. Bezpieczna blokada tłoka, zapobiegająca niekontrolowanemu wysunięciu tłoka z komory. Tłok z podwójnym gumowym uszczelnieniem wykonanym z syntetycznego materiału pozbawionego lateksu.
</t>
    </r>
  </si>
  <si>
    <r>
      <t>Strzykawka trzyczęściowa 5ml</t>
    </r>
    <r>
      <rPr>
        <sz val="9"/>
        <color rgb="FF000000"/>
        <rFont val="Tahoma"/>
        <family val="2"/>
        <charset val="238"/>
      </rPr>
      <t xml:space="preserve"> do pomp infuzyjnych wykonana z polipropylenu,wysoki kontrast podziałki, trwałe oznaczenie w kolorze czarnym, idealna czytelność, stopniowanie co 0,2 ml, centryczne zakończenie Luer Lock (wkręcane) do mocowania igły lub połączenia z drenami do infuzji. Owalny, ożebrowany kołnierz komory zapewniający pewny uchwyt i zapobiegający obracaniu w ręce lub owalny, ergonomicznie zaprojektowany kołnierz komory, umożliwiający pewny uchwyt i bezpieczna pracę. Bezpieczna blokada tłoka, zapobiegająca niekontrolowanemu wysunięciu tłoka z komory. Tłok z podwójnym gumowym uszczelnieniem wykonanym z syntetycznego materiału pozbawionego lateksu</t>
    </r>
  </si>
  <si>
    <r>
      <t>Dren bursztynowy do przygotowywania leków</t>
    </r>
    <r>
      <rPr>
        <sz val="9"/>
        <color rgb="FF000000"/>
        <rFont val="Tahoma"/>
        <family val="2"/>
        <charset val="238"/>
      </rPr>
      <t xml:space="preserve">  cytotoksycznych w pojemniku lub worku z możliwością ich podaży przez podłączenie z drenem głównym / kompatybilny z drenem wielodrożnym. Dren wykonany z poliuretanu, bez zawartości PCV i DEHP. Możliwość dodania cytostatyku poprzez zintegrowaną zastawkę bezigłową zabezpieczoną korkiem luer-lock. Klips zatrzaskowy umiejscowiony poniżej portu do dostrzyknięć. Koniec drenu zabezpieczony filtrem hydrofobowym zapobiegającym wyciekom płynu, wyposażony w system sygnalizacji akustycznej po podłączeniu z drenem głównym. System drenów musi redukować możliwość kontaminacji leku i bezpośredni kontakt leku z personelem przygotowującym zestaw. Wykonawca oświadcza, iż posiada test potwierdzający, że linie do przygotowania i podaży leków stanowią zamknięty system w myśl definicji NIOSH i zapobiegają przedostawaniu się niebezpiecznych substancji do otoczenia.</t>
    </r>
    <r>
      <rPr>
        <b/>
        <sz val="9"/>
        <color rgb="FF000000"/>
        <rFont val="Tahoma"/>
        <family val="2"/>
        <charset val="238"/>
      </rPr>
      <t xml:space="preserve">
</t>
    </r>
  </si>
  <si>
    <r>
      <t>Dren przezroczysty z filtrem 0,2μm do przygotowywania leków cytostatycznych</t>
    </r>
    <r>
      <rPr>
        <sz val="9"/>
        <color rgb="FF000000"/>
        <rFont val="Tahoma"/>
        <family val="2"/>
        <charset val="238"/>
      </rPr>
      <t xml:space="preserve"> np. paclitaxeli w pojemniku lub worku z możliwością ich podaży przez podłączenie z zestawem wielodrożnym. Długość apratu 43cm. Dren wykonany z poliuretanu o średnicy: (2.9 x 4.1) mm. Możliwość dodania cytostatyku poprzez zintegrowaną zastawkę bezigłową typu Clave. Jeden klips zatrzaskowy umiejscowiony pomiędzy portem do dostrzyknięć a filtrem, drugi klips pomiędzy filtrem a końcem drenu. Koniec drenu zabezpieczony filtrem hydrofobowym (1,2µm) zapobiegającym wydostaniu się płynu oraz usunięcie powietrza z drenu. System drenów musi redukować możliwość kontaminacji leku i bezpośredni kontakt leku z personelem przygotowującym zestaw.</t>
    </r>
    <r>
      <rPr>
        <b/>
        <sz val="9"/>
        <color rgb="FF000000"/>
        <rFont val="Tahoma"/>
        <family val="2"/>
        <charset val="238"/>
      </rPr>
      <t xml:space="preserve">
</t>
    </r>
  </si>
  <si>
    <r>
      <t>Osłona flakonu o poj. 100ml - 250ml</t>
    </r>
    <r>
      <rPr>
        <sz val="9"/>
        <color rgb="FF000000"/>
        <rFont val="Tahoma"/>
        <family val="2"/>
        <charset val="238"/>
      </rPr>
      <t>, ochrona leku światłoczułego - cytostatycznego, w kolorze zielonym lub żółtym, z wycięciem na uchwyt pojemnika. Rozmiar 12x21cm lub osłona flakonu o poj. 100 ml rozmiar 11 x 19 cm, o poj. 250 ml. Rozmiar 16 x 23 cm.</t>
    </r>
    <r>
      <rPr>
        <b/>
        <sz val="9"/>
        <color rgb="FF000000"/>
        <rFont val="Tahoma"/>
        <family val="2"/>
        <charset val="238"/>
      </rPr>
      <t xml:space="preserve">
</t>
    </r>
  </si>
  <si>
    <r>
      <t>Osłona flakonu o poj. 500ml - 1000ml</t>
    </r>
    <r>
      <rPr>
        <sz val="9"/>
        <color rgb="FF000000"/>
        <rFont val="Tahoma"/>
        <family val="2"/>
        <charset val="238"/>
      </rPr>
      <t>, ochrona leku światłoczułego - cytostatycznego, w kolorze zielonym lub żółtym, z wycięciem na uchwyt pojemnika. Rozmiar 20x30cm lub osłona flakonu o poj. 500 ml rozmiar 16 x 30 cm, o poj. 1000 ml rozmiar 21 x 30 cm.</t>
    </r>
    <r>
      <rPr>
        <b/>
        <sz val="9"/>
        <color rgb="FF000000"/>
        <rFont val="Tahoma"/>
        <family val="2"/>
        <charset val="238"/>
      </rPr>
      <t xml:space="preserve">
</t>
    </r>
  </si>
  <si>
    <r>
      <rPr>
        <b/>
        <sz val="9"/>
        <color rgb="FF000000"/>
        <rFont val="Tahoma"/>
        <family val="2"/>
        <charset val="238"/>
      </rPr>
      <t>Osłona flakonu lub worka o poj. 3000ml</t>
    </r>
    <r>
      <rPr>
        <sz val="9"/>
        <color rgb="FF000000"/>
        <rFont val="Tahoma"/>
        <family val="2"/>
        <charset val="238"/>
      </rPr>
      <t xml:space="preserve">; Rozmiar: 30x50cm, ochrona leku światłoczułego z wycięciem na ucho do zawieszenia opakowania oraz otwartą część spodnią; w kolorze zielonym
</t>
    </r>
  </si>
  <si>
    <r>
      <t>Przyrząd do przygotowywania i podawania leków do chemioterapii z fiolek</t>
    </r>
    <r>
      <rPr>
        <sz val="9"/>
        <color rgb="FF000000"/>
        <rFont val="Tahoma"/>
        <family val="2"/>
        <charset val="238"/>
      </rPr>
      <t>, z filtrem 0,2μm. Produkt bezlateksowy i bez PVC. Filtr powietrza o średnicy porów 0,2 mikrona. Zastawka ze złączem Luer może być stosowana przez 100 uruchomień i przez okres 96 godzin. Objętość napełniania wstępnego: 0,3ml. Długość: 6,3cm. Pakowany a'40.</t>
    </r>
    <r>
      <rPr>
        <b/>
        <sz val="9"/>
        <color rgb="FF000000"/>
        <rFont val="Tahoma"/>
        <family val="2"/>
        <charset val="238"/>
      </rPr>
      <t xml:space="preserve">
</t>
    </r>
  </si>
  <si>
    <r>
      <t>Aparat do podaży cytostatyków trójdrożny z trzema zaworami BCV i ochroną przed światłem (bursztynowy</t>
    </r>
    <r>
      <rPr>
        <sz val="9"/>
        <color rgb="FF000000"/>
        <rFont val="Tahoma"/>
        <family val="2"/>
        <charset val="238"/>
      </rPr>
      <t>) skalibrowany z  posiadaną przez Zamawiającego pompą objetościową Infusomat compactplus (potwierdzone instrukcją obsługi pompy) , krótki element silikonowy na drenie skalibrowany z mechanizmem pompy. Na odcinku silikonowym graficzne oznaczenie wykluczające możliwość skręcenia wzdłużnego. Komora kroplowa oznaczona nazwą producenta. Dren wyposażony w filtr z membraną 15µm w komorze kroplowej, tworzący barierę zatrzymjący powietrze. Zawór hydrofobowy zabezpieczający koniec drenu przed wyciekiem płynu. Dren zaopatrzony w zawory zwrotne BCV. Dren wraz z zestawami podłączeniowymi stanowi system zamknięty zgodnie z definicją NIOSH (potwierdzone badaniem w laboratorium zewnętrznym). Bez PCV</t>
    </r>
  </si>
  <si>
    <r>
      <t>Przyrząd do długotrwałego aspirowania cytostatyków</t>
    </r>
    <r>
      <rPr>
        <sz val="9"/>
        <color rgb="FF000000"/>
        <rFont val="Tahoma"/>
        <family val="2"/>
        <charset val="238"/>
      </rPr>
      <t>. Obudowa przezierna. Ostry kolec, długość robocza 17mm z dwupłaszczyznowym ścięciem pozwalającym pobranie całej zawartości fiolki (osłonięty nasadką z tworzywa sztucznego, zabezpieczającą kolec przed skażeniem podczas otwierania opakowania); Na boku przyrządu okrągły filtr zatrzymujący aerozole 0,2 um; port bezigłowy z korkiem zapobiegającym przed koniecznością dezynfekcji portu podczas pierwszego podłączenia, możliwość stosowania przez 7dni. Całkowita długość przyrządu 72mm. Kołnierz zatrzaskowy na fiolkę o średnicy 20mm. zapobiegający przed rozłączeniem przyrządu z fiolką w czasie pobierania leku. Pakowany a'300.</t>
    </r>
    <r>
      <rPr>
        <b/>
        <sz val="9"/>
        <color rgb="FF000000"/>
        <rFont val="Tahoma"/>
        <family val="2"/>
        <charset val="238"/>
      </rPr>
      <t xml:space="preserve">
</t>
    </r>
  </si>
  <si>
    <t>Tabela 2 Wymagania eksploatacyjno - techniczne dotyczące urządzeń</t>
  </si>
  <si>
    <t>Przedmiot zamówienia – Dzierżawa</t>
  </si>
  <si>
    <t xml:space="preserve">
Lp.</t>
  </si>
  <si>
    <t xml:space="preserve">RAZEM
</t>
  </si>
  <si>
    <t xml:space="preserve">5 sztuk pomp infuzyjnych objętościowych kompatybilnych z wyrobami wskazanymi w pozycji 23 i 24, spełniającymi wymogi określone w tabeli nr 2 </t>
  </si>
  <si>
    <t>Pompa objętościowa do podawania dożylnego, dotętniczego i dojelitowego sterowana elektronicznie umożliwiająca współpracę z systemem centralnego zasilania i zarządzania danymi
Możliwość podaży preparatów krwiopochodnych
Zatrzaskowe mocowanie i współpraca ze stacją dokującą.
Mechanizm zabezpieczający przed swobodnym niekontrolowanym przepływem składający się z dwóch elementów – jeden w pompie jeden na drenie. Kolorystyczne kodowanie zacisków szczelinowych w zależności od stosowanej terapii.
Napięcie 11-16 V DC, zasilanie przy użyciu zasilacza zewnętrznego lub Stacji Dokującej
Dokładność mechaniczna &lt;&lt;±0,5%
Zasilanie z akumulatora wewnętrznego min 9,4 h. przy przepływie 80 ml/h. lub 8,5 h przy przepływie 100ml/h
Masa pompy ok. 1,4 kg
Odłączalny uchwyt do przenoszenia i mocowania i pompy do rur pionowych i poziomych
Odłączalny uchwyt do przenoszenia do 3 pomp zasilanych jednym przewodem nie wymagającym dodatkowych elementów.
Podświetlany ekran i przyciski z możliwością regulacji na 9 poziomach
Automatyczna funkcja antybolus po okluzji – zabezpieczenie przed podaniem niekontrolowanego bolusa po alarmie okluzji.
Różne tryby infuzji: Piggy-Back; Wzrost-utrzymanie-spadek; programowanie min. 12 cykli o różnych parametrach; podaż okresowa z przerwami; dawka w czasie; kalkulacja prędkości dawki.
Możliwość programowania parametrów infuzji w mg, mcg, U lub mmol, z uwzględnieniem lub nie masy ciała w odniesieniu do czasu (np. mg/kg/min; mg/kg/h; mg/kg/24h)
Zakres prędkości infuzji min. 0,1 do 1 200 ml/h Prędkość infuzji w zakresie od 0,1 - 99,99ml/h programowana co 0,01ml/godz.
Funkcja programowania objętości do podania (VTBD) min. 9999 ml.
Zmiana szybkości infuzji bez konieczności przerywania wlewu.
Prędkość infuzji w zakresie od 0,1 - 99,99ml/h programowana co 0,01ml/godz.
Biblioteka Leków zawierająca 1 500 leków z możliwością podzielenia na min.30 grup.
Leki zawarte w Bibliotece Leków powiązane z parametrami infuzji (limity względne min-max;limity bezwzględne min-max, parametry standardowe), możliwość wyświetlania naprzemiennego nazwy leku i/lub wybranych parametrów infuzji.
Bolus o określonej objętości . Bolus podawany na żądanie .Maksymalna objętość bolusa po alarmie okluzji ≤0,2ml
Możliwość precyzyjnej podaży z lub bez czujnika kropli.
Funkcja KVO z możliwością wyłączenia funkcji przez użytkownika
Prezentacja ciągłego pomiaru ciśnienia w linii w formie graficznej
Akustyczno-optyczny system alarmów i ostrzeżeń .
Alarm odłączonego czujnika kropli
Menu w języku polskim
Możliwość precyzyjnej podaży bez czujnika kropli.
Kabel łączący do centrali przywołania personelu
Menu w języku polskim
Prezentacja ciągłego pomiaru ciśnienia w linii w formie graficznej.
Funkcja programowania objętości do podania (VTBD) 0,1- 9999 ml
Funkcja programowania czasu infuzji przynajmniej od 1min – 99:59 godzin
Możliwość łączenia pomp w moduły bez użycia stacji dokującej - 3 pompy.
Możliwość opcjonalnego rozszerzenia oprogramowania pompy o tryb TCI
Możliwość opcjonalnego rozszerzenia oprogramowania pompy o tryb PCA i PCEA
Czułość techniczna – wykrywanie pojedynczych pęcherzyków powietrza ≤ 0,01 ml
Komunikacja pomp umieszczonych w stacji dokującej/stanowisko pacjenta z komputerem poprzez Ethernet - złącze RJ45. Bez konieczności stosowania dodatkowych kabli np.RS232.
Opcjonalna możliwość bezprzewodowej komunikacji pomp poza stacją dokującą z komputerem.</t>
  </si>
  <si>
    <r>
      <t xml:space="preserve">Korek luer-lock </t>
    </r>
    <r>
      <rPr>
        <sz val="9"/>
        <color rgb="FF000000"/>
        <rFont val="Tahoma"/>
        <family val="2"/>
        <charset val="238"/>
      </rPr>
      <t>z wewnętrzną gąbką nasączoną 70% IPA (izopropyl). Koreczek w opakowaniu gwarantującym sterylność. Umożliwiający dezynfekcję zaworów bezigłowych przy portach oraz wkłuciach centralnych. Możliwe długotrwałe zabezpieczenie dostępu bezigłowego do 7 dni.</t>
    </r>
    <r>
      <rPr>
        <b/>
        <sz val="9"/>
        <color rgb="FF000000"/>
        <rFont val="Tahoma"/>
        <family val="2"/>
        <charset val="238"/>
      </rPr>
      <t xml:space="preserve">
</t>
    </r>
  </si>
  <si>
    <r>
      <t>Krótki dren bursztynowy z filtrem 0.2μm</t>
    </r>
    <r>
      <rPr>
        <sz val="9"/>
        <color rgb="FF000000"/>
        <rFont val="Tahoma"/>
        <family val="2"/>
        <charset val="238"/>
      </rPr>
      <t xml:space="preserve"> (do paklitaxel) do przygotowywania leków cytostatycznych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 System drenów musi redukować możliwość kontaminacji leku i bezpośredni kontakt leku z personelem przygotowującym zestaw.
</t>
    </r>
  </si>
  <si>
    <r>
      <t xml:space="preserve">1. Przedmiotem  zamówienia są:
a) sukcesywne dostawy </t>
    </r>
    <r>
      <rPr>
        <b/>
        <sz val="10"/>
        <color rgb="FF000000"/>
        <rFont val="Tahoma"/>
        <family val="2"/>
        <charset val="238"/>
      </rPr>
      <t>sprzętu jednokrotnego użytku do przygotowania i podaży leków cytostatycznych</t>
    </r>
    <r>
      <rPr>
        <sz val="10"/>
        <color rgb="FF000000"/>
        <rFont val="Tahoma"/>
        <family val="2"/>
        <charset val="238"/>
      </rPr>
      <t xml:space="preserve">, zwanych dalej wyrobami;
b) </t>
    </r>
    <r>
      <rPr>
        <b/>
        <sz val="10"/>
        <color rgb="FF000000"/>
        <rFont val="Tahoma"/>
        <family val="2"/>
        <charset val="238"/>
      </rPr>
      <t>dzierżawa 5 pomp infuzyjnych objętościowych</t>
    </r>
    <r>
      <rPr>
        <sz val="10"/>
        <color rgb="FF000000"/>
        <rFont val="Tahoma"/>
        <family val="2"/>
        <charset val="238"/>
      </rPr>
      <t xml:space="preserve"> kompatybilnych z wyrobami wskazanymi w pozycji 23 i 24 tabeli, zwanych dalej urządzeniami.
2. Wykonawca gwarantuje, że wyroby objęte zamówieniem spełniać będą wszystkie – wskazane w niniejszym załączniku – wymagania eksploatacyjno – techniczne i jakościowe.
3. Wykonawca zobowiązuje się poszczególne dostawy wyrobów realizować w terminie do </t>
    </r>
    <r>
      <rPr>
        <b/>
        <sz val="10"/>
        <color rgb="FF000000"/>
        <rFont val="Tahoma"/>
        <family val="2"/>
        <charset val="238"/>
      </rPr>
      <t>…*</t>
    </r>
    <r>
      <rPr>
        <sz val="10"/>
        <color rgb="FF000000"/>
        <rFont val="Tahoma"/>
        <family val="2"/>
        <charset val="238"/>
      </rPr>
      <t xml:space="preserve"> dni roboczych od daty złożenia zamówienia za pośrednictwem poczty elektronicznej na adres e-mail: </t>
    </r>
    <r>
      <rPr>
        <b/>
        <sz val="10"/>
        <color rgb="FF000000"/>
        <rFont val="Tahoma"/>
        <family val="2"/>
        <charset val="238"/>
      </rPr>
      <t>……………*</t>
    </r>
    <r>
      <rPr>
        <sz val="10"/>
        <color rgb="FF000000"/>
        <rFont val="Tahoma"/>
        <family val="2"/>
        <charset val="238"/>
      </rPr>
      <t xml:space="preserve">
4. Wykonawca  oświadcza, że dostarczane zamawiającemu wyroby spełniać będą właściwe, ustalone w obowiązujących przepisach prawa wymagania odnośnie dopuszczenia do użytkowania przedmiotowych wyrobów w polskich zakładach opieki zdrowotnej.
5.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na podstawie art. 14 ust.1 Ustawy z dnia 20.05.2010 r. o wyrobach medycznych (Dz. U. 2010 nr 107, poz.679) zawierająca, co najmniej następujące dane: 
    -  nazwa wyrobu, nazwa producenta,
    -  kod partii lub serii wyrobu,
    -  wyraźne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6. Wykonawca  zapewnia,  że  na potwierdzenie stanu faktycznego, o którym mowa w pkt. 2 i 4 posiada stosowne dokumenty, które zostaną niezwłocznie przekazane  zamawiającemu,  na  jego  pisemny  wniosek na etapie realizacji zamówienia.
</t>
    </r>
    <r>
      <rPr>
        <sz val="10"/>
        <rFont val="Tahoma"/>
        <family val="2"/>
        <charset val="238"/>
      </rPr>
      <t xml:space="preserve">7. Dopuszcza się składania ofert na asortyment w innych opakowaniach jednostkowych z przeliczeniem oferowanych ilości do wartości sumarycznej wymaganej przez Zamawiającego, w zaokrągleniu do pełnego opakowania w górę.
</t>
    </r>
    <r>
      <rPr>
        <sz val="10"/>
        <color rgb="FF000000"/>
        <rFont val="Tahoma"/>
        <family val="2"/>
        <charset val="238"/>
      </rPr>
      <t xml:space="preserve">8. Wykonawca oferuje realizację niniejszego zadania  zgodnie z następującą kalkulacją:
</t>
    </r>
    <r>
      <rPr>
        <b/>
        <sz val="10"/>
        <color rgb="FF000000"/>
        <rFont val="Tahoma"/>
        <family val="2"/>
        <charset val="238"/>
      </rPr>
      <t>*Wypełnia Wykonawca</t>
    </r>
    <r>
      <rPr>
        <sz val="10"/>
        <color rgb="FF000000"/>
        <rFont val="Tahoma"/>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</si>
</sst>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407];[Red]\-#,##0.00\ [$€-407]"/>
    <numFmt numFmtId="165" formatCode="#,##0.00\ [$zł-415];[Red]\-#,##0.00\ [$zł-415]"/>
    <numFmt numFmtId="166" formatCode="#,##0.00&quot; zł&quot;"/>
  </numFmts>
  <fonts count="18">
    <font>
      <sz val="10"/>
      <name val="Arial"/>
      <family val="2"/>
      <charset val="238"/>
    </font>
    <font>
      <b/>
      <i/>
      <sz val="16"/>
      <name val="Arial"/>
      <family val="2"/>
      <charset val="238"/>
    </font>
    <font>
      <sz val="10"/>
      <color rgb="FF000000"/>
      <name val="Arial"/>
      <family val="2"/>
      <charset val="1"/>
    </font>
    <font>
      <sz val="10"/>
      <color rgb="FF000000"/>
      <name val="Arial"/>
      <family val="2"/>
      <charset val="238"/>
    </font>
    <font>
      <b/>
      <i/>
      <u/>
      <sz val="10"/>
      <name val="Arial"/>
      <family val="2"/>
      <charset val="238"/>
    </font>
    <font>
      <b/>
      <sz val="10"/>
      <color rgb="FF000000"/>
      <name val="Tahoma"/>
      <family val="2"/>
      <charset val="238"/>
    </font>
    <font>
      <sz val="10"/>
      <color rgb="FF000000"/>
      <name val="Tahoma"/>
      <family val="2"/>
      <charset val="238"/>
    </font>
    <font>
      <sz val="10"/>
      <name val="Tahoma"/>
      <family val="2"/>
      <charset val="238"/>
    </font>
    <font>
      <sz val="9"/>
      <name val="Tahoma"/>
      <family val="2"/>
      <charset val="238"/>
    </font>
    <font>
      <sz val="10"/>
      <color rgb="FF000000"/>
      <name val="Arial1"/>
      <charset val="1"/>
    </font>
    <font>
      <b/>
      <sz val="11"/>
      <name val="Tahoma"/>
      <family val="2"/>
      <charset val="238"/>
    </font>
    <font>
      <sz val="9"/>
      <color rgb="FF000000"/>
      <name val="Tahoma"/>
      <family val="2"/>
      <charset val="238"/>
    </font>
    <font>
      <b/>
      <sz val="10"/>
      <name val="Tahoma"/>
      <family val="2"/>
      <charset val="238"/>
    </font>
    <font>
      <b/>
      <sz val="12"/>
      <color rgb="FF000000"/>
      <name val="Tahoma"/>
      <family val="2"/>
      <charset val="238"/>
    </font>
    <font>
      <sz val="12"/>
      <color rgb="FF000000"/>
      <name val="Tahoma"/>
      <family val="2"/>
      <charset val="238"/>
    </font>
    <font>
      <b/>
      <sz val="9"/>
      <color rgb="FF000000"/>
      <name val="Tahoma"/>
      <family val="2"/>
      <charset val="238"/>
    </font>
    <font>
      <sz val="8"/>
      <color rgb="FF000000"/>
      <name val="Tahoma"/>
      <family val="2"/>
      <charset val="238"/>
    </font>
    <font>
      <sz val="8"/>
      <name val="Arial"/>
      <family val="2"/>
      <charset val="238"/>
    </font>
  </fonts>
  <fills count="7">
    <fill>
      <patternFill patternType="none"/>
    </fill>
    <fill>
      <patternFill patternType="gray125"/>
    </fill>
    <fill>
      <patternFill patternType="solid">
        <fgColor rgb="FFFFFFFF"/>
        <bgColor rgb="FFFFFFCC"/>
      </patternFill>
    </fill>
    <fill>
      <patternFill patternType="solid">
        <fgColor rgb="FFD9D9D9"/>
        <bgColor rgb="FFDDDDDD"/>
      </patternFill>
    </fill>
    <fill>
      <patternFill patternType="solid">
        <fgColor rgb="FFDDDDDD"/>
        <bgColor rgb="FFD9D9D9"/>
      </patternFill>
    </fill>
    <fill>
      <patternFill patternType="solid">
        <fgColor theme="0" tint="-0.14999847407452621"/>
        <bgColor rgb="FFFFFFCC"/>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rgb="FF000001"/>
      </right>
      <top style="thin">
        <color rgb="FF000001"/>
      </top>
      <bottom style="thin">
        <color rgb="FF000001"/>
      </bottom>
      <diagonal/>
    </border>
    <border>
      <left style="thin">
        <color rgb="FF000001"/>
      </left>
      <right style="thin">
        <color rgb="FF000001"/>
      </right>
      <top style="thin">
        <color rgb="FF000001"/>
      </top>
      <bottom style="thin">
        <color rgb="FF000001"/>
      </bottom>
      <diagonal/>
    </border>
    <border>
      <left style="thin">
        <color auto="1"/>
      </left>
      <right style="thin">
        <color rgb="FF000001"/>
      </right>
      <top style="thin">
        <color rgb="FF000001"/>
      </top>
      <bottom style="thin">
        <color auto="1"/>
      </bottom>
      <diagonal/>
    </border>
    <border>
      <left/>
      <right/>
      <top style="thin">
        <color auto="1"/>
      </top>
      <bottom style="thin">
        <color auto="1"/>
      </bottom>
      <diagonal/>
    </border>
    <border>
      <left/>
      <right/>
      <top style="thin">
        <color rgb="FF000001"/>
      </top>
      <bottom/>
      <diagonal/>
    </border>
  </borders>
  <cellStyleXfs count="6">
    <xf numFmtId="0" fontId="0" fillId="0" borderId="0"/>
    <xf numFmtId="0" fontId="1" fillId="0" borderId="0" applyBorder="0" applyProtection="0">
      <alignment horizontal="center" textRotation="90"/>
    </xf>
    <xf numFmtId="0" fontId="2" fillId="0" borderId="0"/>
    <xf numFmtId="0" fontId="3" fillId="0" borderId="0" applyBorder="0" applyProtection="0"/>
    <xf numFmtId="164" fontId="4" fillId="0" borderId="0" applyBorder="0" applyProtection="0"/>
    <xf numFmtId="0" fontId="9" fillId="0" borderId="0"/>
  </cellStyleXfs>
  <cellXfs count="116">
    <xf numFmtId="0" fontId="0" fillId="0" borderId="0" xfId="0"/>
    <xf numFmtId="0" fontId="7"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xf numFmtId="0" fontId="11" fillId="0" borderId="1" xfId="0" applyFont="1" applyBorder="1" applyAlignment="1">
      <alignment horizontal="center" vertical="center" wrapText="1"/>
    </xf>
    <xf numFmtId="1" fontId="5" fillId="0" borderId="1" xfId="0" applyNumberFormat="1" applyFont="1" applyBorder="1" applyAlignment="1">
      <alignment horizontal="center" vertical="center" shrinkToFit="1"/>
    </xf>
    <xf numFmtId="0" fontId="7" fillId="0" borderId="1" xfId="0" applyFont="1" applyBorder="1" applyAlignment="1">
      <alignment horizontal="center" vertical="center"/>
    </xf>
    <xf numFmtId="0" fontId="12" fillId="3"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xf>
    <xf numFmtId="0" fontId="12" fillId="0" borderId="1" xfId="0" applyFont="1" applyBorder="1" applyAlignment="1">
      <alignment horizontal="center"/>
    </xf>
    <xf numFmtId="0" fontId="12" fillId="0" borderId="0" xfId="0" applyFont="1" applyAlignment="1">
      <alignment horizontal="center"/>
    </xf>
    <xf numFmtId="165" fontId="12" fillId="0" borderId="0" xfId="0" applyNumberFormat="1" applyFont="1" applyAlignment="1">
      <alignment horizontal="center"/>
    </xf>
    <xf numFmtId="165" fontId="7" fillId="0" borderId="0" xfId="0" applyNumberFormat="1" applyFont="1" applyAlignment="1">
      <alignment horizontal="center" vertical="center"/>
    </xf>
    <xf numFmtId="0" fontId="5" fillId="0" borderId="0" xfId="0" applyFont="1" applyAlignment="1">
      <alignment horizontal="left" vertical="top"/>
    </xf>
    <xf numFmtId="0" fontId="11"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166" fontId="6" fillId="0" borderId="0" xfId="0" applyNumberFormat="1" applyFont="1" applyAlignment="1">
      <alignment horizontal="center" vertical="center"/>
    </xf>
    <xf numFmtId="166" fontId="5" fillId="0" borderId="0" xfId="0" applyNumberFormat="1" applyFont="1" applyAlignment="1">
      <alignment vertical="center"/>
    </xf>
    <xf numFmtId="166" fontId="5" fillId="0" borderId="0" xfId="0" applyNumberFormat="1" applyFont="1" applyAlignment="1">
      <alignment horizontal="center" vertical="center" wrapText="1"/>
    </xf>
    <xf numFmtId="0" fontId="5" fillId="0" borderId="0" xfId="0" applyFont="1" applyAlignment="1">
      <alignment horizontal="left" vertical="center"/>
    </xf>
    <xf numFmtId="166" fontId="6" fillId="0" borderId="0" xfId="0" applyNumberFormat="1" applyFont="1" applyAlignment="1">
      <alignment vertical="center"/>
    </xf>
    <xf numFmtId="166" fontId="6"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right"/>
    </xf>
    <xf numFmtId="4" fontId="5" fillId="2" borderId="0" xfId="0" applyNumberFormat="1" applyFont="1" applyFill="1" applyAlignment="1">
      <alignment horizontal="center" vertical="center"/>
    </xf>
    <xf numFmtId="0" fontId="14" fillId="0" borderId="0" xfId="0" applyFont="1"/>
    <xf numFmtId="166" fontId="14" fillId="0" borderId="0" xfId="0" applyNumberFormat="1" applyFont="1"/>
    <xf numFmtId="166" fontId="14" fillId="0" borderId="0" xfId="0" applyNumberFormat="1" applyFont="1" applyAlignment="1">
      <alignment horizontal="center"/>
    </xf>
    <xf numFmtId="0" fontId="5" fillId="0" borderId="1" xfId="0" applyFont="1" applyBorder="1" applyAlignment="1">
      <alignment horizontal="center" wrapText="1"/>
    </xf>
    <xf numFmtId="0" fontId="6" fillId="0" borderId="1" xfId="0" applyFont="1" applyBorder="1" applyAlignment="1">
      <alignment horizontal="center" wrapText="1"/>
    </xf>
    <xf numFmtId="0" fontId="14" fillId="0" borderId="0" xfId="0" applyFont="1" applyAlignment="1">
      <alignment wrapText="1"/>
    </xf>
    <xf numFmtId="0" fontId="14" fillId="0" borderId="0" xfId="0" applyFont="1" applyAlignment="1">
      <alignment vertical="top" wrapText="1"/>
    </xf>
    <xf numFmtId="166" fontId="5" fillId="0" borderId="0" xfId="0" applyNumberFormat="1" applyFont="1" applyAlignment="1">
      <alignment horizontal="center"/>
    </xf>
    <xf numFmtId="0" fontId="5" fillId="0" borderId="0" xfId="0" applyFont="1" applyAlignment="1">
      <alignment horizontal="center"/>
    </xf>
    <xf numFmtId="166" fontId="5" fillId="0" borderId="0" xfId="0" applyNumberFormat="1" applyFont="1" applyAlignment="1">
      <alignment horizontal="center" vertical="center"/>
    </xf>
    <xf numFmtId="165" fontId="12" fillId="0" borderId="0" xfId="0" applyNumberFormat="1" applyFont="1"/>
    <xf numFmtId="165" fontId="7" fillId="0" borderId="0" xfId="0" applyNumberFormat="1" applyFont="1"/>
    <xf numFmtId="1" fontId="5" fillId="2"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5" fillId="2" borderId="1" xfId="0" applyFont="1" applyFill="1" applyBorder="1" applyAlignment="1">
      <alignment horizontal="left" vertical="top" wrapText="1"/>
    </xf>
    <xf numFmtId="0" fontId="15" fillId="0" borderId="1" xfId="0" applyFont="1" applyBorder="1" applyAlignment="1">
      <alignment horizontal="left" vertical="top" wrapText="1"/>
    </xf>
    <xf numFmtId="0" fontId="11" fillId="2" borderId="1" xfId="0" applyFont="1" applyFill="1" applyBorder="1" applyAlignment="1">
      <alignment horizontal="left" vertical="top" wrapText="1"/>
    </xf>
    <xf numFmtId="0" fontId="15" fillId="0" borderId="1" xfId="0" applyFont="1" applyBorder="1" applyAlignment="1">
      <alignment horizontal="center" vertical="center" wrapText="1"/>
    </xf>
    <xf numFmtId="0" fontId="15" fillId="2" borderId="4" xfId="0"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0" xfId="0" applyFont="1" applyFill="1"/>
    <xf numFmtId="4" fontId="5" fillId="0" borderId="0" xfId="0" applyNumberFormat="1" applyFont="1" applyAlignment="1">
      <alignment horizontal="center" vertical="center"/>
    </xf>
    <xf numFmtId="0" fontId="15" fillId="2" borderId="10" xfId="0" applyFont="1" applyFill="1" applyBorder="1" applyAlignment="1">
      <alignment horizontal="center" vertical="center" wrapText="1"/>
    </xf>
    <xf numFmtId="166" fontId="13" fillId="0" borderId="0" xfId="0" applyNumberFormat="1" applyFont="1" applyAlignment="1">
      <alignment horizontal="center" vertical="center"/>
    </xf>
    <xf numFmtId="166" fontId="7" fillId="5" borderId="1"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4" fontId="5" fillId="5" borderId="4"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4" fontId="6" fillId="5" borderId="1" xfId="5" applyNumberFormat="1" applyFont="1" applyFill="1" applyBorder="1" applyAlignment="1">
      <alignment horizontal="center" vertical="center" wrapText="1"/>
    </xf>
    <xf numFmtId="4" fontId="6" fillId="6" borderId="1" xfId="5" applyNumberFormat="1" applyFont="1" applyFill="1" applyBorder="1" applyAlignment="1">
      <alignment horizontal="center" vertical="center" wrapText="1"/>
    </xf>
    <xf numFmtId="4" fontId="6" fillId="5" borderId="1" xfId="2" applyNumberFormat="1"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9" fontId="6" fillId="6" borderId="1" xfId="5" applyNumberFormat="1" applyFont="1" applyFill="1" applyBorder="1" applyAlignment="1">
      <alignment horizontal="center" vertical="center" wrapText="1"/>
    </xf>
    <xf numFmtId="43" fontId="7" fillId="0" borderId="1" xfId="0" applyNumberFormat="1" applyFont="1" applyBorder="1" applyAlignment="1">
      <alignment horizontal="center" vertical="center"/>
    </xf>
    <xf numFmtId="43" fontId="12" fillId="0" borderId="1" xfId="0" applyNumberFormat="1" applyFont="1" applyBorder="1" applyAlignment="1">
      <alignment horizontal="center"/>
    </xf>
    <xf numFmtId="43" fontId="12" fillId="0" borderId="2" xfId="0" applyNumberFormat="1" applyFont="1" applyBorder="1" applyAlignment="1">
      <alignment horizontal="center"/>
    </xf>
    <xf numFmtId="43" fontId="7" fillId="0" borderId="0" xfId="0" applyNumberFormat="1" applyFont="1" applyAlignment="1">
      <alignment horizontal="center" vertical="center"/>
    </xf>
    <xf numFmtId="0" fontId="5" fillId="0" borderId="5" xfId="0" applyFont="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3" fontId="6" fillId="0" borderId="1" xfId="0" applyNumberFormat="1" applyFont="1" applyBorder="1" applyAlignment="1">
      <alignment horizontal="center" vertical="center"/>
    </xf>
    <xf numFmtId="43" fontId="5" fillId="0" borderId="1" xfId="0" applyNumberFormat="1" applyFont="1" applyBorder="1" applyAlignment="1">
      <alignment horizontal="center" vertical="center"/>
    </xf>
    <xf numFmtId="0" fontId="5" fillId="2" borderId="7" xfId="0" applyFont="1" applyFill="1" applyBorder="1" applyAlignment="1">
      <alignment horizontal="center" vertical="center" wrapText="1"/>
    </xf>
    <xf numFmtId="43" fontId="5" fillId="2" borderId="1" xfId="0" applyNumberFormat="1" applyFont="1" applyFill="1" applyBorder="1"/>
    <xf numFmtId="43" fontId="5" fillId="0" borderId="1" xfId="0" applyNumberFormat="1" applyFont="1" applyBorder="1"/>
    <xf numFmtId="0" fontId="7" fillId="0" borderId="0" xfId="0" applyFont="1"/>
    <xf numFmtId="43" fontId="7" fillId="2" borderId="8" xfId="0" applyNumberFormat="1" applyFont="1" applyFill="1" applyBorder="1"/>
    <xf numFmtId="0" fontId="6" fillId="5" borderId="6" xfId="0" applyFont="1" applyFill="1" applyBorder="1" applyAlignment="1">
      <alignment horizontal="center" vertical="center"/>
    </xf>
    <xf numFmtId="43" fontId="7" fillId="2" borderId="1" xfId="0" applyNumberFormat="1" applyFont="1" applyFill="1" applyBorder="1"/>
    <xf numFmtId="1" fontId="6" fillId="5" borderId="6" xfId="0" applyNumberFormat="1" applyFont="1" applyFill="1" applyBorder="1" applyAlignment="1">
      <alignment horizontal="center" vertical="center"/>
    </xf>
    <xf numFmtId="43" fontId="7" fillId="2" borderId="7" xfId="0" applyNumberFormat="1" applyFont="1" applyFill="1" applyBorder="1"/>
    <xf numFmtId="0" fontId="10" fillId="0" borderId="0" xfId="0" applyFont="1" applyAlignment="1">
      <alignment horizontal="right"/>
    </xf>
    <xf numFmtId="0" fontId="10" fillId="0" borderId="0" xfId="0" applyFont="1" applyAlignment="1">
      <alignment horizontal="center"/>
    </xf>
    <xf numFmtId="0" fontId="6" fillId="0" borderId="0" xfId="0" applyFont="1" applyAlignment="1">
      <alignment horizontal="left" vertical="top" wrapText="1"/>
    </xf>
    <xf numFmtId="0" fontId="6" fillId="0" borderId="1"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3" fontId="6" fillId="2" borderId="3" xfId="0" applyNumberFormat="1" applyFont="1" applyFill="1" applyBorder="1" applyAlignment="1">
      <alignment horizontal="center" vertical="center"/>
    </xf>
    <xf numFmtId="43" fontId="6" fillId="2" borderId="4" xfId="0" applyNumberFormat="1" applyFont="1" applyFill="1" applyBorder="1" applyAlignment="1">
      <alignment horizontal="center" vertical="center"/>
    </xf>
    <xf numFmtId="43" fontId="5" fillId="2" borderId="3" xfId="0" applyNumberFormat="1" applyFont="1" applyFill="1" applyBorder="1" applyAlignment="1">
      <alignment horizontal="center" vertical="center"/>
    </xf>
    <xf numFmtId="43" fontId="5" fillId="2" borderId="4" xfId="0" applyNumberFormat="1" applyFont="1" applyFill="1" applyBorder="1" applyAlignment="1">
      <alignment horizontal="center" vertical="center"/>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6" xfId="0"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9" xfId="0"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6" fillId="2" borderId="1" xfId="0" applyFont="1" applyFill="1" applyBorder="1" applyAlignment="1">
      <alignment horizontal="center" vertical="center"/>
    </xf>
  </cellXfs>
  <cellStyles count="6">
    <cellStyle name="Excel Built-in Normal" xfId="5" xr:uid="{00000000-0005-0000-0000-00000A000000}"/>
    <cellStyle name="Nagłówek1" xfId="1" xr:uid="{00000000-0005-0000-0000-000006000000}"/>
    <cellStyle name="Normalny" xfId="0" builtinId="0"/>
    <cellStyle name="Normalny 10 3" xfId="2" xr:uid="{00000000-0005-0000-0000-000007000000}"/>
    <cellStyle name="Normalny 2" xfId="3" xr:uid="{00000000-0005-0000-0000-000008000000}"/>
    <cellStyle name="Wynik2" xfId="4" xr:uid="{00000000-0005-0000-0000-00000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DD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7"/>
  <sheetViews>
    <sheetView tabSelected="1" view="pageBreakPreview" topLeftCell="A4" zoomScaleNormal="100" workbookViewId="0">
      <selection activeCell="H8" sqref="H8"/>
    </sheetView>
  </sheetViews>
  <sheetFormatPr defaultColWidth="12.140625" defaultRowHeight="12.75"/>
  <cols>
    <col min="1" max="1" width="3.7109375" style="10" customWidth="1"/>
    <col min="2" max="2" width="42.7109375" style="10" customWidth="1"/>
    <col min="3" max="3" width="4.140625" style="10" customWidth="1"/>
    <col min="4" max="4" width="6.5703125" style="10" bestFit="1" customWidth="1"/>
    <col min="5" max="5" width="11.28515625" style="10" bestFit="1" customWidth="1"/>
    <col min="6" max="6" width="13.7109375" style="10" bestFit="1" customWidth="1"/>
    <col min="7" max="7" width="6.7109375" style="10" bestFit="1" customWidth="1"/>
    <col min="8" max="8" width="11" style="10" customWidth="1"/>
    <col min="9" max="9" width="14.7109375" style="10" bestFit="1" customWidth="1"/>
    <col min="10" max="10" width="22.28515625" style="10" customWidth="1"/>
    <col min="11" max="16384" width="12.140625" style="10"/>
  </cols>
  <sheetData>
    <row r="1" spans="1:10" ht="14.25">
      <c r="A1" s="90" t="s">
        <v>25</v>
      </c>
      <c r="B1" s="90"/>
      <c r="C1" s="90"/>
      <c r="D1" s="90"/>
      <c r="E1" s="90"/>
      <c r="F1" s="90"/>
      <c r="G1" s="90"/>
      <c r="H1" s="90"/>
      <c r="I1" s="90"/>
      <c r="J1" s="90"/>
    </row>
    <row r="2" spans="1:10" ht="14.25">
      <c r="A2" s="90" t="s">
        <v>24</v>
      </c>
      <c r="B2" s="90"/>
      <c r="C2" s="90"/>
      <c r="D2" s="90"/>
      <c r="E2" s="90"/>
      <c r="F2" s="90"/>
      <c r="G2" s="90"/>
      <c r="H2" s="90"/>
      <c r="I2" s="90"/>
      <c r="J2" s="90"/>
    </row>
    <row r="3" spans="1:10" ht="14.25">
      <c r="A3" s="91" t="s">
        <v>0</v>
      </c>
      <c r="B3" s="91"/>
      <c r="C3" s="91"/>
      <c r="D3" s="91"/>
      <c r="E3" s="91"/>
      <c r="F3" s="91"/>
      <c r="G3" s="91"/>
      <c r="H3" s="91"/>
      <c r="I3" s="91"/>
      <c r="J3" s="91"/>
    </row>
    <row r="4" spans="1:10" ht="404.25" customHeight="1">
      <c r="A4" s="92" t="s">
        <v>69</v>
      </c>
      <c r="B4" s="92"/>
      <c r="C4" s="92"/>
      <c r="D4" s="92"/>
      <c r="E4" s="92"/>
      <c r="F4" s="92"/>
      <c r="G4" s="92"/>
      <c r="H4" s="92"/>
      <c r="I4" s="92"/>
      <c r="J4" s="92"/>
    </row>
    <row r="5" spans="1:10" ht="18" customHeight="1"/>
    <row r="6" spans="1:10" ht="52.5">
      <c r="A6" s="11" t="s">
        <v>1</v>
      </c>
      <c r="B6" s="11" t="s">
        <v>2</v>
      </c>
      <c r="C6" s="11" t="s">
        <v>29</v>
      </c>
      <c r="D6" s="11" t="s">
        <v>3</v>
      </c>
      <c r="E6" s="11" t="s">
        <v>4</v>
      </c>
      <c r="F6" s="11" t="s">
        <v>30</v>
      </c>
      <c r="G6" s="11" t="s">
        <v>33</v>
      </c>
      <c r="H6" s="11" t="s">
        <v>31</v>
      </c>
      <c r="I6" s="11" t="s">
        <v>32</v>
      </c>
      <c r="J6" s="49" t="s">
        <v>5</v>
      </c>
    </row>
    <row r="7" spans="1:10">
      <c r="A7" s="12">
        <v>1</v>
      </c>
      <c r="B7" s="12">
        <v>2</v>
      </c>
      <c r="C7" s="12"/>
      <c r="D7" s="12">
        <v>4</v>
      </c>
      <c r="E7" s="12">
        <v>5</v>
      </c>
      <c r="F7" s="12">
        <v>6</v>
      </c>
      <c r="G7" s="12">
        <v>7</v>
      </c>
      <c r="H7" s="12">
        <v>8</v>
      </c>
      <c r="I7" s="12">
        <v>9</v>
      </c>
      <c r="J7" s="12">
        <v>10</v>
      </c>
    </row>
    <row r="8" spans="1:10" ht="180">
      <c r="A8" s="13">
        <v>1</v>
      </c>
      <c r="B8" s="50" t="s">
        <v>34</v>
      </c>
      <c r="C8" s="1" t="s">
        <v>6</v>
      </c>
      <c r="D8" s="2">
        <v>16000</v>
      </c>
      <c r="E8" s="65"/>
      <c r="F8" s="71">
        <f>ROUND(E8*D8,2)</f>
        <v>0</v>
      </c>
      <c r="G8" s="69"/>
      <c r="H8" s="71">
        <f>ROUND(I8/D8,2)</f>
        <v>0</v>
      </c>
      <c r="I8" s="71">
        <f>ROUND(F8+(F8*G8),2)</f>
        <v>0</v>
      </c>
      <c r="J8" s="3"/>
    </row>
    <row r="9" spans="1:10" ht="135">
      <c r="A9" s="13">
        <f>A8+1</f>
        <v>2</v>
      </c>
      <c r="B9" s="51" t="s">
        <v>35</v>
      </c>
      <c r="C9" s="1" t="s">
        <v>6</v>
      </c>
      <c r="D9" s="2">
        <v>1300</v>
      </c>
      <c r="E9" s="65"/>
      <c r="F9" s="71">
        <f t="shared" ref="F9:F38" si="0">ROUND(E9*D9,2)</f>
        <v>0</v>
      </c>
      <c r="G9" s="69"/>
      <c r="H9" s="71">
        <f t="shared" ref="H9:H38" si="1">ROUND(I9/D9,2)</f>
        <v>0</v>
      </c>
      <c r="I9" s="71">
        <f t="shared" ref="I9:I38" si="2">ROUND(F9+(F9*G9),2)</f>
        <v>0</v>
      </c>
      <c r="J9" s="14"/>
    </row>
    <row r="10" spans="1:10" ht="180">
      <c r="A10" s="13">
        <v>3</v>
      </c>
      <c r="B10" s="51" t="s">
        <v>36</v>
      </c>
      <c r="C10" s="1" t="s">
        <v>6</v>
      </c>
      <c r="D10" s="15">
        <v>2500</v>
      </c>
      <c r="E10" s="65"/>
      <c r="F10" s="71">
        <f t="shared" si="0"/>
        <v>0</v>
      </c>
      <c r="G10" s="69"/>
      <c r="H10" s="71">
        <f t="shared" si="1"/>
        <v>0</v>
      </c>
      <c r="I10" s="71">
        <f t="shared" si="2"/>
        <v>0</v>
      </c>
      <c r="J10" s="4"/>
    </row>
    <row r="11" spans="1:10" ht="180">
      <c r="A11" s="13">
        <v>4</v>
      </c>
      <c r="B11" s="51" t="s">
        <v>49</v>
      </c>
      <c r="C11" s="13" t="s">
        <v>6</v>
      </c>
      <c r="D11" s="2">
        <v>2500</v>
      </c>
      <c r="E11" s="65"/>
      <c r="F11" s="71">
        <f t="shared" si="0"/>
        <v>0</v>
      </c>
      <c r="G11" s="69"/>
      <c r="H11" s="71">
        <f t="shared" si="1"/>
        <v>0</v>
      </c>
      <c r="I11" s="71">
        <f t="shared" si="2"/>
        <v>0</v>
      </c>
      <c r="J11" s="14"/>
    </row>
    <row r="12" spans="1:10" ht="45">
      <c r="A12" s="16">
        <v>5</v>
      </c>
      <c r="B12" s="50" t="s">
        <v>37</v>
      </c>
      <c r="C12" s="16" t="s">
        <v>7</v>
      </c>
      <c r="D12" s="5">
        <v>200</v>
      </c>
      <c r="E12" s="65"/>
      <c r="F12" s="71">
        <f t="shared" si="0"/>
        <v>0</v>
      </c>
      <c r="G12" s="69"/>
      <c r="H12" s="71">
        <f t="shared" si="1"/>
        <v>0</v>
      </c>
      <c r="I12" s="71">
        <f t="shared" si="2"/>
        <v>0</v>
      </c>
      <c r="J12" s="4"/>
    </row>
    <row r="13" spans="1:10" ht="101.25">
      <c r="A13" s="16">
        <v>6</v>
      </c>
      <c r="B13" s="50" t="s">
        <v>50</v>
      </c>
      <c r="C13" s="16" t="s">
        <v>6</v>
      </c>
      <c r="D13" s="5">
        <v>2000</v>
      </c>
      <c r="E13" s="65"/>
      <c r="F13" s="71">
        <f t="shared" si="0"/>
        <v>0</v>
      </c>
      <c r="G13" s="69"/>
      <c r="H13" s="71">
        <f t="shared" si="1"/>
        <v>0</v>
      </c>
      <c r="I13" s="71">
        <f t="shared" si="2"/>
        <v>0</v>
      </c>
      <c r="J13" s="4"/>
    </row>
    <row r="14" spans="1:10" ht="191.25">
      <c r="A14" s="16">
        <v>7</v>
      </c>
      <c r="B14" s="50" t="s">
        <v>51</v>
      </c>
      <c r="C14" s="16" t="s">
        <v>6</v>
      </c>
      <c r="D14" s="5">
        <v>7500</v>
      </c>
      <c r="E14" s="66"/>
      <c r="F14" s="71">
        <f t="shared" si="0"/>
        <v>0</v>
      </c>
      <c r="G14" s="70"/>
      <c r="H14" s="71">
        <f t="shared" si="1"/>
        <v>0</v>
      </c>
      <c r="I14" s="71">
        <f t="shared" si="2"/>
        <v>0</v>
      </c>
      <c r="J14" s="6"/>
    </row>
    <row r="15" spans="1:10" ht="168.75">
      <c r="A15" s="16">
        <v>8</v>
      </c>
      <c r="B15" s="50" t="s">
        <v>38</v>
      </c>
      <c r="C15" s="16" t="s">
        <v>6</v>
      </c>
      <c r="D15" s="5">
        <v>13300</v>
      </c>
      <c r="E15" s="66"/>
      <c r="F15" s="71">
        <f t="shared" si="0"/>
        <v>0</v>
      </c>
      <c r="G15" s="70"/>
      <c r="H15" s="71">
        <f t="shared" si="1"/>
        <v>0</v>
      </c>
      <c r="I15" s="71">
        <f t="shared" si="2"/>
        <v>0</v>
      </c>
      <c r="J15" s="6"/>
    </row>
    <row r="16" spans="1:10" ht="168.75">
      <c r="A16" s="16">
        <v>9</v>
      </c>
      <c r="B16" s="50" t="s">
        <v>39</v>
      </c>
      <c r="C16" s="16" t="s">
        <v>6</v>
      </c>
      <c r="D16" s="5">
        <v>16500</v>
      </c>
      <c r="E16" s="67"/>
      <c r="F16" s="71">
        <f t="shared" si="0"/>
        <v>0</v>
      </c>
      <c r="G16" s="70"/>
      <c r="H16" s="71">
        <f t="shared" si="1"/>
        <v>0</v>
      </c>
      <c r="I16" s="71">
        <f t="shared" si="2"/>
        <v>0</v>
      </c>
      <c r="J16" s="6"/>
    </row>
    <row r="17" spans="1:10" ht="168.75">
      <c r="A17" s="16">
        <v>10</v>
      </c>
      <c r="B17" s="50" t="s">
        <v>40</v>
      </c>
      <c r="C17" s="16" t="s">
        <v>6</v>
      </c>
      <c r="D17" s="5">
        <v>65500</v>
      </c>
      <c r="E17" s="66"/>
      <c r="F17" s="71">
        <f t="shared" si="0"/>
        <v>0</v>
      </c>
      <c r="G17" s="70"/>
      <c r="H17" s="71">
        <f t="shared" si="1"/>
        <v>0</v>
      </c>
      <c r="I17" s="71">
        <f t="shared" si="2"/>
        <v>0</v>
      </c>
      <c r="J17" s="6"/>
    </row>
    <row r="18" spans="1:10" ht="168.75">
      <c r="A18" s="16">
        <v>11</v>
      </c>
      <c r="B18" s="50" t="s">
        <v>52</v>
      </c>
      <c r="C18" s="16" t="s">
        <v>6</v>
      </c>
      <c r="D18" s="5">
        <v>3700</v>
      </c>
      <c r="E18" s="67"/>
      <c r="F18" s="71">
        <f t="shared" si="0"/>
        <v>0</v>
      </c>
      <c r="G18" s="70"/>
      <c r="H18" s="71">
        <f t="shared" si="1"/>
        <v>0</v>
      </c>
      <c r="I18" s="71">
        <f t="shared" si="2"/>
        <v>0</v>
      </c>
      <c r="J18" s="6"/>
    </row>
    <row r="19" spans="1:10" ht="146.25">
      <c r="A19" s="16">
        <v>12</v>
      </c>
      <c r="B19" s="50" t="s">
        <v>41</v>
      </c>
      <c r="C19" s="16" t="s">
        <v>6</v>
      </c>
      <c r="D19" s="5">
        <v>5200</v>
      </c>
      <c r="E19" s="67"/>
      <c r="F19" s="71">
        <f t="shared" si="0"/>
        <v>0</v>
      </c>
      <c r="G19" s="70"/>
      <c r="H19" s="71">
        <f t="shared" si="1"/>
        <v>0</v>
      </c>
      <c r="I19" s="71">
        <f t="shared" si="2"/>
        <v>0</v>
      </c>
      <c r="J19" s="6"/>
    </row>
    <row r="20" spans="1:10" ht="56.25">
      <c r="A20" s="16">
        <v>13</v>
      </c>
      <c r="B20" s="52" t="s">
        <v>28</v>
      </c>
      <c r="C20" s="16" t="s">
        <v>6</v>
      </c>
      <c r="D20" s="5">
        <v>350</v>
      </c>
      <c r="E20" s="67"/>
      <c r="F20" s="71">
        <f t="shared" si="0"/>
        <v>0</v>
      </c>
      <c r="G20" s="70"/>
      <c r="H20" s="71">
        <f t="shared" si="1"/>
        <v>0</v>
      </c>
      <c r="I20" s="71">
        <f t="shared" si="2"/>
        <v>0</v>
      </c>
      <c r="J20" s="6"/>
    </row>
    <row r="21" spans="1:10" ht="33.75">
      <c r="A21" s="16">
        <v>14</v>
      </c>
      <c r="B21" s="52" t="s">
        <v>27</v>
      </c>
      <c r="C21" s="16" t="s">
        <v>6</v>
      </c>
      <c r="D21" s="5">
        <v>7900</v>
      </c>
      <c r="E21" s="66"/>
      <c r="F21" s="71">
        <f t="shared" si="0"/>
        <v>0</v>
      </c>
      <c r="G21" s="70"/>
      <c r="H21" s="71">
        <f t="shared" si="1"/>
        <v>0</v>
      </c>
      <c r="I21" s="71">
        <f t="shared" si="2"/>
        <v>0</v>
      </c>
      <c r="J21" s="6"/>
    </row>
    <row r="22" spans="1:10" ht="236.25">
      <c r="A22" s="16">
        <v>15</v>
      </c>
      <c r="B22" s="50" t="s">
        <v>53</v>
      </c>
      <c r="C22" s="16" t="s">
        <v>6</v>
      </c>
      <c r="D22" s="5">
        <v>85000</v>
      </c>
      <c r="E22" s="66"/>
      <c r="F22" s="71">
        <f t="shared" si="0"/>
        <v>0</v>
      </c>
      <c r="G22" s="70"/>
      <c r="H22" s="71">
        <f t="shared" si="1"/>
        <v>0</v>
      </c>
      <c r="I22" s="71">
        <f t="shared" si="2"/>
        <v>0</v>
      </c>
      <c r="J22" s="6"/>
    </row>
    <row r="23" spans="1:10" ht="247.5">
      <c r="A23" s="16">
        <v>16</v>
      </c>
      <c r="B23" s="50" t="s">
        <v>42</v>
      </c>
      <c r="C23" s="16" t="s">
        <v>6</v>
      </c>
      <c r="D23" s="5">
        <v>3600</v>
      </c>
      <c r="E23" s="66"/>
      <c r="F23" s="71">
        <f t="shared" si="0"/>
        <v>0</v>
      </c>
      <c r="G23" s="70"/>
      <c r="H23" s="71">
        <f t="shared" si="1"/>
        <v>0</v>
      </c>
      <c r="I23" s="71">
        <f t="shared" si="2"/>
        <v>0</v>
      </c>
      <c r="J23" s="6"/>
    </row>
    <row r="24" spans="1:10" ht="191.25">
      <c r="A24" s="16">
        <v>17</v>
      </c>
      <c r="B24" s="50" t="s">
        <v>54</v>
      </c>
      <c r="C24" s="16" t="s">
        <v>6</v>
      </c>
      <c r="D24" s="5">
        <v>4000</v>
      </c>
      <c r="E24" s="66"/>
      <c r="F24" s="71">
        <f t="shared" si="0"/>
        <v>0</v>
      </c>
      <c r="G24" s="70"/>
      <c r="H24" s="71">
        <f t="shared" si="1"/>
        <v>0</v>
      </c>
      <c r="I24" s="71">
        <f t="shared" si="2"/>
        <v>0</v>
      </c>
      <c r="J24" s="6"/>
    </row>
    <row r="25" spans="1:10" ht="337.5">
      <c r="A25" s="16">
        <v>18</v>
      </c>
      <c r="B25" s="50" t="s">
        <v>43</v>
      </c>
      <c r="C25" s="16" t="s">
        <v>6</v>
      </c>
      <c r="D25" s="5">
        <v>300</v>
      </c>
      <c r="E25" s="66"/>
      <c r="F25" s="71">
        <f t="shared" si="0"/>
        <v>0</v>
      </c>
      <c r="G25" s="70"/>
      <c r="H25" s="71">
        <f t="shared" si="1"/>
        <v>0</v>
      </c>
      <c r="I25" s="71">
        <f t="shared" si="2"/>
        <v>0</v>
      </c>
      <c r="J25" s="6"/>
    </row>
    <row r="26" spans="1:10" ht="78.75">
      <c r="A26" s="16">
        <v>19</v>
      </c>
      <c r="B26" s="50" t="s">
        <v>55</v>
      </c>
      <c r="C26" s="16" t="s">
        <v>6</v>
      </c>
      <c r="D26" s="5">
        <v>7600</v>
      </c>
      <c r="E26" s="68"/>
      <c r="F26" s="71">
        <f t="shared" si="0"/>
        <v>0</v>
      </c>
      <c r="G26" s="70"/>
      <c r="H26" s="71">
        <f t="shared" si="1"/>
        <v>0</v>
      </c>
      <c r="I26" s="71">
        <f t="shared" si="2"/>
        <v>0</v>
      </c>
      <c r="J26" s="6"/>
    </row>
    <row r="27" spans="1:10" ht="78.75">
      <c r="A27" s="16">
        <v>20</v>
      </c>
      <c r="B27" s="50" t="s">
        <v>56</v>
      </c>
      <c r="C27" s="16" t="s">
        <v>6</v>
      </c>
      <c r="D27" s="5">
        <v>6000</v>
      </c>
      <c r="E27" s="68"/>
      <c r="F27" s="71">
        <f t="shared" si="0"/>
        <v>0</v>
      </c>
      <c r="G27" s="70"/>
      <c r="H27" s="71">
        <f t="shared" si="1"/>
        <v>0</v>
      </c>
      <c r="I27" s="71">
        <f t="shared" si="2"/>
        <v>0</v>
      </c>
      <c r="J27" s="6"/>
    </row>
    <row r="28" spans="1:10" ht="56.25">
      <c r="A28" s="16">
        <v>21</v>
      </c>
      <c r="B28" s="52" t="s">
        <v>57</v>
      </c>
      <c r="C28" s="16" t="s">
        <v>6</v>
      </c>
      <c r="D28" s="5">
        <v>7600</v>
      </c>
      <c r="E28" s="66"/>
      <c r="F28" s="71">
        <f t="shared" si="0"/>
        <v>0</v>
      </c>
      <c r="G28" s="70"/>
      <c r="H28" s="71">
        <f t="shared" si="1"/>
        <v>0</v>
      </c>
      <c r="I28" s="71">
        <f t="shared" si="2"/>
        <v>0</v>
      </c>
      <c r="J28" s="7"/>
    </row>
    <row r="29" spans="1:10" ht="258.75">
      <c r="A29" s="16">
        <v>22</v>
      </c>
      <c r="B29" s="50" t="s">
        <v>44</v>
      </c>
      <c r="C29" s="16" t="s">
        <v>6</v>
      </c>
      <c r="D29" s="5">
        <v>20850</v>
      </c>
      <c r="E29" s="66"/>
      <c r="F29" s="71">
        <f t="shared" si="0"/>
        <v>0</v>
      </c>
      <c r="G29" s="70"/>
      <c r="H29" s="71">
        <f t="shared" si="1"/>
        <v>0</v>
      </c>
      <c r="I29" s="71">
        <f t="shared" si="2"/>
        <v>0</v>
      </c>
      <c r="J29" s="6"/>
    </row>
    <row r="30" spans="1:10" ht="337.5">
      <c r="A30" s="16">
        <v>23</v>
      </c>
      <c r="B30" s="50" t="s">
        <v>45</v>
      </c>
      <c r="C30" s="16" t="s">
        <v>6</v>
      </c>
      <c r="D30" s="5">
        <v>12500</v>
      </c>
      <c r="E30" s="67"/>
      <c r="F30" s="71">
        <f t="shared" si="0"/>
        <v>0</v>
      </c>
      <c r="G30" s="70"/>
      <c r="H30" s="71">
        <f t="shared" si="1"/>
        <v>0</v>
      </c>
      <c r="I30" s="71">
        <f t="shared" si="2"/>
        <v>0</v>
      </c>
      <c r="J30" s="6"/>
    </row>
    <row r="31" spans="1:10" ht="348.75">
      <c r="A31" s="16">
        <v>24</v>
      </c>
      <c r="B31" s="50" t="s">
        <v>46</v>
      </c>
      <c r="C31" s="16" t="s">
        <v>6</v>
      </c>
      <c r="D31" s="5">
        <v>18800</v>
      </c>
      <c r="E31" s="67"/>
      <c r="F31" s="71">
        <f t="shared" si="0"/>
        <v>0</v>
      </c>
      <c r="G31" s="70"/>
      <c r="H31" s="71">
        <f t="shared" si="1"/>
        <v>0</v>
      </c>
      <c r="I31" s="71">
        <f t="shared" si="2"/>
        <v>0</v>
      </c>
      <c r="J31" s="6"/>
    </row>
    <row r="32" spans="1:10" ht="78.75">
      <c r="A32" s="16">
        <v>25</v>
      </c>
      <c r="B32" s="50" t="s">
        <v>67</v>
      </c>
      <c r="C32" s="16" t="s">
        <v>6</v>
      </c>
      <c r="D32" s="5">
        <v>63000</v>
      </c>
      <c r="E32" s="67"/>
      <c r="F32" s="71">
        <f t="shared" si="0"/>
        <v>0</v>
      </c>
      <c r="G32" s="70"/>
      <c r="H32" s="71">
        <f t="shared" si="1"/>
        <v>0</v>
      </c>
      <c r="I32" s="71">
        <f t="shared" si="2"/>
        <v>0</v>
      </c>
      <c r="J32" s="7"/>
    </row>
    <row r="33" spans="1:10" ht="213.75">
      <c r="A33" s="16">
        <v>26</v>
      </c>
      <c r="B33" s="50" t="s">
        <v>68</v>
      </c>
      <c r="C33" s="16" t="s">
        <v>6</v>
      </c>
      <c r="D33" s="5">
        <v>900</v>
      </c>
      <c r="E33" s="67"/>
      <c r="F33" s="71">
        <f t="shared" si="0"/>
        <v>0</v>
      </c>
      <c r="G33" s="70"/>
      <c r="H33" s="71">
        <f t="shared" si="1"/>
        <v>0</v>
      </c>
      <c r="I33" s="71">
        <f t="shared" si="2"/>
        <v>0</v>
      </c>
      <c r="J33" s="6"/>
    </row>
    <row r="34" spans="1:10" ht="180">
      <c r="A34" s="16">
        <v>27</v>
      </c>
      <c r="B34" s="50" t="s">
        <v>60</v>
      </c>
      <c r="C34" s="16" t="s">
        <v>6</v>
      </c>
      <c r="D34" s="5">
        <v>600</v>
      </c>
      <c r="E34" s="67"/>
      <c r="F34" s="71">
        <f t="shared" si="0"/>
        <v>0</v>
      </c>
      <c r="G34" s="70"/>
      <c r="H34" s="71">
        <f t="shared" si="1"/>
        <v>0</v>
      </c>
      <c r="I34" s="71">
        <f t="shared" si="2"/>
        <v>0</v>
      </c>
      <c r="J34" s="6"/>
    </row>
    <row r="35" spans="1:10" ht="101.25">
      <c r="A35" s="16">
        <v>28</v>
      </c>
      <c r="B35" s="50" t="s">
        <v>58</v>
      </c>
      <c r="C35" s="16" t="s">
        <v>6</v>
      </c>
      <c r="D35" s="5">
        <v>16000</v>
      </c>
      <c r="E35" s="67"/>
      <c r="F35" s="71">
        <f t="shared" si="0"/>
        <v>0</v>
      </c>
      <c r="G35" s="70"/>
      <c r="H35" s="71">
        <f t="shared" si="1"/>
        <v>0</v>
      </c>
      <c r="I35" s="71">
        <f t="shared" si="2"/>
        <v>0</v>
      </c>
      <c r="J35" s="6"/>
    </row>
    <row r="36" spans="1:10" ht="213.75">
      <c r="A36" s="16">
        <v>29</v>
      </c>
      <c r="B36" s="50" t="s">
        <v>59</v>
      </c>
      <c r="C36" s="16" t="s">
        <v>6</v>
      </c>
      <c r="D36" s="5">
        <v>2000</v>
      </c>
      <c r="E36" s="67"/>
      <c r="F36" s="71">
        <f t="shared" si="0"/>
        <v>0</v>
      </c>
      <c r="G36" s="70"/>
      <c r="H36" s="71">
        <f t="shared" si="1"/>
        <v>0</v>
      </c>
      <c r="I36" s="71">
        <f t="shared" si="2"/>
        <v>0</v>
      </c>
      <c r="J36" s="6"/>
    </row>
    <row r="37" spans="1:10" ht="213.75">
      <c r="A37" s="16">
        <v>30</v>
      </c>
      <c r="B37" s="50" t="s">
        <v>47</v>
      </c>
      <c r="C37" s="16" t="s">
        <v>6</v>
      </c>
      <c r="D37" s="5">
        <v>2000</v>
      </c>
      <c r="E37" s="67"/>
      <c r="F37" s="71">
        <f t="shared" si="0"/>
        <v>0</v>
      </c>
      <c r="G37" s="70"/>
      <c r="H37" s="71">
        <f t="shared" si="1"/>
        <v>0</v>
      </c>
      <c r="I37" s="71">
        <f t="shared" si="2"/>
        <v>0</v>
      </c>
      <c r="J37" s="6"/>
    </row>
    <row r="38" spans="1:10" ht="123.75">
      <c r="A38" s="16">
        <v>31</v>
      </c>
      <c r="B38" s="50" t="s">
        <v>48</v>
      </c>
      <c r="C38" s="16" t="s">
        <v>6</v>
      </c>
      <c r="D38" s="5">
        <v>100</v>
      </c>
      <c r="E38" s="67"/>
      <c r="F38" s="71">
        <f t="shared" si="0"/>
        <v>0</v>
      </c>
      <c r="G38" s="70"/>
      <c r="H38" s="71">
        <f t="shared" si="1"/>
        <v>0</v>
      </c>
      <c r="I38" s="71">
        <f t="shared" si="2"/>
        <v>0</v>
      </c>
      <c r="J38" s="7"/>
    </row>
    <row r="39" spans="1:10" ht="13.15" customHeight="1">
      <c r="E39" s="17" t="s">
        <v>8</v>
      </c>
      <c r="F39" s="72">
        <f>SUM(F8:F38)</f>
        <v>0</v>
      </c>
      <c r="G39" s="73"/>
      <c r="H39" s="74"/>
      <c r="I39" s="72">
        <f>SUM(I8:I38)</f>
        <v>0</v>
      </c>
    </row>
    <row r="40" spans="1:10" ht="20.25" customHeight="1">
      <c r="E40" s="18"/>
      <c r="F40" s="19"/>
      <c r="G40" s="18"/>
      <c r="H40" s="20"/>
      <c r="I40" s="19"/>
    </row>
    <row r="41" spans="1:10">
      <c r="A41" s="28" t="s">
        <v>61</v>
      </c>
      <c r="B41" s="21"/>
      <c r="C41" s="22"/>
      <c r="D41" s="23"/>
      <c r="E41" s="24"/>
      <c r="F41" s="25"/>
      <c r="G41" s="26"/>
      <c r="H41" s="23"/>
      <c r="I41" s="26"/>
      <c r="J41" s="27"/>
    </row>
    <row r="42" spans="1:10" ht="409.5" customHeight="1">
      <c r="A42" s="93" t="s">
        <v>26</v>
      </c>
      <c r="B42" s="93"/>
      <c r="C42" s="102" t="s">
        <v>66</v>
      </c>
      <c r="D42" s="103"/>
      <c r="E42" s="103"/>
      <c r="F42" s="103"/>
      <c r="G42" s="103"/>
      <c r="H42" s="103"/>
      <c r="I42" s="103"/>
      <c r="J42" s="103"/>
    </row>
    <row r="43" spans="1:10" ht="77.25" customHeight="1">
      <c r="A43" s="93"/>
      <c r="B43" s="93"/>
      <c r="C43" s="103"/>
      <c r="D43" s="103"/>
      <c r="E43" s="103"/>
      <c r="F43" s="103"/>
      <c r="G43" s="103"/>
      <c r="H43" s="103"/>
      <c r="I43" s="103"/>
      <c r="J43" s="103"/>
    </row>
    <row r="44" spans="1:10" ht="22.5" customHeight="1">
      <c r="A44" s="93"/>
      <c r="B44" s="93"/>
      <c r="C44" s="103"/>
      <c r="D44" s="103"/>
      <c r="E44" s="103"/>
      <c r="F44" s="103"/>
      <c r="G44" s="103"/>
      <c r="H44" s="103"/>
      <c r="I44" s="103"/>
      <c r="J44" s="103"/>
    </row>
    <row r="45" spans="1:10" ht="13.15" customHeight="1">
      <c r="A45" s="107" t="s">
        <v>9</v>
      </c>
      <c r="B45" s="107"/>
      <c r="C45" s="28"/>
      <c r="D45" s="24"/>
      <c r="E45" s="24"/>
      <c r="F45" s="29"/>
      <c r="G45" s="29"/>
      <c r="H45" s="24"/>
      <c r="I45" s="29"/>
      <c r="J45" s="30"/>
    </row>
    <row r="46" spans="1:10" ht="63.75" customHeight="1">
      <c r="A46" s="53" t="s">
        <v>1</v>
      </c>
      <c r="B46" s="54" t="s">
        <v>62</v>
      </c>
      <c r="C46" s="104" t="s">
        <v>10</v>
      </c>
      <c r="D46" s="105"/>
      <c r="E46" s="57" t="s">
        <v>11</v>
      </c>
      <c r="F46" s="106" t="s">
        <v>12</v>
      </c>
      <c r="G46" s="106"/>
      <c r="H46" s="60" t="s">
        <v>13</v>
      </c>
      <c r="I46" s="55" t="s">
        <v>14</v>
      </c>
      <c r="J46" s="56" t="s">
        <v>15</v>
      </c>
    </row>
    <row r="47" spans="1:10" ht="13.15" customHeight="1">
      <c r="A47" s="75">
        <v>1</v>
      </c>
      <c r="B47" s="76">
        <v>2</v>
      </c>
      <c r="C47" s="94">
        <v>3</v>
      </c>
      <c r="D47" s="95"/>
      <c r="E47" s="77">
        <v>4</v>
      </c>
      <c r="F47" s="94">
        <v>5</v>
      </c>
      <c r="G47" s="95"/>
      <c r="H47" s="76">
        <v>6</v>
      </c>
      <c r="I47" s="78">
        <v>7</v>
      </c>
      <c r="J47" s="48">
        <v>8</v>
      </c>
    </row>
    <row r="48" spans="1:10" ht="51">
      <c r="A48" s="32">
        <v>1</v>
      </c>
      <c r="B48" s="33" t="s">
        <v>65</v>
      </c>
      <c r="C48" s="115">
        <v>24</v>
      </c>
      <c r="D48" s="115"/>
      <c r="E48" s="62"/>
      <c r="F48" s="96">
        <f>ROUND(C48*E48,2)</f>
        <v>0</v>
      </c>
      <c r="G48" s="97"/>
      <c r="H48" s="63"/>
      <c r="I48" s="79">
        <f>ROUND(F48*H48+F48,2)</f>
        <v>0</v>
      </c>
      <c r="J48" s="64"/>
    </row>
    <row r="49" spans="1:11" ht="13.15" customHeight="1">
      <c r="A49" s="58"/>
      <c r="B49" s="58"/>
      <c r="C49" s="58"/>
      <c r="D49" s="58"/>
      <c r="E49" s="34" t="s">
        <v>16</v>
      </c>
      <c r="F49" s="98">
        <f>SUM(F48)</f>
        <v>0</v>
      </c>
      <c r="G49" s="99"/>
      <c r="H49" s="35"/>
      <c r="I49" s="80">
        <f>SUM(I48)</f>
        <v>0</v>
      </c>
      <c r="J49" s="61"/>
      <c r="K49" s="8"/>
    </row>
    <row r="50" spans="1:11" ht="13.15" customHeight="1">
      <c r="A50" s="107" t="s">
        <v>17</v>
      </c>
      <c r="B50" s="107"/>
      <c r="C50" s="28"/>
      <c r="D50" s="36"/>
      <c r="E50" s="36"/>
      <c r="F50" s="37"/>
      <c r="G50" s="37"/>
      <c r="H50" s="36"/>
      <c r="I50" s="37"/>
      <c r="J50" s="38"/>
      <c r="K50" s="9"/>
    </row>
    <row r="51" spans="1:11" ht="33.200000000000003" customHeight="1">
      <c r="A51" s="31" t="s">
        <v>63</v>
      </c>
      <c r="B51" s="100" t="s">
        <v>18</v>
      </c>
      <c r="C51" s="101"/>
      <c r="D51" s="108" t="s">
        <v>19</v>
      </c>
      <c r="E51" s="108"/>
      <c r="F51" s="108"/>
      <c r="G51" s="81" t="s">
        <v>20</v>
      </c>
      <c r="H51" s="81"/>
      <c r="I51" s="109" t="s">
        <v>21</v>
      </c>
      <c r="J51" s="109"/>
    </row>
    <row r="52" spans="1:11" ht="13.15" customHeight="1">
      <c r="A52" s="31">
        <v>1</v>
      </c>
      <c r="B52" s="100">
        <v>2</v>
      </c>
      <c r="C52" s="101"/>
      <c r="D52" s="108">
        <v>3</v>
      </c>
      <c r="E52" s="108"/>
      <c r="F52" s="108"/>
      <c r="G52" s="81">
        <v>4</v>
      </c>
      <c r="H52" s="81"/>
      <c r="I52" s="81">
        <v>5</v>
      </c>
      <c r="J52" s="81"/>
    </row>
    <row r="53" spans="1:11" ht="13.15" customHeight="1">
      <c r="A53" s="39">
        <v>1</v>
      </c>
      <c r="B53" s="111" t="s">
        <v>22</v>
      </c>
      <c r="C53" s="112"/>
      <c r="D53" s="85">
        <f>F39</f>
        <v>0</v>
      </c>
      <c r="E53" s="85"/>
      <c r="F53" s="85"/>
      <c r="G53" s="86"/>
      <c r="H53" s="86"/>
      <c r="I53" s="85">
        <f>I39</f>
        <v>0</v>
      </c>
      <c r="J53" s="85"/>
    </row>
    <row r="54" spans="1:11" ht="13.15" customHeight="1">
      <c r="A54" s="40">
        <v>2</v>
      </c>
      <c r="B54" s="113" t="s">
        <v>23</v>
      </c>
      <c r="C54" s="114"/>
      <c r="D54" s="87">
        <f>F49</f>
        <v>0</v>
      </c>
      <c r="E54" s="87"/>
      <c r="F54" s="87"/>
      <c r="G54" s="88"/>
      <c r="H54" s="88"/>
      <c r="I54" s="89">
        <f>I49</f>
        <v>0</v>
      </c>
      <c r="J54" s="89"/>
    </row>
    <row r="55" spans="1:11" ht="13.15" customHeight="1">
      <c r="A55" s="100" t="s">
        <v>64</v>
      </c>
      <c r="B55" s="110"/>
      <c r="C55" s="101"/>
      <c r="D55" s="82">
        <f>SUM(D53:F54)</f>
        <v>0</v>
      </c>
      <c r="E55" s="82"/>
      <c r="F55" s="82"/>
      <c r="G55" s="45"/>
      <c r="H55" s="59"/>
      <c r="I55" s="83">
        <f>SUM(I53:I54)</f>
        <v>0</v>
      </c>
      <c r="J55" s="83"/>
      <c r="K55" s="9"/>
    </row>
    <row r="56" spans="1:11" ht="13.15" customHeight="1">
      <c r="A56" s="41"/>
      <c r="B56" s="42"/>
      <c r="C56" s="84"/>
      <c r="D56" s="84"/>
      <c r="E56" s="84"/>
      <c r="F56" s="84"/>
      <c r="G56" s="43"/>
      <c r="H56" s="44"/>
      <c r="I56" s="43"/>
      <c r="J56" s="45"/>
      <c r="K56" s="9"/>
    </row>
    <row r="57" spans="1:11" ht="13.15" customHeight="1">
      <c r="E57" s="18"/>
      <c r="F57" s="19"/>
      <c r="G57" s="18"/>
      <c r="H57" s="20"/>
      <c r="I57" s="19"/>
    </row>
    <row r="58" spans="1:11" ht="13.15" customHeight="1">
      <c r="E58" s="18"/>
      <c r="F58" s="19"/>
      <c r="G58" s="18"/>
      <c r="H58" s="20"/>
      <c r="I58" s="19"/>
    </row>
    <row r="59" spans="1:11" ht="13.15" customHeight="1">
      <c r="E59" s="18"/>
      <c r="F59" s="19"/>
      <c r="G59" s="18"/>
      <c r="H59" s="20"/>
      <c r="I59" s="19"/>
    </row>
    <row r="60" spans="1:11" ht="13.15" customHeight="1">
      <c r="E60" s="18"/>
      <c r="F60" s="46"/>
      <c r="G60" s="18"/>
      <c r="H60" s="20"/>
      <c r="I60" s="19"/>
    </row>
    <row r="61" spans="1:11" ht="13.15" customHeight="1">
      <c r="E61" s="18"/>
      <c r="F61" s="19"/>
      <c r="G61" s="18"/>
      <c r="H61" s="20"/>
      <c r="I61" s="19"/>
    </row>
    <row r="62" spans="1:11" ht="13.15" customHeight="1">
      <c r="E62" s="18"/>
      <c r="F62" s="19"/>
      <c r="G62" s="18"/>
      <c r="H62" s="20"/>
      <c r="I62" s="19"/>
    </row>
    <row r="63" spans="1:11" ht="13.15" customHeight="1">
      <c r="E63" s="18"/>
      <c r="F63" s="19"/>
      <c r="G63" s="18"/>
      <c r="H63" s="20"/>
      <c r="I63" s="19"/>
    </row>
    <row r="64" spans="1:11" ht="13.15" customHeight="1">
      <c r="E64" s="18"/>
      <c r="F64" s="19"/>
      <c r="G64" s="18"/>
      <c r="H64" s="20"/>
      <c r="I64" s="19"/>
    </row>
    <row r="65" spans="5:9" ht="13.15" customHeight="1">
      <c r="E65" s="18"/>
      <c r="F65" s="19"/>
      <c r="G65" s="18"/>
      <c r="H65" s="20"/>
      <c r="I65" s="19"/>
    </row>
    <row r="66" spans="5:9" ht="13.15" customHeight="1">
      <c r="E66" s="18"/>
      <c r="F66" s="19"/>
      <c r="G66" s="18"/>
      <c r="H66" s="20"/>
      <c r="I66" s="19"/>
    </row>
    <row r="67" spans="5:9" ht="121.7" customHeight="1">
      <c r="E67" s="18"/>
      <c r="F67" s="19"/>
      <c r="G67" s="18"/>
      <c r="H67" s="20"/>
      <c r="I67" s="19"/>
    </row>
    <row r="68" spans="5:9">
      <c r="E68" s="18"/>
      <c r="F68" s="19"/>
      <c r="G68" s="18"/>
      <c r="H68" s="20"/>
      <c r="I68" s="19"/>
    </row>
    <row r="69" spans="5:9">
      <c r="E69" s="18"/>
      <c r="F69" s="19"/>
      <c r="G69" s="18"/>
      <c r="H69" s="20"/>
      <c r="I69" s="19"/>
    </row>
    <row r="70" spans="5:9">
      <c r="E70" s="18"/>
      <c r="F70" s="19"/>
      <c r="G70" s="18"/>
      <c r="H70" s="20"/>
      <c r="I70" s="19"/>
    </row>
    <row r="71" spans="5:9">
      <c r="E71" s="18"/>
      <c r="F71" s="19"/>
      <c r="G71" s="18"/>
      <c r="H71" s="20"/>
      <c r="I71" s="19"/>
    </row>
    <row r="72" spans="5:9">
      <c r="F72" s="47"/>
      <c r="H72" s="20"/>
    </row>
    <row r="73" spans="5:9">
      <c r="F73" s="47"/>
      <c r="H73" s="20"/>
    </row>
    <row r="74" spans="5:9">
      <c r="F74" s="47"/>
      <c r="H74" s="20"/>
    </row>
    <row r="75" spans="5:9">
      <c r="F75" s="47"/>
      <c r="H75" s="20"/>
    </row>
    <row r="76" spans="5:9">
      <c r="F76" s="47"/>
      <c r="H76" s="20"/>
    </row>
    <row r="77" spans="5:9">
      <c r="F77" s="47"/>
      <c r="H77" s="20"/>
    </row>
  </sheetData>
  <mergeCells count="35">
    <mergeCell ref="F47:G47"/>
    <mergeCell ref="F48:G48"/>
    <mergeCell ref="F49:G49"/>
    <mergeCell ref="B51:C51"/>
    <mergeCell ref="C42:J44"/>
    <mergeCell ref="C46:D46"/>
    <mergeCell ref="F46:G46"/>
    <mergeCell ref="A50:B50"/>
    <mergeCell ref="D51:F51"/>
    <mergeCell ref="A45:B45"/>
    <mergeCell ref="G51:H51"/>
    <mergeCell ref="I51:J51"/>
    <mergeCell ref="C47:D47"/>
    <mergeCell ref="C48:D48"/>
    <mergeCell ref="A1:J1"/>
    <mergeCell ref="A2:J2"/>
    <mergeCell ref="A3:J3"/>
    <mergeCell ref="A4:J4"/>
    <mergeCell ref="A42:B44"/>
    <mergeCell ref="G52:H52"/>
    <mergeCell ref="I52:J52"/>
    <mergeCell ref="D55:F55"/>
    <mergeCell ref="I55:J55"/>
    <mergeCell ref="C56:F56"/>
    <mergeCell ref="D53:F53"/>
    <mergeCell ref="G53:H53"/>
    <mergeCell ref="I53:J53"/>
    <mergeCell ref="D54:F54"/>
    <mergeCell ref="G54:H54"/>
    <mergeCell ref="I54:J54"/>
    <mergeCell ref="A55:C55"/>
    <mergeCell ref="B52:C52"/>
    <mergeCell ref="B53:C53"/>
    <mergeCell ref="B54:C54"/>
    <mergeCell ref="D52:F52"/>
  </mergeCells>
  <phoneticPr fontId="17" type="noConversion"/>
  <printOptions horizontalCentered="1"/>
  <pageMargins left="0.11811023622047245" right="0.11811023622047245" top="0.55118110236220474" bottom="0.35433070866141736" header="0" footer="0"/>
  <pageSetup paperSize="9" orientation="landscape" r:id="rId1"/>
  <rowBreaks count="3" manualBreakCount="3">
    <brk id="5" max="16383" man="1"/>
    <brk id="40" max="9" man="1"/>
    <brk id="44" max="9" man="1"/>
  </rowBreaks>
</worksheet>
</file>

<file path=docProps/app.xml><?xml version="1.0" encoding="utf-8"?>
<Properties xmlns="http://schemas.openxmlformats.org/officeDocument/2006/extended-properties" xmlns:vt="http://schemas.openxmlformats.org/officeDocument/2006/docPropsVTypes">
  <Template/>
  <TotalTime>11056</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Zad.1</vt:lpstr>
      <vt:lpstr>Zad.1!Obszar_wydruku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Michalska</dc:creator>
  <dc:description/>
  <cp:lastModifiedBy>Anna Massier</cp:lastModifiedBy>
  <cp:revision>124</cp:revision>
  <cp:lastPrinted>2023-09-06T05:18:12Z</cp:lastPrinted>
  <dcterms:created xsi:type="dcterms:W3CDTF">2009-04-16T11:32:48Z</dcterms:created>
  <dcterms:modified xsi:type="dcterms:W3CDTF">2023-09-06T05:18:43Z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Info 1">
    <vt:lpwstr/>
  </property>
  <property fmtid="{D5CDD505-2E9C-101B-9397-08002B2CF9AE}" pid="4" name="Info 2">
    <vt:lpwstr/>
  </property>
  <property fmtid="{D5CDD505-2E9C-101B-9397-08002B2CF9AE}" pid="5" name="Info 3">
    <vt:lpwstr/>
  </property>
  <property fmtid="{D5CDD505-2E9C-101B-9397-08002B2CF9AE}" pid="6" name="Info 4">
    <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