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koram\Desktop\MOJE DOKUMENTY\2021\EUROPEJSKIE\ZIELEŃ - 15E\swz + zalaczniki\"/>
    </mc:Choice>
  </mc:AlternateContent>
  <bookViews>
    <workbookView xWindow="-105" yWindow="-105" windowWidth="20730" windowHeight="11760" firstSheet="1" activeTab="9"/>
  </bookViews>
  <sheets>
    <sheet name="RAZEM_do oczyszczania" sheetId="20" state="hidden" r:id="rId1"/>
    <sheet name="1" sheetId="17" r:id="rId2"/>
    <sheet name="2" sheetId="15" r:id="rId3"/>
    <sheet name="3" sheetId="9" r:id="rId4"/>
    <sheet name="4" sheetId="12" r:id="rId5"/>
    <sheet name="5" sheetId="7" r:id="rId6"/>
    <sheet name="6" sheetId="6" r:id="rId7"/>
    <sheet name="7" sheetId="13" r:id="rId8"/>
    <sheet name="8" sheetId="18" r:id="rId9"/>
    <sheet name="9" sheetId="14" r:id="rId10"/>
  </sheets>
  <externalReferences>
    <externalReference r:id="rId11"/>
  </externalReferences>
  <definedNames>
    <definedName name="_xlnm.Print_Area" localSheetId="1">'1'!#REF!</definedName>
    <definedName name="_xlnm.Print_Area" localSheetId="2">'2'!#REF!</definedName>
    <definedName name="_xlnm.Print_Area" localSheetId="3">'3'!#REF!</definedName>
    <definedName name="_xlnm.Print_Area" localSheetId="4">'4'!#REF!</definedName>
    <definedName name="_xlnm.Print_Area" localSheetId="5">'5'!#REF!</definedName>
    <definedName name="_xlnm.Print_Area" localSheetId="6">'6'!#REF!</definedName>
    <definedName name="_xlnm.Print_Area" localSheetId="7">'7'!$A$1:$G$31</definedName>
    <definedName name="_xlnm.Print_Area" localSheetId="8">'8'!#REF!</definedName>
    <definedName name="_xlnm.Print_Area" localSheetId="9">'9'!#REF!</definedName>
    <definedName name="_xlnm.Print_Titles" localSheetId="1">'1'!$2:$5</definedName>
    <definedName name="_xlnm.Print_Titles" localSheetId="2">'2'!$2:$5</definedName>
    <definedName name="_xlnm.Print_Titles" localSheetId="3">'3'!$2:$5</definedName>
    <definedName name="_xlnm.Print_Titles" localSheetId="4">'4'!$2:$5</definedName>
    <definedName name="_xlnm.Print_Titles" localSheetId="5">'5'!$2:$5</definedName>
    <definedName name="_xlnm.Print_Titles" localSheetId="6">'6'!$2:$5</definedName>
    <definedName name="_xlnm.Print_Titles" localSheetId="7">'7'!$2:$5</definedName>
    <definedName name="_xlnm.Print_Titles" localSheetId="8">'8'!$2:$5</definedName>
    <definedName name="_xlnm.Print_Titles" localSheetId="9">'9'!$2:$5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4" l="1"/>
  <c r="D23" i="18"/>
  <c r="D22" i="18"/>
  <c r="J48" i="20" l="1"/>
  <c r="J47" i="20"/>
  <c r="J46" i="20"/>
  <c r="D16" i="6"/>
  <c r="K90" i="20" l="1"/>
  <c r="J90" i="20"/>
  <c r="I90" i="20"/>
  <c r="H90" i="20"/>
  <c r="G90" i="20"/>
  <c r="F90" i="20"/>
  <c r="E90" i="20"/>
  <c r="D90" i="20"/>
  <c r="C90" i="20"/>
  <c r="J72" i="20"/>
  <c r="I72" i="20"/>
  <c r="H72" i="20"/>
  <c r="E72" i="20"/>
  <c r="D72" i="20"/>
  <c r="J71" i="20"/>
  <c r="I71" i="20"/>
  <c r="H71" i="20"/>
  <c r="E71" i="20"/>
  <c r="D71" i="20"/>
  <c r="J70" i="20"/>
  <c r="D18" i="14" s="1"/>
  <c r="I70" i="20"/>
  <c r="D15" i="14" s="1"/>
  <c r="H70" i="20"/>
  <c r="D11" i="14" s="1"/>
  <c r="E70" i="20"/>
  <c r="D28" i="14" s="1"/>
  <c r="D70" i="20"/>
  <c r="D24" i="14" s="1"/>
  <c r="I69" i="20"/>
  <c r="H69" i="20"/>
  <c r="E69" i="20"/>
  <c r="D69" i="20"/>
  <c r="I64" i="20"/>
  <c r="H64" i="20"/>
  <c r="E64" i="20"/>
  <c r="D64" i="20"/>
  <c r="C64" i="20"/>
  <c r="I63" i="20"/>
  <c r="H63" i="20"/>
  <c r="E63" i="20"/>
  <c r="D63" i="20"/>
  <c r="C63" i="20"/>
  <c r="I62" i="20"/>
  <c r="H62" i="20"/>
  <c r="D11" i="18" s="1"/>
  <c r="E62" i="20"/>
  <c r="D62" i="20"/>
  <c r="D24" i="18" s="1"/>
  <c r="C62" i="20"/>
  <c r="D20" i="18" s="1"/>
  <c r="I61" i="20"/>
  <c r="H61" i="20"/>
  <c r="E61" i="20"/>
  <c r="C61" i="20"/>
  <c r="J56" i="20"/>
  <c r="I56" i="20"/>
  <c r="H56" i="20"/>
  <c r="F56" i="20"/>
  <c r="E56" i="20"/>
  <c r="D56" i="20"/>
  <c r="J55" i="20"/>
  <c r="I55" i="20"/>
  <c r="H55" i="20"/>
  <c r="F55" i="20"/>
  <c r="E55" i="20"/>
  <c r="D55" i="20"/>
  <c r="J54" i="20"/>
  <c r="H54" i="20"/>
  <c r="F54" i="20"/>
  <c r="E54" i="20"/>
  <c r="D23" i="13" s="1"/>
  <c r="D54" i="20"/>
  <c r="D19" i="13" s="1"/>
  <c r="J53" i="20"/>
  <c r="I53" i="20"/>
  <c r="H53" i="20"/>
  <c r="F53" i="20"/>
  <c r="D25" i="13" s="1"/>
  <c r="E53" i="20"/>
  <c r="D53" i="20"/>
  <c r="H48" i="20"/>
  <c r="E48" i="20"/>
  <c r="D48" i="20"/>
  <c r="I47" i="20"/>
  <c r="H47" i="20"/>
  <c r="E47" i="20"/>
  <c r="D28" i="6" s="1"/>
  <c r="D47" i="20"/>
  <c r="D23" i="6" s="1"/>
  <c r="I46" i="20"/>
  <c r="D14" i="6" s="1"/>
  <c r="H46" i="20"/>
  <c r="E46" i="20"/>
  <c r="D27" i="6" s="1"/>
  <c r="D46" i="20"/>
  <c r="D22" i="6" s="1"/>
  <c r="I45" i="20"/>
  <c r="D13" i="6" s="1"/>
  <c r="H45" i="20"/>
  <c r="D10" i="6" s="1"/>
  <c r="E45" i="20"/>
  <c r="D45" i="20"/>
  <c r="J40" i="20"/>
  <c r="I40" i="20"/>
  <c r="H40" i="20"/>
  <c r="E40" i="20"/>
  <c r="D40" i="20"/>
  <c r="J39" i="20"/>
  <c r="I39" i="20"/>
  <c r="H39" i="20"/>
  <c r="E39" i="20"/>
  <c r="D39" i="20"/>
  <c r="J38" i="20"/>
  <c r="D18" i="7" s="1"/>
  <c r="I38" i="20"/>
  <c r="D15" i="7" s="1"/>
  <c r="H38" i="20"/>
  <c r="D11" i="7" s="1"/>
  <c r="E38" i="20"/>
  <c r="D28" i="7" s="1"/>
  <c r="D38" i="20"/>
  <c r="D24" i="7" s="1"/>
  <c r="J37" i="20"/>
  <c r="D17" i="7" s="1"/>
  <c r="I37" i="20"/>
  <c r="D13" i="7" s="1"/>
  <c r="H37" i="20"/>
  <c r="D10" i="7" s="1"/>
  <c r="D26" i="7"/>
  <c r="D37" i="20"/>
  <c r="D23" i="7" s="1"/>
  <c r="K32" i="20"/>
  <c r="I32" i="20"/>
  <c r="H32" i="20"/>
  <c r="G32" i="20"/>
  <c r="G80" i="20" s="1"/>
  <c r="F32" i="20"/>
  <c r="E32" i="20"/>
  <c r="D32" i="20"/>
  <c r="C32" i="20"/>
  <c r="K31" i="20"/>
  <c r="I31" i="20"/>
  <c r="D17" i="12"/>
  <c r="G31" i="20"/>
  <c r="G79" i="20" s="1"/>
  <c r="F31" i="20"/>
  <c r="E31" i="20"/>
  <c r="D31" i="20"/>
  <c r="D32" i="12" s="1"/>
  <c r="C31" i="20"/>
  <c r="C79" i="20" s="1"/>
  <c r="K30" i="20"/>
  <c r="I30" i="20"/>
  <c r="D16" i="12"/>
  <c r="G30" i="20"/>
  <c r="G78" i="20" s="1"/>
  <c r="F30" i="20"/>
  <c r="E30" i="20"/>
  <c r="D30" i="20"/>
  <c r="D31" i="12" s="1"/>
  <c r="C30" i="20"/>
  <c r="K29" i="20"/>
  <c r="D41" i="12" s="1"/>
  <c r="I29" i="20"/>
  <c r="D20" i="12" s="1"/>
  <c r="H29" i="20"/>
  <c r="D15" i="12" s="1"/>
  <c r="G29" i="20"/>
  <c r="G77" i="20" s="1"/>
  <c r="F29" i="20"/>
  <c r="D37" i="12" s="1"/>
  <c r="E29" i="20"/>
  <c r="D35" i="12" s="1"/>
  <c r="D29" i="20"/>
  <c r="D30" i="12" s="1"/>
  <c r="C29" i="20"/>
  <c r="C77" i="20" s="1"/>
  <c r="J24" i="20"/>
  <c r="I24" i="20"/>
  <c r="H24" i="20"/>
  <c r="F24" i="20"/>
  <c r="E24" i="20"/>
  <c r="D24" i="20"/>
  <c r="J23" i="20"/>
  <c r="I23" i="20"/>
  <c r="H23" i="20"/>
  <c r="F23" i="20"/>
  <c r="E23" i="20"/>
  <c r="D23" i="20"/>
  <c r="D23" i="9" s="1"/>
  <c r="J22" i="20"/>
  <c r="I22" i="20"/>
  <c r="H22" i="20"/>
  <c r="D11" i="9" s="1"/>
  <c r="F22" i="20"/>
  <c r="D30" i="9" s="1"/>
  <c r="E22" i="20"/>
  <c r="D27" i="9" s="1"/>
  <c r="D22" i="20"/>
  <c r="D22" i="9" s="1"/>
  <c r="J21" i="20"/>
  <c r="D16" i="9" s="1"/>
  <c r="I21" i="20"/>
  <c r="D14" i="9" s="1"/>
  <c r="H21" i="20"/>
  <c r="D10" i="9" s="1"/>
  <c r="F21" i="20"/>
  <c r="D29" i="9" s="1"/>
  <c r="E21" i="20"/>
  <c r="D25" i="9" s="1"/>
  <c r="D21" i="20"/>
  <c r="D20" i="9" s="1"/>
  <c r="J16" i="20"/>
  <c r="I16" i="20"/>
  <c r="H16" i="20"/>
  <c r="E16" i="20"/>
  <c r="D16" i="20"/>
  <c r="J15" i="20"/>
  <c r="I15" i="20"/>
  <c r="H15" i="20"/>
  <c r="E15" i="20"/>
  <c r="D15" i="20"/>
  <c r="J14" i="20"/>
  <c r="I14" i="20"/>
  <c r="H14" i="20"/>
  <c r="D11" i="15" s="1"/>
  <c r="E14" i="20"/>
  <c r="D26" i="15" s="1"/>
  <c r="D14" i="20"/>
  <c r="D22" i="15" s="1"/>
  <c r="J13" i="20"/>
  <c r="D16" i="15" s="1"/>
  <c r="I13" i="20"/>
  <c r="D13" i="15" s="1"/>
  <c r="H13" i="20"/>
  <c r="D10" i="15" s="1"/>
  <c r="E13" i="20"/>
  <c r="D24" i="15" s="1"/>
  <c r="D13" i="20"/>
  <c r="D21" i="15" s="1"/>
  <c r="J8" i="20"/>
  <c r="I8" i="20"/>
  <c r="H8" i="20"/>
  <c r="H80" i="20" s="1"/>
  <c r="F8" i="20"/>
  <c r="E8" i="20"/>
  <c r="D8" i="20"/>
  <c r="J7" i="20"/>
  <c r="I7" i="20"/>
  <c r="H7" i="20"/>
  <c r="F7" i="20"/>
  <c r="E7" i="20"/>
  <c r="E79" i="20" s="1"/>
  <c r="D7" i="20"/>
  <c r="J6" i="20"/>
  <c r="I6" i="20"/>
  <c r="H6" i="20"/>
  <c r="H78" i="20" s="1"/>
  <c r="F6" i="20"/>
  <c r="E6" i="20"/>
  <c r="D6" i="20"/>
  <c r="J5" i="20"/>
  <c r="J77" i="20" s="1"/>
  <c r="I5" i="20"/>
  <c r="H5" i="20"/>
  <c r="F5" i="20"/>
  <c r="E5" i="20"/>
  <c r="E77" i="20" s="1"/>
  <c r="D5" i="20"/>
  <c r="H77" i="20" l="1"/>
  <c r="E78" i="20"/>
  <c r="J78" i="20"/>
  <c r="J80" i="20"/>
  <c r="D17" i="13"/>
  <c r="D18" i="13"/>
  <c r="D26" i="18"/>
  <c r="D27" i="18"/>
  <c r="D13" i="18"/>
  <c r="D14" i="18"/>
  <c r="D22" i="14"/>
  <c r="D23" i="14"/>
  <c r="D9" i="14"/>
  <c r="D10" i="14"/>
  <c r="D22" i="13"/>
  <c r="D21" i="13"/>
  <c r="D18" i="18"/>
  <c r="D19" i="18"/>
  <c r="D10" i="18"/>
  <c r="D9" i="18"/>
  <c r="D27" i="14"/>
  <c r="D26" i="14"/>
  <c r="D14" i="14"/>
  <c r="D13" i="14"/>
  <c r="D25" i="6"/>
  <c r="D26" i="6"/>
  <c r="D9" i="13"/>
  <c r="D10" i="13"/>
  <c r="D20" i="6"/>
  <c r="D21" i="6"/>
  <c r="D12" i="13"/>
  <c r="D13" i="13"/>
  <c r="D77" i="20"/>
  <c r="F77" i="20"/>
  <c r="I77" i="20"/>
  <c r="D82" i="20" s="1"/>
  <c r="D78" i="20"/>
  <c r="F78" i="20"/>
  <c r="I78" i="20"/>
  <c r="D83" i="20" s="1"/>
  <c r="D79" i="20"/>
  <c r="F79" i="20"/>
  <c r="I79" i="20"/>
  <c r="D80" i="20"/>
  <c r="F80" i="20"/>
  <c r="I80" i="20"/>
  <c r="D85" i="20" s="1"/>
  <c r="C78" i="20"/>
  <c r="C80" i="20"/>
  <c r="H79" i="20"/>
  <c r="J79" i="20"/>
  <c r="E80" i="20"/>
  <c r="D9" i="17"/>
  <c r="D11" i="17"/>
  <c r="D14" i="17"/>
  <c r="D17" i="17"/>
  <c r="D22" i="17"/>
  <c r="D24" i="17"/>
  <c r="D27" i="17"/>
  <c r="D30" i="17"/>
  <c r="D9" i="15"/>
  <c r="D14" i="15"/>
  <c r="D20" i="15"/>
  <c r="D25" i="15"/>
  <c r="D9" i="9"/>
  <c r="D13" i="9"/>
  <c r="D21" i="9"/>
  <c r="D26" i="9"/>
  <c r="D9" i="12"/>
  <c r="D11" i="12"/>
  <c r="D14" i="12"/>
  <c r="D19" i="12"/>
  <c r="D24" i="12"/>
  <c r="D26" i="12"/>
  <c r="D29" i="12"/>
  <c r="D34" i="12"/>
  <c r="D9" i="7"/>
  <c r="D14" i="7"/>
  <c r="D22" i="7"/>
  <c r="D27" i="7"/>
  <c r="D9" i="6"/>
  <c r="D12" i="6"/>
  <c r="C92" i="20"/>
  <c r="F96" i="20" s="1"/>
  <c r="H96" i="20" s="1"/>
  <c r="D92" i="20"/>
  <c r="F97" i="20" s="1"/>
  <c r="H97" i="20" s="1"/>
  <c r="D10" i="17"/>
  <c r="D13" i="17"/>
  <c r="D15" i="17"/>
  <c r="D18" i="17"/>
  <c r="D23" i="17"/>
  <c r="D26" i="17"/>
  <c r="D28" i="17"/>
  <c r="D31" i="17"/>
  <c r="D10" i="12"/>
  <c r="D12" i="12"/>
  <c r="D25" i="12"/>
  <c r="D27" i="12"/>
  <c r="C82" i="20"/>
  <c r="C84" i="20"/>
  <c r="C85" i="20" l="1"/>
  <c r="C83" i="20"/>
  <c r="D84" i="20"/>
  <c r="H98" i="20"/>
  <c r="E92" i="20"/>
  <c r="F98" i="20" s="1"/>
  <c r="E85" i="20"/>
  <c r="E84" i="20"/>
  <c r="E83" i="20"/>
  <c r="E82" i="20"/>
</calcChain>
</file>

<file path=xl/sharedStrings.xml><?xml version="1.0" encoding="utf-8"?>
<sst xmlns="http://schemas.openxmlformats.org/spreadsheetml/2006/main" count="802" uniqueCount="94">
  <si>
    <t>Rejon II</t>
  </si>
  <si>
    <t>Rejon III</t>
  </si>
  <si>
    <t>Rejon IV</t>
  </si>
  <si>
    <t>Rejon V</t>
  </si>
  <si>
    <t>Rejon VI</t>
  </si>
  <si>
    <t>Rejon VII</t>
  </si>
  <si>
    <t>Rejon IX</t>
  </si>
  <si>
    <t>L.p.</t>
  </si>
  <si>
    <t>Zakres prac</t>
  </si>
  <si>
    <t>Ilość jedn.</t>
  </si>
  <si>
    <t>strefa A</t>
  </si>
  <si>
    <t>ha</t>
  </si>
  <si>
    <t>strefa B</t>
  </si>
  <si>
    <t>strefa C</t>
  </si>
  <si>
    <t>Iloczyn wartości z kolumn nr 4, 5, 6</t>
  </si>
  <si>
    <t>Oczyszanie terenów zieleni przyulicznej</t>
  </si>
  <si>
    <t>Utrzymanie koszy</t>
  </si>
  <si>
    <t>szt.</t>
  </si>
  <si>
    <t>Utrzymanie dystrybutorów</t>
  </si>
  <si>
    <t>strefa D</t>
  </si>
  <si>
    <t>Razem poz. 2</t>
  </si>
  <si>
    <t>Oczyszczanie terenów zieleni parkowej</t>
  </si>
  <si>
    <t>Jedn. miary (JM)</t>
  </si>
  <si>
    <t>Oczyszczanie terenów zieleni - zima</t>
  </si>
  <si>
    <t>Oczyszczanie terenów zieleni  - zima</t>
  </si>
  <si>
    <t>Utrzymanie zieleni wskazanych obiektów zieleni na terenie Starego Miasta</t>
  </si>
  <si>
    <t>I. W zakresie utrzymania czystości (zieleń przyuliczna i parkowa)</t>
  </si>
  <si>
    <t>Oczyszczanie terenów zieleni - lato</t>
  </si>
  <si>
    <t>Oczyszczanie terenów zieleni  - lato</t>
  </si>
  <si>
    <t>II. W zakresie utrzymania zieleni wskazanych obiektów na terenie Starego Miasta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</si>
  <si>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</si>
  <si>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</si>
  <si>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</si>
  <si>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</si>
  <si>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</si>
  <si>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</si>
  <si>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</si>
  <si>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</si>
  <si>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</si>
  <si>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</si>
  <si>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</si>
  <si>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</si>
  <si>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</si>
  <si>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</si>
  <si>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Razem (poz. 1 + 2)</t>
  </si>
  <si>
    <t>Razem poz. 1</t>
  </si>
  <si>
    <t>2.7</t>
  </si>
  <si>
    <t>2.8</t>
  </si>
  <si>
    <t>2.9</t>
  </si>
  <si>
    <t>1.9</t>
  </si>
  <si>
    <t>1.10</t>
  </si>
  <si>
    <t>2.10</t>
  </si>
  <si>
    <t>2.11</t>
  </si>
  <si>
    <t>Punkt I (poz. 1 + 2)</t>
  </si>
  <si>
    <t xml:space="preserve">Razem (I + II) </t>
  </si>
  <si>
    <t xml:space="preserve">Oczyszczanie terenów zieleni </t>
  </si>
  <si>
    <t>Oczyszczanie terenów zieleni</t>
  </si>
  <si>
    <t>Kalkulacja ceny ofertowej w oparciu o ceny jednostkowe - tabela nr 1</t>
  </si>
  <si>
    <t>Cena jednostkowa  brutto za 1 JM na miesiąc</t>
  </si>
  <si>
    <t>Cena całkowita  brutto</t>
  </si>
  <si>
    <t>Rejon I</t>
  </si>
  <si>
    <t>Rejon VIII</t>
  </si>
  <si>
    <t>Cena jednostkowa ryczałtowa brutto za 1 JM na miesiąc</t>
  </si>
  <si>
    <t>Cena całkowita (ryczałtowa) brutto</t>
  </si>
  <si>
    <t>Parkowa</t>
  </si>
  <si>
    <t>Przyuliczna</t>
  </si>
  <si>
    <t>Strefa</t>
  </si>
  <si>
    <t>A</t>
  </si>
  <si>
    <t>B</t>
  </si>
  <si>
    <t>C</t>
  </si>
  <si>
    <t>D</t>
  </si>
  <si>
    <t>Powierzchnia do oczyszczania w ha</t>
  </si>
  <si>
    <t>Kosze w szt.</t>
  </si>
  <si>
    <t>Dystrybutory w szt.</t>
  </si>
  <si>
    <r>
      <t>Alejki w m</t>
    </r>
    <r>
      <rPr>
        <vertAlign val="superscript"/>
        <sz val="12"/>
        <rFont val="Times New Roman"/>
        <family val="1"/>
        <charset val="238"/>
      </rPr>
      <t>2</t>
    </r>
  </si>
  <si>
    <t>Obiekty Starego Miasta</t>
  </si>
  <si>
    <t>OCZYSZCZANE</t>
  </si>
  <si>
    <t>Razem</t>
  </si>
  <si>
    <r>
      <t>Alejki w m</t>
    </r>
    <r>
      <rPr>
        <vertAlign val="superscript"/>
        <sz val="9"/>
        <rFont val="Times New Roman"/>
        <family val="1"/>
        <charset val="238"/>
      </rPr>
      <t>2</t>
    </r>
  </si>
  <si>
    <t>OGÓŁEM</t>
  </si>
  <si>
    <t>Powierzchnia całkowita w ha</t>
  </si>
  <si>
    <t>Dane</t>
  </si>
  <si>
    <t>2015-2017</t>
  </si>
  <si>
    <t>2018-2020</t>
  </si>
  <si>
    <t>Różnica - w odniesieniu do 2021 roku</t>
  </si>
  <si>
    <t xml:space="preserve">(obiekty z BBO- 3 obiekty, Horodelska (zanieczyszczany mocno), </t>
  </si>
  <si>
    <t>Grunwaldzka, Gdańska (bus pas), Modrzewiowa (BIT-CITY), Madalińskiego (BIT-City)</t>
  </si>
  <si>
    <t>kosze</t>
  </si>
  <si>
    <t>Oczyszcanie terenów zieleni</t>
  </si>
  <si>
    <t>Poz. 1+ 2</t>
  </si>
  <si>
    <t xml:space="preserve">Punkt II </t>
  </si>
  <si>
    <t>Ilość miesięcy w 2022 roku</t>
  </si>
  <si>
    <t>Podpis kwalifikowanym podpisem elektronicznym</t>
  </si>
  <si>
    <t>osoby (osób) upoważnionej (upoważnionych) do reprezentowania Wykonawcy/ów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</si>
</sst>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0;[Red]0"/>
    <numFmt numFmtId="166" formatCode="[$-415]General"/>
    <numFmt numFmtId="167" formatCode="#,##0.00&quot; &quot;[$zł-415];[Red]&quot;-&quot;#,##0.00&quot; &quot;[$zł-415]"/>
    <numFmt numFmtId="168" formatCode="#,##0.00\ &quot;zł&quot;"/>
    <numFmt numFmtId="169" formatCode="0.00;[Red]0.00"/>
    <numFmt numFmtId="170" formatCode="_-* #,##0\ _z_ł_-;\-* #,##0\ _z_ł_-;_-* &quot;-&quot;??\ _z_ł_-;_-@_-"/>
  </numFmts>
  <fonts count="30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Arial CE"/>
      <charset val="238"/>
    </font>
    <font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vertAlign val="superscript"/>
      <sz val="9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11" fillId="0" borderId="0"/>
    <xf numFmtId="0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22" fillId="0" borderId="0"/>
  </cellStyleXfs>
  <cellXfs count="289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Border="1"/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6" fillId="0" borderId="5" xfId="0" applyFont="1" applyBorder="1"/>
    <xf numFmtId="0" fontId="7" fillId="0" borderId="7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/>
    <xf numFmtId="164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7" fillId="0" borderId="16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/>
    <xf numFmtId="165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/>
    <xf numFmtId="0" fontId="6" fillId="0" borderId="0" xfId="0" applyFont="1" applyFill="1" applyAlignment="1"/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6" fillId="0" borderId="11" xfId="0" applyNumberFormat="1" applyFont="1" applyFill="1" applyBorder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43" fontId="10" fillId="0" borderId="0" xfId="3" applyFont="1"/>
    <xf numFmtId="2" fontId="6" fillId="0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43" fontId="5" fillId="0" borderId="0" xfId="3" applyFont="1"/>
    <xf numFmtId="0" fontId="6" fillId="0" borderId="2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/>
    <xf numFmtId="0" fontId="6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164" fontId="8" fillId="0" borderId="2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12" xfId="0" applyFont="1" applyFill="1" applyBorder="1" applyAlignment="1"/>
    <xf numFmtId="164" fontId="6" fillId="0" borderId="12" xfId="0" applyNumberFormat="1" applyFont="1" applyFill="1" applyBorder="1" applyAlignment="1"/>
    <xf numFmtId="165" fontId="6" fillId="0" borderId="13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/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/>
    <xf numFmtId="164" fontId="6" fillId="0" borderId="17" xfId="0" applyNumberFormat="1" applyFont="1" applyFill="1" applyBorder="1" applyAlignment="1"/>
    <xf numFmtId="165" fontId="6" fillId="0" borderId="1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/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64" fontId="6" fillId="0" borderId="42" xfId="0" applyNumberFormat="1" applyFont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/>
    <xf numFmtId="164" fontId="9" fillId="0" borderId="45" xfId="0" applyNumberFormat="1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vertical="center"/>
    </xf>
    <xf numFmtId="0" fontId="6" fillId="0" borderId="24" xfId="0" applyFont="1" applyBorder="1" applyAlignment="1"/>
    <xf numFmtId="164" fontId="6" fillId="0" borderId="24" xfId="0" applyNumberFormat="1" applyFont="1" applyBorder="1" applyAlignment="1"/>
    <xf numFmtId="165" fontId="6" fillId="0" borderId="3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/>
    <xf numFmtId="164" fontId="6" fillId="0" borderId="25" xfId="0" applyNumberFormat="1" applyFont="1" applyFill="1" applyBorder="1" applyAlignment="1">
      <alignment vertical="center"/>
    </xf>
    <xf numFmtId="0" fontId="6" fillId="0" borderId="51" xfId="0" applyFont="1" applyFill="1" applyBorder="1" applyAlignment="1"/>
    <xf numFmtId="164" fontId="6" fillId="0" borderId="51" xfId="0" applyNumberFormat="1" applyFont="1" applyFill="1" applyBorder="1" applyAlignment="1"/>
    <xf numFmtId="165" fontId="6" fillId="0" borderId="49" xfId="0" applyNumberFormat="1" applyFont="1" applyFill="1" applyBorder="1" applyAlignment="1">
      <alignment horizontal="center" vertical="top"/>
    </xf>
    <xf numFmtId="164" fontId="6" fillId="0" borderId="52" xfId="0" applyNumberFormat="1" applyFont="1" applyFill="1" applyBorder="1" applyAlignment="1"/>
    <xf numFmtId="2" fontId="6" fillId="0" borderId="25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168" fontId="6" fillId="0" borderId="11" xfId="3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/>
    <xf numFmtId="0" fontId="6" fillId="0" borderId="59" xfId="0" applyFont="1" applyBorder="1" applyAlignment="1"/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/>
    <xf numFmtId="164" fontId="6" fillId="0" borderId="60" xfId="0" applyNumberFormat="1" applyFont="1" applyBorder="1" applyAlignment="1"/>
    <xf numFmtId="165" fontId="6" fillId="0" borderId="58" xfId="0" applyNumberFormat="1" applyFont="1" applyBorder="1" applyAlignment="1">
      <alignment horizontal="center" vertical="top"/>
    </xf>
    <xf numFmtId="164" fontId="6" fillId="0" borderId="52" xfId="0" applyNumberFormat="1" applyFont="1" applyBorder="1" applyAlignment="1"/>
    <xf numFmtId="164" fontId="6" fillId="0" borderId="61" xfId="0" applyNumberFormat="1" applyFont="1" applyBorder="1" applyAlignment="1">
      <alignment horizontal="right" vertical="center"/>
    </xf>
    <xf numFmtId="0" fontId="6" fillId="0" borderId="60" xfId="0" applyFont="1" applyFill="1" applyBorder="1" applyAlignment="1"/>
    <xf numFmtId="164" fontId="6" fillId="0" borderId="60" xfId="0" applyNumberFormat="1" applyFont="1" applyFill="1" applyBorder="1" applyAlignment="1"/>
    <xf numFmtId="165" fontId="6" fillId="0" borderId="58" xfId="0" applyNumberFormat="1" applyFont="1" applyFill="1" applyBorder="1" applyAlignment="1">
      <alignment horizontal="center" vertical="top"/>
    </xf>
    <xf numFmtId="49" fontId="6" fillId="0" borderId="60" xfId="0" applyNumberFormat="1" applyFont="1" applyFill="1" applyBorder="1" applyAlignment="1">
      <alignment horizontal="center" vertical="center"/>
    </xf>
    <xf numFmtId="44" fontId="5" fillId="0" borderId="0" xfId="0" applyNumberFormat="1" applyFont="1"/>
    <xf numFmtId="0" fontId="7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1" fontId="6" fillId="0" borderId="25" xfId="0" applyNumberFormat="1" applyFont="1" applyFill="1" applyBorder="1" applyAlignment="1">
      <alignment horizontal="right" vertical="center"/>
    </xf>
    <xf numFmtId="0" fontId="7" fillId="0" borderId="66" xfId="0" applyFont="1" applyBorder="1" applyAlignment="1">
      <alignment horizontal="center" vertical="top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68" xfId="0" applyFont="1" applyBorder="1" applyAlignment="1"/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/>
    <xf numFmtId="164" fontId="6" fillId="0" borderId="65" xfId="0" applyNumberFormat="1" applyFont="1" applyBorder="1" applyAlignment="1"/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72" xfId="0" applyFont="1" applyBorder="1" applyAlignment="1"/>
    <xf numFmtId="0" fontId="6" fillId="0" borderId="73" xfId="0" applyFont="1" applyBorder="1" applyAlignment="1"/>
    <xf numFmtId="0" fontId="6" fillId="0" borderId="74" xfId="0" applyFont="1" applyBorder="1" applyAlignment="1">
      <alignment horizontal="center" vertical="center"/>
    </xf>
    <xf numFmtId="0" fontId="6" fillId="0" borderId="74" xfId="0" applyFont="1" applyFill="1" applyBorder="1" applyAlignment="1"/>
    <xf numFmtId="164" fontId="6" fillId="0" borderId="74" xfId="0" applyNumberFormat="1" applyFont="1" applyFill="1" applyBorder="1" applyAlignment="1"/>
    <xf numFmtId="165" fontId="6" fillId="0" borderId="72" xfId="0" applyNumberFormat="1" applyFont="1" applyFill="1" applyBorder="1" applyAlignment="1">
      <alignment horizontal="center" vertical="top"/>
    </xf>
    <xf numFmtId="0" fontId="6" fillId="0" borderId="25" xfId="0" applyFont="1" applyBorder="1" applyAlignment="1"/>
    <xf numFmtId="0" fontId="16" fillId="0" borderId="0" xfId="0" applyFont="1"/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9" fontId="6" fillId="0" borderId="76" xfId="0" applyNumberFormat="1" applyFont="1" applyBorder="1" applyAlignment="1">
      <alignment horizontal="center" vertical="center"/>
    </xf>
    <xf numFmtId="0" fontId="1" fillId="0" borderId="0" xfId="16"/>
    <xf numFmtId="0" fontId="1" fillId="0" borderId="80" xfId="16" applyBorder="1"/>
    <xf numFmtId="0" fontId="6" fillId="0" borderId="80" xfId="18" applyFont="1" applyFill="1" applyBorder="1" applyAlignment="1">
      <alignment horizontal="center" vertical="center"/>
    </xf>
    <xf numFmtId="0" fontId="20" fillId="0" borderId="81" xfId="16" applyFont="1" applyBorder="1" applyAlignment="1">
      <alignment horizontal="center" vertical="center"/>
    </xf>
    <xf numFmtId="0" fontId="20" fillId="0" borderId="76" xfId="16" applyFont="1" applyBorder="1" applyAlignment="1">
      <alignment horizontal="center" vertical="center"/>
    </xf>
    <xf numFmtId="0" fontId="20" fillId="0" borderId="82" xfId="16" applyFont="1" applyBorder="1" applyAlignment="1">
      <alignment horizontal="center" vertical="center"/>
    </xf>
    <xf numFmtId="0" fontId="20" fillId="0" borderId="83" xfId="16" applyFont="1" applyBorder="1" applyAlignment="1">
      <alignment horizontal="center" vertical="center"/>
    </xf>
    <xf numFmtId="0" fontId="20" fillId="0" borderId="84" xfId="16" applyFont="1" applyBorder="1" applyAlignment="1">
      <alignment horizontal="center" vertical="center"/>
    </xf>
    <xf numFmtId="0" fontId="9" fillId="0" borderId="80" xfId="16" applyFont="1" applyBorder="1" applyAlignment="1">
      <alignment horizontal="center" vertical="center" wrapText="1"/>
    </xf>
    <xf numFmtId="0" fontId="1" fillId="0" borderId="81" xfId="16" applyBorder="1"/>
    <xf numFmtId="0" fontId="1" fillId="0" borderId="76" xfId="16" applyBorder="1"/>
    <xf numFmtId="0" fontId="1" fillId="0" borderId="82" xfId="16" applyBorder="1"/>
    <xf numFmtId="0" fontId="1" fillId="0" borderId="83" xfId="16" applyBorder="1"/>
    <xf numFmtId="0" fontId="1" fillId="0" borderId="84" xfId="16" applyBorder="1"/>
    <xf numFmtId="169" fontId="6" fillId="0" borderId="80" xfId="16" applyNumberFormat="1" applyFont="1" applyFill="1" applyBorder="1" applyAlignment="1">
      <alignment horizontal="center" vertical="center" wrapText="1"/>
    </xf>
    <xf numFmtId="169" fontId="6" fillId="0" borderId="85" xfId="16" applyNumberFormat="1" applyFont="1" applyFill="1" applyBorder="1" applyAlignment="1">
      <alignment horizontal="center" vertical="center" wrapText="1"/>
    </xf>
    <xf numFmtId="0" fontId="1" fillId="0" borderId="86" xfId="16" applyBorder="1"/>
    <xf numFmtId="0" fontId="1" fillId="0" borderId="87" xfId="16" applyBorder="1"/>
    <xf numFmtId="0" fontId="1" fillId="0" borderId="88" xfId="16" applyBorder="1"/>
    <xf numFmtId="0" fontId="1" fillId="0" borderId="89" xfId="16" applyBorder="1"/>
    <xf numFmtId="0" fontId="1" fillId="0" borderId="90" xfId="16" applyBorder="1"/>
    <xf numFmtId="2" fontId="1" fillId="0" borderId="81" xfId="16" applyNumberFormat="1" applyBorder="1"/>
    <xf numFmtId="0" fontId="1" fillId="0" borderId="91" xfId="16" applyBorder="1"/>
    <xf numFmtId="2" fontId="1" fillId="0" borderId="86" xfId="16" applyNumberFormat="1" applyBorder="1"/>
    <xf numFmtId="0" fontId="1" fillId="0" borderId="92" xfId="16" applyBorder="1"/>
    <xf numFmtId="0" fontId="1" fillId="0" borderId="0" xfId="16" applyFont="1"/>
    <xf numFmtId="1" fontId="1" fillId="0" borderId="76" xfId="16" applyNumberFormat="1" applyBorder="1"/>
    <xf numFmtId="2" fontId="1" fillId="0" borderId="87" xfId="16" applyNumberFormat="1" applyBorder="1"/>
    <xf numFmtId="0" fontId="20" fillId="0" borderId="93" xfId="16" applyFont="1" applyBorder="1" applyAlignment="1">
      <alignment horizontal="center" vertical="center"/>
    </xf>
    <xf numFmtId="0" fontId="1" fillId="0" borderId="93" xfId="16" applyBorder="1"/>
    <xf numFmtId="2" fontId="1" fillId="0" borderId="84" xfId="16" applyNumberFormat="1" applyBorder="1"/>
    <xf numFmtId="1" fontId="1" fillId="0" borderId="84" xfId="16" applyNumberFormat="1" applyBorder="1"/>
    <xf numFmtId="0" fontId="1" fillId="0" borderId="94" xfId="16" applyBorder="1"/>
    <xf numFmtId="2" fontId="1" fillId="0" borderId="90" xfId="16" applyNumberFormat="1" applyBorder="1"/>
    <xf numFmtId="169" fontId="6" fillId="0" borderId="0" xfId="16" applyNumberFormat="1" applyFont="1" applyFill="1" applyBorder="1" applyAlignment="1">
      <alignment horizontal="center" vertical="center" wrapText="1"/>
    </xf>
    <xf numFmtId="0" fontId="1" fillId="0" borderId="0" xfId="16" applyBorder="1"/>
    <xf numFmtId="0" fontId="1" fillId="2" borderId="80" xfId="16" applyFill="1" applyBorder="1"/>
    <xf numFmtId="0" fontId="24" fillId="2" borderId="62" xfId="16" applyFont="1" applyFill="1" applyBorder="1"/>
    <xf numFmtId="0" fontId="25" fillId="2" borderId="63" xfId="16" applyFont="1" applyFill="1" applyBorder="1" applyAlignment="1">
      <alignment horizontal="center" vertical="center"/>
    </xf>
    <xf numFmtId="0" fontId="25" fillId="2" borderId="64" xfId="16" applyFont="1" applyFill="1" applyBorder="1" applyAlignment="1">
      <alignment horizontal="center" vertical="center"/>
    </xf>
    <xf numFmtId="0" fontId="18" fillId="0" borderId="93" xfId="16" applyFont="1" applyBorder="1" applyAlignment="1">
      <alignment horizontal="center" vertical="center" wrapText="1"/>
    </xf>
    <xf numFmtId="0" fontId="24" fillId="0" borderId="76" xfId="16" applyFont="1" applyBorder="1"/>
    <xf numFmtId="0" fontId="24" fillId="0" borderId="84" xfId="16" applyFont="1" applyBorder="1"/>
    <xf numFmtId="169" fontId="18" fillId="0" borderId="93" xfId="16" applyNumberFormat="1" applyFont="1" applyFill="1" applyBorder="1" applyAlignment="1">
      <alignment horizontal="center" vertical="center" wrapText="1"/>
    </xf>
    <xf numFmtId="169" fontId="18" fillId="0" borderId="94" xfId="16" applyNumberFormat="1" applyFont="1" applyFill="1" applyBorder="1" applyAlignment="1">
      <alignment horizontal="center" vertical="center" wrapText="1"/>
    </xf>
    <xf numFmtId="170" fontId="24" fillId="0" borderId="87" xfId="14" applyNumberFormat="1" applyFont="1" applyBorder="1"/>
    <xf numFmtId="170" fontId="24" fillId="0" borderId="90" xfId="14" applyNumberFormat="1" applyFont="1" applyBorder="1"/>
    <xf numFmtId="0" fontId="9" fillId="0" borderId="85" xfId="16" applyFont="1" applyBorder="1" applyAlignment="1">
      <alignment horizontal="center" vertical="center" wrapText="1"/>
    </xf>
    <xf numFmtId="2" fontId="1" fillId="0" borderId="89" xfId="16" applyNumberFormat="1" applyBorder="1"/>
    <xf numFmtId="0" fontId="24" fillId="2" borderId="95" xfId="16" applyFont="1" applyFill="1" applyBorder="1"/>
    <xf numFmtId="0" fontId="25" fillId="2" borderId="67" xfId="16" applyFont="1" applyFill="1" applyBorder="1" applyAlignment="1">
      <alignment horizontal="center" vertical="center"/>
    </xf>
    <xf numFmtId="0" fontId="25" fillId="2" borderId="96" xfId="16" applyFont="1" applyFill="1" applyBorder="1" applyAlignment="1">
      <alignment horizontal="center" vertical="center"/>
    </xf>
    <xf numFmtId="2" fontId="24" fillId="0" borderId="76" xfId="16" applyNumberFormat="1" applyFont="1" applyBorder="1"/>
    <xf numFmtId="0" fontId="1" fillId="2" borderId="62" xfId="16" applyFill="1" applyBorder="1" applyAlignment="1">
      <alignment horizontal="center" vertical="center"/>
    </xf>
    <xf numFmtId="0" fontId="27" fillId="2" borderId="63" xfId="16" applyFont="1" applyFill="1" applyBorder="1" applyAlignment="1">
      <alignment horizontal="center" vertical="center"/>
    </xf>
    <xf numFmtId="0" fontId="27" fillId="2" borderId="64" xfId="16" applyFont="1" applyFill="1" applyBorder="1" applyAlignment="1">
      <alignment horizontal="center" vertical="center"/>
    </xf>
    <xf numFmtId="0" fontId="1" fillId="2" borderId="93" xfId="16" applyFill="1" applyBorder="1" applyAlignment="1">
      <alignment horizontal="right"/>
    </xf>
    <xf numFmtId="43" fontId="0" fillId="0" borderId="76" xfId="14" applyFont="1" applyBorder="1"/>
    <xf numFmtId="43" fontId="0" fillId="0" borderId="84" xfId="14" applyFont="1" applyBorder="1"/>
    <xf numFmtId="43" fontId="1" fillId="0" borderId="93" xfId="16" applyNumberFormat="1" applyBorder="1" applyAlignment="1">
      <alignment horizontal="center" vertical="center"/>
    </xf>
    <xf numFmtId="0" fontId="1" fillId="2" borderId="94" xfId="16" applyFill="1" applyBorder="1" applyAlignment="1">
      <alignment horizontal="right"/>
    </xf>
    <xf numFmtId="43" fontId="0" fillId="0" borderId="87" xfId="14" applyFont="1" applyBorder="1"/>
    <xf numFmtId="43" fontId="0" fillId="0" borderId="90" xfId="14" applyFont="1" applyBorder="1"/>
    <xf numFmtId="43" fontId="1" fillId="0" borderId="94" xfId="16" applyNumberFormat="1" applyBorder="1" applyAlignment="1">
      <alignment horizontal="center" vertical="center"/>
    </xf>
    <xf numFmtId="43" fontId="0" fillId="0" borderId="0" xfId="14" applyFont="1"/>
    <xf numFmtId="170" fontId="0" fillId="0" borderId="0" xfId="14" applyNumberFormat="1" applyFont="1"/>
    <xf numFmtId="170" fontId="0" fillId="0" borderId="0" xfId="14" applyNumberFormat="1" applyFont="1" applyFill="1" applyBorder="1"/>
    <xf numFmtId="49" fontId="6" fillId="0" borderId="79" xfId="0" applyNumberFormat="1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" fontId="6" fillId="0" borderId="79" xfId="0" applyNumberFormat="1" applyFont="1" applyFill="1" applyBorder="1" applyAlignment="1">
      <alignment vertical="center"/>
    </xf>
    <xf numFmtId="164" fontId="6" fillId="0" borderId="79" xfId="0" applyNumberFormat="1" applyFont="1" applyFill="1" applyBorder="1" applyAlignment="1">
      <alignment vertical="center"/>
    </xf>
    <xf numFmtId="0" fontId="6" fillId="0" borderId="97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2" fontId="6" fillId="0" borderId="79" xfId="0" applyNumberFormat="1" applyFont="1" applyFill="1" applyBorder="1" applyAlignment="1">
      <alignment vertical="center"/>
    </xf>
    <xf numFmtId="0" fontId="6" fillId="0" borderId="75" xfId="0" applyFont="1" applyBorder="1" applyAlignment="1">
      <alignment vertical="center" wrapText="1"/>
    </xf>
    <xf numFmtId="0" fontId="6" fillId="0" borderId="77" xfId="0" applyFont="1" applyBorder="1" applyAlignment="1">
      <alignment horizontal="center" vertical="center"/>
    </xf>
    <xf numFmtId="2" fontId="6" fillId="0" borderId="77" xfId="0" applyNumberFormat="1" applyFont="1" applyFill="1" applyBorder="1" applyAlignment="1">
      <alignment horizontal="right" vertical="center"/>
    </xf>
    <xf numFmtId="164" fontId="6" fillId="0" borderId="77" xfId="0" applyNumberFormat="1" applyFont="1" applyFill="1" applyBorder="1" applyAlignment="1">
      <alignment vertical="center"/>
    </xf>
    <xf numFmtId="0" fontId="6" fillId="0" borderId="77" xfId="0" applyFont="1" applyFill="1" applyBorder="1" applyAlignment="1">
      <alignment horizontal="center" vertical="center"/>
    </xf>
    <xf numFmtId="164" fontId="6" fillId="0" borderId="83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vertical="center"/>
    </xf>
    <xf numFmtId="43" fontId="28" fillId="0" borderId="0" xfId="16" applyNumberFormat="1" applyFont="1"/>
    <xf numFmtId="164" fontId="17" fillId="0" borderId="22" xfId="0" applyNumberFormat="1" applyFont="1" applyBorder="1"/>
    <xf numFmtId="0" fontId="1" fillId="0" borderId="87" xfId="16" applyBorder="1" applyAlignment="1">
      <alignment horizontal="center" vertical="center" wrapText="1"/>
    </xf>
    <xf numFmtId="0" fontId="1" fillId="0" borderId="90" xfId="16" applyBorder="1" applyAlignment="1">
      <alignment horizontal="center" vertical="center" wrapText="1"/>
    </xf>
    <xf numFmtId="0" fontId="1" fillId="2" borderId="62" xfId="16" applyFill="1" applyBorder="1" applyAlignment="1">
      <alignment horizontal="center"/>
    </xf>
    <xf numFmtId="0" fontId="1" fillId="2" borderId="63" xfId="16" applyFill="1" applyBorder="1" applyAlignment="1">
      <alignment horizontal="center"/>
    </xf>
    <xf numFmtId="0" fontId="1" fillId="2" borderId="64" xfId="16" applyFill="1" applyBorder="1" applyAlignment="1">
      <alignment horizontal="center"/>
    </xf>
    <xf numFmtId="0" fontId="15" fillId="2" borderId="93" xfId="16" applyFont="1" applyFill="1" applyBorder="1" applyAlignment="1">
      <alignment horizontal="center"/>
    </xf>
    <xf numFmtId="0" fontId="15" fillId="2" borderId="76" xfId="16" applyFont="1" applyFill="1" applyBorder="1" applyAlignment="1">
      <alignment horizontal="center"/>
    </xf>
    <xf numFmtId="0" fontId="15" fillId="2" borderId="84" xfId="16" applyFont="1" applyFill="1" applyBorder="1" applyAlignment="1">
      <alignment horizontal="center"/>
    </xf>
    <xf numFmtId="0" fontId="15" fillId="2" borderId="83" xfId="16" applyFont="1" applyFill="1" applyBorder="1" applyAlignment="1">
      <alignment horizontal="center"/>
    </xf>
    <xf numFmtId="0" fontId="23" fillId="2" borderId="84" xfId="19" applyFont="1" applyFill="1" applyBorder="1" applyAlignment="1">
      <alignment horizontal="center" wrapText="1"/>
    </xf>
    <xf numFmtId="0" fontId="15" fillId="2" borderId="62" xfId="16" applyFont="1" applyFill="1" applyBorder="1" applyAlignment="1">
      <alignment horizontal="center"/>
    </xf>
    <xf numFmtId="0" fontId="15" fillId="2" borderId="63" xfId="16" applyFont="1" applyFill="1" applyBorder="1" applyAlignment="1">
      <alignment horizontal="center"/>
    </xf>
    <xf numFmtId="0" fontId="15" fillId="2" borderId="64" xfId="16" applyFont="1" applyFill="1" applyBorder="1" applyAlignment="1">
      <alignment horizontal="center"/>
    </xf>
    <xf numFmtId="0" fontId="1" fillId="0" borderId="76" xfId="16" applyBorder="1" applyAlignment="1">
      <alignment horizontal="center" vertical="center" wrapText="1"/>
    </xf>
    <xf numFmtId="0" fontId="1" fillId="0" borderId="84" xfId="16" applyBorder="1" applyAlignment="1">
      <alignment horizontal="center" vertical="center" wrapText="1"/>
    </xf>
    <xf numFmtId="0" fontId="15" fillId="0" borderId="62" xfId="16" applyFont="1" applyBorder="1" applyAlignment="1">
      <alignment horizontal="center"/>
    </xf>
    <xf numFmtId="0" fontId="15" fillId="0" borderId="63" xfId="16" applyFont="1" applyBorder="1" applyAlignment="1">
      <alignment horizontal="center"/>
    </xf>
    <xf numFmtId="0" fontId="15" fillId="0" borderId="64" xfId="16" applyFont="1" applyBorder="1" applyAlignment="1">
      <alignment horizontal="center"/>
    </xf>
    <xf numFmtId="0" fontId="15" fillId="0" borderId="93" xfId="16" applyFont="1" applyBorder="1" applyAlignment="1">
      <alignment horizontal="center"/>
    </xf>
    <xf numFmtId="0" fontId="15" fillId="0" borderId="76" xfId="16" applyFont="1" applyBorder="1" applyAlignment="1">
      <alignment horizontal="center"/>
    </xf>
    <xf numFmtId="0" fontId="15" fillId="0" borderId="84" xfId="16" applyFont="1" applyBorder="1" applyAlignment="1">
      <alignment horizontal="center"/>
    </xf>
    <xf numFmtId="0" fontId="15" fillId="0" borderId="83" xfId="16" applyFont="1" applyBorder="1" applyAlignment="1">
      <alignment horizontal="center"/>
    </xf>
    <xf numFmtId="169" fontId="6" fillId="2" borderId="62" xfId="16" applyNumberFormat="1" applyFont="1" applyFill="1" applyBorder="1" applyAlignment="1">
      <alignment horizontal="center" vertical="center" wrapText="1"/>
    </xf>
    <xf numFmtId="169" fontId="6" fillId="2" borderId="63" xfId="16" applyNumberFormat="1" applyFont="1" applyFill="1" applyBorder="1" applyAlignment="1">
      <alignment horizontal="center" vertical="center" wrapText="1"/>
    </xf>
    <xf numFmtId="169" fontId="6" fillId="2" borderId="64" xfId="16" applyNumberFormat="1" applyFont="1" applyFill="1" applyBorder="1" applyAlignment="1">
      <alignment horizontal="center" vertical="center" wrapText="1"/>
    </xf>
    <xf numFmtId="0" fontId="15" fillId="0" borderId="81" xfId="16" applyFont="1" applyBorder="1" applyAlignment="1">
      <alignment horizontal="center"/>
    </xf>
    <xf numFmtId="0" fontId="15" fillId="0" borderId="82" xfId="16" applyFont="1" applyBorder="1" applyAlignment="1">
      <alignment horizontal="center"/>
    </xf>
    <xf numFmtId="0" fontId="23" fillId="0" borderId="91" xfId="19" applyFont="1" applyBorder="1" applyAlignment="1">
      <alignment horizontal="center" wrapText="1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29" fillId="0" borderId="0" xfId="0" applyFont="1" applyAlignment="1">
      <alignment horizontal="right" vertical="center" indent="2"/>
    </xf>
  </cellXfs>
  <cellStyles count="20">
    <cellStyle name="Dziesiętny" xfId="3" builtinId="3"/>
    <cellStyle name="Dziesiętny 2" xfId="2"/>
    <cellStyle name="Dziesiętny 2 2" xfId="14"/>
    <cellStyle name="Dziesiętny 3" xfId="5"/>
    <cellStyle name="Dziesiętny 3 2" xfId="15"/>
    <cellStyle name="Dziesiętny 4" xfId="7"/>
    <cellStyle name="Excel Built-in Normal" xfId="8"/>
    <cellStyle name="Excel Built-in Normal 1" xfId="9"/>
    <cellStyle name="Heading" xfId="10"/>
    <cellStyle name="Heading1" xfId="11"/>
    <cellStyle name="Normalny" xfId="0" builtinId="0"/>
    <cellStyle name="Normalny 2" xfId="1"/>
    <cellStyle name="Normalny 2 2" xfId="16"/>
    <cellStyle name="Normalny 2 3" xfId="19"/>
    <cellStyle name="Normalny 3" xfId="4"/>
    <cellStyle name="Normalny 3 2" xfId="17"/>
    <cellStyle name="Normalny 4" xfId="6"/>
    <cellStyle name="Normalny_Arkusz1" xfId="18"/>
    <cellStyle name="Result" xfId="12"/>
    <cellStyle name="Result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spolny/WGK/REFERAT%20IV/Przetagi/Utrzymanie%20zieleni/2022_2024/Szacunek/Szacunek_bez%20zwy&#380;ki/Materia&#322;y_rejony/Wykaz%20zieleni_RAZ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jon I"/>
      <sheetName val="Rejon II"/>
      <sheetName val="Rejon III"/>
      <sheetName val="Rejon IV"/>
      <sheetName val="Rejon V"/>
      <sheetName val="Rejon VI"/>
      <sheetName val="Rejon VII"/>
      <sheetName val="Rejon VIII"/>
      <sheetName val="Rejon IX"/>
      <sheetName val="RAZEM_podsumowania"/>
      <sheetName val="RAZEM_do oczyszczania"/>
    </sheetNames>
    <sheetDataSet>
      <sheetData sheetId="0">
        <row r="2">
          <cell r="B2" t="str">
            <v>Rejon I</v>
          </cell>
        </row>
        <row r="7">
          <cell r="D7">
            <v>11.22</v>
          </cell>
          <cell r="E7">
            <v>4</v>
          </cell>
          <cell r="G7">
            <v>7</v>
          </cell>
          <cell r="I7">
            <v>1000</v>
          </cell>
        </row>
        <row r="11">
          <cell r="D11">
            <v>2.14</v>
          </cell>
          <cell r="E11">
            <v>2.14</v>
          </cell>
          <cell r="G11">
            <v>17</v>
          </cell>
          <cell r="H11">
            <v>0</v>
          </cell>
          <cell r="I11">
            <v>983</v>
          </cell>
        </row>
        <row r="13">
          <cell r="D13">
            <v>0.05</v>
          </cell>
          <cell r="G13">
            <v>2</v>
          </cell>
          <cell r="H13">
            <v>0</v>
          </cell>
          <cell r="I13">
            <v>121</v>
          </cell>
        </row>
        <row r="23">
          <cell r="D23">
            <v>12.55</v>
          </cell>
          <cell r="E23">
            <v>12.55</v>
          </cell>
          <cell r="G23">
            <v>16</v>
          </cell>
          <cell r="H23">
            <v>0</v>
          </cell>
          <cell r="I23">
            <v>0</v>
          </cell>
        </row>
        <row r="40">
          <cell r="D40">
            <v>5.6100000000000012</v>
          </cell>
          <cell r="E40">
            <v>5.6100000000000012</v>
          </cell>
          <cell r="G40">
            <v>3</v>
          </cell>
          <cell r="I40">
            <v>0</v>
          </cell>
        </row>
        <row r="45">
          <cell r="D45">
            <v>6.3</v>
          </cell>
          <cell r="E45">
            <v>6.3</v>
          </cell>
          <cell r="G45">
            <v>8</v>
          </cell>
          <cell r="H45">
            <v>0</v>
          </cell>
          <cell r="I45">
            <v>0</v>
          </cell>
        </row>
      </sheetData>
      <sheetData sheetId="1">
        <row r="2">
          <cell r="B2" t="str">
            <v xml:space="preserve">Rejon II </v>
          </cell>
        </row>
        <row r="10">
          <cell r="D10">
            <v>19.490000000000002</v>
          </cell>
          <cell r="E10">
            <v>19.490000000000002</v>
          </cell>
          <cell r="G10">
            <v>27</v>
          </cell>
          <cell r="I10">
            <v>6785</v>
          </cell>
        </row>
        <row r="14">
          <cell r="D14">
            <v>14.700000000000001</v>
          </cell>
          <cell r="E14">
            <v>14.700000000000001</v>
          </cell>
          <cell r="G14">
            <v>13</v>
          </cell>
          <cell r="I14">
            <v>2930</v>
          </cell>
        </row>
        <row r="31">
          <cell r="D31">
            <v>36.64</v>
          </cell>
          <cell r="E31">
            <v>36.64</v>
          </cell>
          <cell r="G31">
            <v>4</v>
          </cell>
          <cell r="I31">
            <v>0</v>
          </cell>
        </row>
        <row r="53">
          <cell r="D53">
            <v>16.589999999999996</v>
          </cell>
          <cell r="E53">
            <v>16.589999999999996</v>
          </cell>
          <cell r="G53">
            <v>0</v>
          </cell>
          <cell r="I53">
            <v>0</v>
          </cell>
        </row>
        <row r="55">
          <cell r="D55">
            <v>8.1</v>
          </cell>
          <cell r="E55">
            <v>8.1</v>
          </cell>
          <cell r="G55">
            <v>0</v>
          </cell>
          <cell r="H55">
            <v>0</v>
          </cell>
          <cell r="I55">
            <v>0</v>
          </cell>
        </row>
      </sheetData>
      <sheetData sheetId="2">
        <row r="13">
          <cell r="D13">
            <v>22.75</v>
          </cell>
          <cell r="E13">
            <v>19.759999999999998</v>
          </cell>
          <cell r="G13">
            <v>190</v>
          </cell>
          <cell r="H13">
            <v>4</v>
          </cell>
          <cell r="I13">
            <v>31119</v>
          </cell>
        </row>
        <row r="20">
          <cell r="D20">
            <v>6.1099999999999985</v>
          </cell>
          <cell r="E20">
            <v>5.46</v>
          </cell>
          <cell r="G20">
            <v>17</v>
          </cell>
          <cell r="H20">
            <v>0</v>
          </cell>
          <cell r="I20">
            <v>5130</v>
          </cell>
        </row>
        <row r="24">
          <cell r="D24">
            <v>2.94</v>
          </cell>
          <cell r="E24">
            <v>2.94</v>
          </cell>
          <cell r="G24">
            <v>1</v>
          </cell>
          <cell r="H24">
            <v>0</v>
          </cell>
          <cell r="I24">
            <v>0</v>
          </cell>
        </row>
        <row r="33">
          <cell r="D33">
            <v>26.880000000000003</v>
          </cell>
          <cell r="E33">
            <v>26.880000000000003</v>
          </cell>
          <cell r="G33">
            <v>20</v>
          </cell>
          <cell r="H33">
            <v>0</v>
          </cell>
          <cell r="I33">
            <v>0</v>
          </cell>
        </row>
        <row r="58">
          <cell r="D58">
            <v>18.89</v>
          </cell>
          <cell r="E58">
            <v>18.89</v>
          </cell>
          <cell r="G58">
            <v>0</v>
          </cell>
          <cell r="H58">
            <v>0</v>
          </cell>
          <cell r="I58">
            <v>600</v>
          </cell>
        </row>
        <row r="71">
          <cell r="D71">
            <v>3.9000000000000004</v>
          </cell>
          <cell r="E71">
            <v>3.9000000000000004</v>
          </cell>
          <cell r="G71">
            <v>0</v>
          </cell>
          <cell r="H71">
            <v>0</v>
          </cell>
          <cell r="I71">
            <v>0</v>
          </cell>
        </row>
      </sheetData>
      <sheetData sheetId="3">
        <row r="16">
          <cell r="D16">
            <v>8.370000000000001</v>
          </cell>
          <cell r="E16">
            <v>4.5399999999999991</v>
          </cell>
          <cell r="G16">
            <v>97</v>
          </cell>
          <cell r="H16">
            <v>1</v>
          </cell>
          <cell r="I16">
            <v>20846</v>
          </cell>
        </row>
        <row r="30">
          <cell r="D30">
            <v>13.479999999999997</v>
          </cell>
          <cell r="E30">
            <v>13.479999999999997</v>
          </cell>
          <cell r="G30">
            <v>145</v>
          </cell>
          <cell r="H30">
            <v>5</v>
          </cell>
          <cell r="I30">
            <v>36410</v>
          </cell>
        </row>
        <row r="32">
          <cell r="D32">
            <v>0.05</v>
          </cell>
          <cell r="E32">
            <v>0.05</v>
          </cell>
          <cell r="G32">
            <v>0</v>
          </cell>
          <cell r="H32">
            <v>0</v>
          </cell>
          <cell r="I32">
            <v>0</v>
          </cell>
        </row>
        <row r="34">
          <cell r="D34">
            <v>0.04</v>
          </cell>
          <cell r="E34">
            <v>0.04</v>
          </cell>
          <cell r="G34">
            <v>0</v>
          </cell>
          <cell r="H34">
            <v>0</v>
          </cell>
          <cell r="I34">
            <v>0</v>
          </cell>
        </row>
        <row r="44">
          <cell r="D44">
            <v>1.8480000000000001</v>
          </cell>
          <cell r="E44">
            <v>1.8480000000000001</v>
          </cell>
          <cell r="G44">
            <v>4</v>
          </cell>
          <cell r="H44">
            <v>2</v>
          </cell>
          <cell r="I44">
            <v>350</v>
          </cell>
        </row>
        <row r="78">
          <cell r="D78">
            <v>17.21</v>
          </cell>
          <cell r="E78">
            <v>17.21</v>
          </cell>
          <cell r="I78">
            <v>4150</v>
          </cell>
        </row>
        <row r="120">
          <cell r="D120">
            <v>2.6899999999999986</v>
          </cell>
          <cell r="E120">
            <v>2.6899999999999986</v>
          </cell>
          <cell r="G120">
            <v>0</v>
          </cell>
          <cell r="H120">
            <v>0</v>
          </cell>
          <cell r="I120">
            <v>100</v>
          </cell>
        </row>
        <row r="129">
          <cell r="D129">
            <v>11.030000000000001</v>
          </cell>
          <cell r="E129">
            <v>10.76</v>
          </cell>
          <cell r="G129">
            <v>148</v>
          </cell>
          <cell r="H129">
            <v>11</v>
          </cell>
          <cell r="I129">
            <v>42615</v>
          </cell>
        </row>
      </sheetData>
      <sheetData sheetId="4">
        <row r="10">
          <cell r="D10">
            <v>20.270000000000003</v>
          </cell>
          <cell r="E10">
            <v>19.62</v>
          </cell>
          <cell r="G10">
            <v>83</v>
          </cell>
          <cell r="H10">
            <v>0</v>
          </cell>
          <cell r="I10">
            <v>11873</v>
          </cell>
        </row>
        <row r="37">
          <cell r="D37">
            <v>48.49</v>
          </cell>
          <cell r="G37">
            <v>93</v>
          </cell>
          <cell r="H37">
            <v>0</v>
          </cell>
          <cell r="I37">
            <v>12380</v>
          </cell>
        </row>
        <row r="43">
          <cell r="D43">
            <v>18.43</v>
          </cell>
          <cell r="E43">
            <v>18.43</v>
          </cell>
          <cell r="G43">
            <v>7</v>
          </cell>
          <cell r="H43">
            <v>0</v>
          </cell>
          <cell r="I43">
            <v>0</v>
          </cell>
        </row>
        <row r="67">
          <cell r="D67">
            <v>29.859999999999996</v>
          </cell>
          <cell r="E67">
            <v>29.859999999999996</v>
          </cell>
          <cell r="G67">
            <v>14</v>
          </cell>
          <cell r="H67">
            <v>0</v>
          </cell>
          <cell r="I67">
            <v>3350</v>
          </cell>
        </row>
        <row r="103">
          <cell r="D103">
            <v>6.7799999999999985</v>
          </cell>
          <cell r="E103">
            <v>6.7799999999999985</v>
          </cell>
          <cell r="G103">
            <v>1</v>
          </cell>
          <cell r="H103">
            <v>0</v>
          </cell>
          <cell r="I103">
            <v>2695</v>
          </cell>
        </row>
      </sheetData>
      <sheetData sheetId="5">
        <row r="11">
          <cell r="D11">
            <v>39.04</v>
          </cell>
          <cell r="E11">
            <v>38.979999999999997</v>
          </cell>
          <cell r="G11">
            <v>118</v>
          </cell>
          <cell r="H11">
            <v>5</v>
          </cell>
          <cell r="I11">
            <v>48565</v>
          </cell>
        </row>
        <row r="24">
          <cell r="D24">
            <v>8.1100000000000012</v>
          </cell>
          <cell r="E24">
            <v>8.02</v>
          </cell>
          <cell r="G24">
            <v>26</v>
          </cell>
          <cell r="H24">
            <v>2</v>
          </cell>
          <cell r="I24">
            <v>6430</v>
          </cell>
        </row>
        <row r="33">
          <cell r="D33">
            <v>11.54</v>
          </cell>
          <cell r="E33">
            <v>11.54</v>
          </cell>
          <cell r="G33">
            <v>0</v>
          </cell>
          <cell r="H33">
            <v>0</v>
          </cell>
          <cell r="I33">
            <v>0</v>
          </cell>
        </row>
        <row r="53">
          <cell r="D53">
            <v>10.16</v>
          </cell>
          <cell r="E53">
            <v>10.16</v>
          </cell>
          <cell r="G53">
            <v>24</v>
          </cell>
          <cell r="H53">
            <v>0</v>
          </cell>
          <cell r="I53">
            <v>1150</v>
          </cell>
        </row>
        <row r="60">
          <cell r="D60">
            <v>0.58000000000000007</v>
          </cell>
          <cell r="E60">
            <v>0.58000000000000007</v>
          </cell>
          <cell r="G60">
            <v>0</v>
          </cell>
          <cell r="H60">
            <v>0</v>
          </cell>
          <cell r="I60">
            <v>0</v>
          </cell>
        </row>
      </sheetData>
      <sheetData sheetId="6">
        <row r="11">
          <cell r="D11">
            <v>14.01</v>
          </cell>
          <cell r="E11">
            <v>13.34</v>
          </cell>
          <cell r="G11">
            <v>59</v>
          </cell>
          <cell r="H11">
            <v>0</v>
          </cell>
          <cell r="I11">
            <v>17230</v>
          </cell>
        </row>
        <row r="16">
          <cell r="D16">
            <v>4.18</v>
          </cell>
          <cell r="E16">
            <v>4.18</v>
          </cell>
          <cell r="G16">
            <v>9</v>
          </cell>
          <cell r="H16">
            <v>0</v>
          </cell>
          <cell r="I16">
            <v>1955</v>
          </cell>
        </row>
        <row r="19">
          <cell r="D19">
            <v>3.55</v>
          </cell>
          <cell r="E19">
            <v>3.55</v>
          </cell>
          <cell r="G19">
            <v>0</v>
          </cell>
          <cell r="H19">
            <v>0</v>
          </cell>
          <cell r="I19">
            <v>0</v>
          </cell>
        </row>
        <row r="31">
          <cell r="D31">
            <v>17.190000000000001</v>
          </cell>
          <cell r="E31">
            <v>17.190000000000001</v>
          </cell>
          <cell r="G31">
            <v>0</v>
          </cell>
          <cell r="H31">
            <v>0</v>
          </cell>
          <cell r="I31">
            <v>0</v>
          </cell>
        </row>
        <row r="56">
          <cell r="D56">
            <v>4.2500000000000009</v>
          </cell>
          <cell r="E56">
            <v>4.2500000000000009</v>
          </cell>
        </row>
      </sheetData>
      <sheetData sheetId="7">
        <row r="7">
          <cell r="D7">
            <v>0.7</v>
          </cell>
          <cell r="E7">
            <v>0.7</v>
          </cell>
          <cell r="G7">
            <v>6</v>
          </cell>
          <cell r="I7">
            <v>1000</v>
          </cell>
        </row>
        <row r="19">
          <cell r="D19">
            <v>23.429999999999996</v>
          </cell>
          <cell r="G19">
            <v>103</v>
          </cell>
          <cell r="I19">
            <v>23434</v>
          </cell>
        </row>
        <row r="23">
          <cell r="D23">
            <v>2.6</v>
          </cell>
          <cell r="E23">
            <v>2.6</v>
          </cell>
          <cell r="G23">
            <v>0</v>
          </cell>
          <cell r="H23">
            <v>0</v>
          </cell>
          <cell r="I23">
            <v>800</v>
          </cell>
        </row>
        <row r="42">
          <cell r="D42">
            <v>40.9</v>
          </cell>
          <cell r="E42">
            <v>40.9</v>
          </cell>
          <cell r="G42">
            <v>5</v>
          </cell>
          <cell r="H42">
            <v>0</v>
          </cell>
          <cell r="I42">
            <v>2730</v>
          </cell>
        </row>
        <row r="54">
          <cell r="D54">
            <v>3.6900000000000004</v>
          </cell>
          <cell r="E54">
            <v>3.6900000000000004</v>
          </cell>
          <cell r="G54">
            <v>0</v>
          </cell>
          <cell r="H54">
            <v>0</v>
          </cell>
          <cell r="I54">
            <v>0</v>
          </cell>
        </row>
      </sheetData>
      <sheetData sheetId="8">
        <row r="9">
          <cell r="D9">
            <v>4.25</v>
          </cell>
          <cell r="E9">
            <v>4.18</v>
          </cell>
          <cell r="G9">
            <v>32</v>
          </cell>
          <cell r="I9">
            <v>4400</v>
          </cell>
        </row>
        <row r="12">
          <cell r="D12">
            <v>6.46</v>
          </cell>
          <cell r="E12">
            <v>6.46</v>
          </cell>
          <cell r="G12">
            <v>25</v>
          </cell>
          <cell r="I12">
            <v>2600</v>
          </cell>
        </row>
        <row r="20">
          <cell r="D20">
            <v>24.2</v>
          </cell>
          <cell r="E20">
            <v>14.57</v>
          </cell>
          <cell r="G20">
            <v>4</v>
          </cell>
          <cell r="H20">
            <v>0</v>
          </cell>
          <cell r="I20">
            <v>600</v>
          </cell>
        </row>
        <row r="26">
          <cell r="D26">
            <v>5.2900000000000009</v>
          </cell>
          <cell r="E26">
            <v>5.2900000000000009</v>
          </cell>
          <cell r="G26">
            <v>5</v>
          </cell>
          <cell r="H26">
            <v>0</v>
          </cell>
          <cell r="I26">
            <v>2300</v>
          </cell>
        </row>
        <row r="49">
          <cell r="D49">
            <v>25.340000000000003</v>
          </cell>
          <cell r="G49">
            <v>10</v>
          </cell>
          <cell r="H49">
            <v>0</v>
          </cell>
          <cell r="I49">
            <v>700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0"/>
  <sheetViews>
    <sheetView topLeftCell="A28" zoomScale="130" zoomScaleNormal="130" workbookViewId="0">
      <selection activeCell="J46" sqref="J46"/>
    </sheetView>
  </sheetViews>
  <sheetFormatPr defaultRowHeight="14.25"/>
  <cols>
    <col min="1" max="1" width="6.42578125" style="150" customWidth="1"/>
    <col min="2" max="2" width="33.85546875" style="150" customWidth="1"/>
    <col min="3" max="3" width="12.7109375" style="150" bestFit="1" customWidth="1"/>
    <col min="4" max="4" width="11" style="150" customWidth="1"/>
    <col min="5" max="5" width="12.85546875" style="150" bestFit="1" customWidth="1"/>
    <col min="6" max="6" width="12.7109375" style="150" bestFit="1" customWidth="1"/>
    <col min="7" max="10" width="9.140625" style="150"/>
    <col min="11" max="11" width="10.28515625" style="150" customWidth="1"/>
    <col min="12" max="16384" width="9.140625" style="150"/>
  </cols>
  <sheetData>
    <row r="1" spans="2:10" ht="15" thickBot="1"/>
    <row r="2" spans="2:10" ht="15.75" thickTop="1">
      <c r="B2" s="248" t="s">
        <v>60</v>
      </c>
      <c r="C2" s="249"/>
      <c r="D2" s="249"/>
      <c r="E2" s="249"/>
      <c r="F2" s="249"/>
      <c r="G2" s="249"/>
      <c r="H2" s="249"/>
      <c r="I2" s="249"/>
      <c r="J2" s="250"/>
    </row>
    <row r="3" spans="2:10" ht="15">
      <c r="B3" s="151"/>
      <c r="C3" s="258" t="s">
        <v>64</v>
      </c>
      <c r="D3" s="252"/>
      <c r="E3" s="252"/>
      <c r="F3" s="259"/>
      <c r="G3" s="254" t="s">
        <v>65</v>
      </c>
      <c r="H3" s="252"/>
      <c r="I3" s="252"/>
      <c r="J3" s="253"/>
    </row>
    <row r="4" spans="2:10" ht="15.75">
      <c r="B4" s="152" t="s">
        <v>66</v>
      </c>
      <c r="C4" s="153" t="s">
        <v>67</v>
      </c>
      <c r="D4" s="154" t="s">
        <v>68</v>
      </c>
      <c r="E4" s="154" t="s">
        <v>69</v>
      </c>
      <c r="F4" s="155" t="s">
        <v>70</v>
      </c>
      <c r="G4" s="156" t="s">
        <v>67</v>
      </c>
      <c r="H4" s="154" t="s">
        <v>68</v>
      </c>
      <c r="I4" s="154" t="s">
        <v>69</v>
      </c>
      <c r="J4" s="157" t="s">
        <v>70</v>
      </c>
    </row>
    <row r="5" spans="2:10" ht="15">
      <c r="B5" s="158" t="s">
        <v>71</v>
      </c>
      <c r="C5" s="159"/>
      <c r="D5" s="160">
        <f>'[1]Rejon I'!E7</f>
        <v>4</v>
      </c>
      <c r="E5" s="160">
        <f>'[1]Rejon I'!E11</f>
        <v>2.14</v>
      </c>
      <c r="F5" s="161">
        <f>'[1]Rejon I'!D13</f>
        <v>0.05</v>
      </c>
      <c r="G5" s="162"/>
      <c r="H5" s="160">
        <f>'[1]Rejon I'!E23</f>
        <v>12.55</v>
      </c>
      <c r="I5" s="160">
        <f>'[1]Rejon I'!E40</f>
        <v>5.6100000000000012</v>
      </c>
      <c r="J5" s="163">
        <f>'[1]Rejon I'!E45</f>
        <v>6.3</v>
      </c>
    </row>
    <row r="6" spans="2:10" ht="15.75">
      <c r="B6" s="164" t="s">
        <v>72</v>
      </c>
      <c r="C6" s="159"/>
      <c r="D6" s="160">
        <f>'[1]Rejon I'!G7</f>
        <v>7</v>
      </c>
      <c r="E6" s="160">
        <f>'[1]Rejon I'!G11</f>
        <v>17</v>
      </c>
      <c r="F6" s="161">
        <f>'[1]Rejon I'!G13</f>
        <v>2</v>
      </c>
      <c r="G6" s="162"/>
      <c r="H6" s="160">
        <f>'[1]Rejon I'!G23</f>
        <v>16</v>
      </c>
      <c r="I6" s="160">
        <f>'[1]Rejon I'!G40</f>
        <v>3</v>
      </c>
      <c r="J6" s="163">
        <f>'[1]Rejon I'!G45</f>
        <v>8</v>
      </c>
    </row>
    <row r="7" spans="2:10" ht="15.75">
      <c r="B7" s="164" t="s">
        <v>73</v>
      </c>
      <c r="C7" s="159"/>
      <c r="D7" s="160">
        <f>'[1]Rejon I'!H7</f>
        <v>0</v>
      </c>
      <c r="E7" s="160">
        <f>'[1]Rejon I'!H11</f>
        <v>0</v>
      </c>
      <c r="F7" s="161">
        <f>'[1]Rejon I'!H13</f>
        <v>0</v>
      </c>
      <c r="G7" s="162"/>
      <c r="H7" s="160">
        <f>'[1]Rejon I'!H23</f>
        <v>0</v>
      </c>
      <c r="I7" s="160">
        <f>'[1]Rejon I'!H40</f>
        <v>0</v>
      </c>
      <c r="J7" s="163">
        <f>'[1]Rejon I'!H45</f>
        <v>0</v>
      </c>
    </row>
    <row r="8" spans="2:10" ht="19.5" thickBot="1">
      <c r="B8" s="165" t="s">
        <v>74</v>
      </c>
      <c r="C8" s="166"/>
      <c r="D8" s="167">
        <f>'[1]Rejon I'!I7</f>
        <v>1000</v>
      </c>
      <c r="E8" s="167">
        <f>'[1]Rejon I'!I11</f>
        <v>983</v>
      </c>
      <c r="F8" s="168">
        <f>'[1]Rejon I'!I13</f>
        <v>121</v>
      </c>
      <c r="G8" s="169"/>
      <c r="H8" s="167">
        <f>'[1]Rejon I'!I23</f>
        <v>0</v>
      </c>
      <c r="I8" s="167">
        <f>'[1]Rejon I'!I40</f>
        <v>0</v>
      </c>
      <c r="J8" s="170">
        <f>'[1]Rejon I'!I45</f>
        <v>0</v>
      </c>
    </row>
    <row r="9" spans="2:10" ht="15.75" thickTop="1" thickBot="1"/>
    <row r="10" spans="2:10" ht="15.75" thickTop="1">
      <c r="B10" s="248" t="s">
        <v>0</v>
      </c>
      <c r="C10" s="249"/>
      <c r="D10" s="249"/>
      <c r="E10" s="249"/>
      <c r="F10" s="249"/>
      <c r="G10" s="249"/>
      <c r="H10" s="249"/>
      <c r="I10" s="249"/>
      <c r="J10" s="250"/>
    </row>
    <row r="11" spans="2:10" ht="15">
      <c r="B11" s="151"/>
      <c r="C11" s="258" t="s">
        <v>64</v>
      </c>
      <c r="D11" s="252"/>
      <c r="E11" s="252"/>
      <c r="F11" s="259"/>
      <c r="G11" s="254" t="s">
        <v>65</v>
      </c>
      <c r="H11" s="252"/>
      <c r="I11" s="252"/>
      <c r="J11" s="253"/>
    </row>
    <row r="12" spans="2:10" ht="15.75">
      <c r="B12" s="152" t="s">
        <v>66</v>
      </c>
      <c r="C12" s="153" t="s">
        <v>67</v>
      </c>
      <c r="D12" s="154" t="s">
        <v>68</v>
      </c>
      <c r="E12" s="154" t="s">
        <v>69</v>
      </c>
      <c r="F12" s="155" t="s">
        <v>70</v>
      </c>
      <c r="G12" s="156" t="s">
        <v>67</v>
      </c>
      <c r="H12" s="154" t="s">
        <v>68</v>
      </c>
      <c r="I12" s="154" t="s">
        <v>69</v>
      </c>
      <c r="J12" s="157" t="s">
        <v>70</v>
      </c>
    </row>
    <row r="13" spans="2:10" ht="15">
      <c r="B13" s="158" t="s">
        <v>71</v>
      </c>
      <c r="C13" s="159"/>
      <c r="D13" s="160">
        <f>'[1]Rejon II'!E10</f>
        <v>19.490000000000002</v>
      </c>
      <c r="E13" s="160">
        <f>'[1]Rejon II'!E14</f>
        <v>14.700000000000001</v>
      </c>
      <c r="F13" s="161"/>
      <c r="G13" s="162"/>
      <c r="H13" s="160">
        <f>'[1]Rejon II'!E31</f>
        <v>36.64</v>
      </c>
      <c r="I13" s="160">
        <f>'[1]Rejon II'!E53</f>
        <v>16.589999999999996</v>
      </c>
      <c r="J13" s="163">
        <f>'[1]Rejon II'!E55</f>
        <v>8.1</v>
      </c>
    </row>
    <row r="14" spans="2:10" ht="15.75">
      <c r="B14" s="164" t="s">
        <v>72</v>
      </c>
      <c r="C14" s="159"/>
      <c r="D14" s="160">
        <f>'[1]Rejon II'!G10</f>
        <v>27</v>
      </c>
      <c r="E14" s="160">
        <f>'[1]Rejon II'!G14</f>
        <v>13</v>
      </c>
      <c r="F14" s="161"/>
      <c r="G14" s="162"/>
      <c r="H14" s="160">
        <f>'[1]Rejon II'!G31</f>
        <v>4</v>
      </c>
      <c r="I14" s="160">
        <f>'[1]Rejon II'!G53</f>
        <v>0</v>
      </c>
      <c r="J14" s="163">
        <f>'[1]Rejon II'!G55</f>
        <v>0</v>
      </c>
    </row>
    <row r="15" spans="2:10" ht="15.75">
      <c r="B15" s="164" t="s">
        <v>73</v>
      </c>
      <c r="C15" s="159"/>
      <c r="D15" s="160">
        <f>'[1]Rejon II'!H10</f>
        <v>0</v>
      </c>
      <c r="E15" s="160">
        <f>'[1]Rejon II'!H14</f>
        <v>0</v>
      </c>
      <c r="F15" s="161"/>
      <c r="G15" s="162"/>
      <c r="H15" s="160">
        <f>'[1]Rejon II'!H31</f>
        <v>0</v>
      </c>
      <c r="I15" s="160">
        <f>'[1]Rejon II'!H53</f>
        <v>0</v>
      </c>
      <c r="J15" s="163">
        <f>'[1]Rejon II'!H55</f>
        <v>0</v>
      </c>
    </row>
    <row r="16" spans="2:10" ht="19.5" thickBot="1">
      <c r="B16" s="165" t="s">
        <v>74</v>
      </c>
      <c r="C16" s="166"/>
      <c r="D16" s="167">
        <f>'[1]Rejon II'!I10</f>
        <v>6785</v>
      </c>
      <c r="E16" s="167">
        <f>'[1]Rejon II'!I14</f>
        <v>2930</v>
      </c>
      <c r="F16" s="168"/>
      <c r="G16" s="169"/>
      <c r="H16" s="167">
        <f>'[1]Rejon II'!I31</f>
        <v>0</v>
      </c>
      <c r="I16" s="167">
        <f>'[1]Rejon II'!I53</f>
        <v>0</v>
      </c>
      <c r="J16" s="170">
        <f>'[1]Rejon II'!I55</f>
        <v>0</v>
      </c>
    </row>
    <row r="17" spans="2:11" ht="15.75" thickTop="1" thickBot="1"/>
    <row r="18" spans="2:11" ht="15.75" thickTop="1">
      <c r="B18" s="248" t="s">
        <v>1</v>
      </c>
      <c r="C18" s="249"/>
      <c r="D18" s="249"/>
      <c r="E18" s="249"/>
      <c r="F18" s="249"/>
      <c r="G18" s="249"/>
      <c r="H18" s="249"/>
      <c r="I18" s="249"/>
      <c r="J18" s="250"/>
    </row>
    <row r="19" spans="2:11" ht="15">
      <c r="B19" s="151"/>
      <c r="C19" s="258" t="s">
        <v>64</v>
      </c>
      <c r="D19" s="252"/>
      <c r="E19" s="252"/>
      <c r="F19" s="259"/>
      <c r="G19" s="254" t="s">
        <v>65</v>
      </c>
      <c r="H19" s="252"/>
      <c r="I19" s="252"/>
      <c r="J19" s="253"/>
    </row>
    <row r="20" spans="2:11" ht="15.75">
      <c r="B20" s="152" t="s">
        <v>66</v>
      </c>
      <c r="C20" s="153" t="s">
        <v>67</v>
      </c>
      <c r="D20" s="154" t="s">
        <v>68</v>
      </c>
      <c r="E20" s="154" t="s">
        <v>69</v>
      </c>
      <c r="F20" s="155" t="s">
        <v>70</v>
      </c>
      <c r="G20" s="156" t="s">
        <v>67</v>
      </c>
      <c r="H20" s="154" t="s">
        <v>68</v>
      </c>
      <c r="I20" s="154" t="s">
        <v>69</v>
      </c>
      <c r="J20" s="157" t="s">
        <v>70</v>
      </c>
    </row>
    <row r="21" spans="2:11" ht="15">
      <c r="B21" s="158" t="s">
        <v>71</v>
      </c>
      <c r="C21" s="159"/>
      <c r="D21" s="160">
        <f>'[1]Rejon III'!E13</f>
        <v>19.759999999999998</v>
      </c>
      <c r="E21" s="160">
        <f>'[1]Rejon III'!E20</f>
        <v>5.46</v>
      </c>
      <c r="F21" s="161">
        <f>'[1]Rejon III'!E24</f>
        <v>2.94</v>
      </c>
      <c r="G21" s="162"/>
      <c r="H21" s="160">
        <f>'[1]Rejon III'!E33</f>
        <v>26.880000000000003</v>
      </c>
      <c r="I21" s="160">
        <f>'[1]Rejon III'!E58</f>
        <v>18.89</v>
      </c>
      <c r="J21" s="163">
        <f>'[1]Rejon III'!E71</f>
        <v>3.9000000000000004</v>
      </c>
    </row>
    <row r="22" spans="2:11" ht="15.75">
      <c r="B22" s="164" t="s">
        <v>72</v>
      </c>
      <c r="C22" s="159"/>
      <c r="D22" s="160">
        <f>'[1]Rejon III'!G13</f>
        <v>190</v>
      </c>
      <c r="E22" s="160">
        <f>'[1]Rejon III'!G20</f>
        <v>17</v>
      </c>
      <c r="F22" s="161">
        <f>'[1]Rejon III'!G24</f>
        <v>1</v>
      </c>
      <c r="G22" s="162"/>
      <c r="H22" s="160">
        <f>'[1]Rejon III'!G33</f>
        <v>20</v>
      </c>
      <c r="I22" s="160">
        <f>'[1]Rejon III'!G58</f>
        <v>0</v>
      </c>
      <c r="J22" s="163">
        <f>'[1]Rejon III'!G71</f>
        <v>0</v>
      </c>
    </row>
    <row r="23" spans="2:11" ht="15.75">
      <c r="B23" s="164" t="s">
        <v>73</v>
      </c>
      <c r="C23" s="159"/>
      <c r="D23" s="160">
        <f>'[1]Rejon III'!H13</f>
        <v>4</v>
      </c>
      <c r="E23" s="160">
        <f>'[1]Rejon III'!H20</f>
        <v>0</v>
      </c>
      <c r="F23" s="161">
        <f>'[1]Rejon III'!H24</f>
        <v>0</v>
      </c>
      <c r="G23" s="162"/>
      <c r="H23" s="160">
        <f>'[1]Rejon III'!H33</f>
        <v>0</v>
      </c>
      <c r="I23" s="160">
        <f>'[1]Rejon III'!H58</f>
        <v>0</v>
      </c>
      <c r="J23" s="163">
        <f>'[1]Rejon III'!H71</f>
        <v>0</v>
      </c>
    </row>
    <row r="24" spans="2:11" ht="19.5" thickBot="1">
      <c r="B24" s="165" t="s">
        <v>74</v>
      </c>
      <c r="C24" s="166"/>
      <c r="D24" s="167">
        <f>'[1]Rejon III'!I13</f>
        <v>31119</v>
      </c>
      <c r="E24" s="167">
        <f>'[1]Rejon III'!I20</f>
        <v>5130</v>
      </c>
      <c r="F24" s="168">
        <f>'[1]Rejon III'!I24</f>
        <v>0</v>
      </c>
      <c r="G24" s="169"/>
      <c r="H24" s="167">
        <f>'[1]Rejon III'!I33</f>
        <v>0</v>
      </c>
      <c r="I24" s="167">
        <f>'[1]Rejon III'!I58</f>
        <v>600</v>
      </c>
      <c r="J24" s="170">
        <f>'[1]Rejon III'!I71</f>
        <v>0</v>
      </c>
    </row>
    <row r="25" spans="2:11" ht="15.75" thickTop="1" thickBot="1"/>
    <row r="26" spans="2:11" ht="15.75" thickTop="1">
      <c r="B26" s="248" t="s">
        <v>2</v>
      </c>
      <c r="C26" s="249"/>
      <c r="D26" s="249"/>
      <c r="E26" s="249"/>
      <c r="F26" s="249"/>
      <c r="G26" s="249"/>
      <c r="H26" s="249"/>
      <c r="I26" s="249"/>
      <c r="J26" s="249"/>
      <c r="K26" s="250"/>
    </row>
    <row r="27" spans="2:11" ht="15">
      <c r="B27" s="151"/>
      <c r="C27" s="258" t="s">
        <v>64</v>
      </c>
      <c r="D27" s="252"/>
      <c r="E27" s="252"/>
      <c r="F27" s="259"/>
      <c r="G27" s="258" t="s">
        <v>65</v>
      </c>
      <c r="H27" s="252"/>
      <c r="I27" s="252"/>
      <c r="J27" s="259"/>
      <c r="K27" s="260" t="s">
        <v>75</v>
      </c>
    </row>
    <row r="28" spans="2:11" ht="15.75">
      <c r="B28" s="152" t="s">
        <v>66</v>
      </c>
      <c r="C28" s="153" t="s">
        <v>67</v>
      </c>
      <c r="D28" s="154" t="s">
        <v>68</v>
      </c>
      <c r="E28" s="154" t="s">
        <v>69</v>
      </c>
      <c r="F28" s="155" t="s">
        <v>70</v>
      </c>
      <c r="G28" s="153" t="s">
        <v>67</v>
      </c>
      <c r="H28" s="154" t="s">
        <v>68</v>
      </c>
      <c r="I28" s="154" t="s">
        <v>69</v>
      </c>
      <c r="J28" s="155" t="s">
        <v>70</v>
      </c>
      <c r="K28" s="260"/>
    </row>
    <row r="29" spans="2:11" ht="15">
      <c r="B29" s="158" t="s">
        <v>71</v>
      </c>
      <c r="C29" s="159">
        <f>'[1]Rejon IV'!E16</f>
        <v>4.5399999999999991</v>
      </c>
      <c r="D29" s="160">
        <f>'[1]Rejon IV'!E30</f>
        <v>13.479999999999997</v>
      </c>
      <c r="E29" s="160">
        <f>'[1]Rejon IV'!E32</f>
        <v>0.05</v>
      </c>
      <c r="F29" s="161">
        <f>'[1]Rejon IV'!E34</f>
        <v>0.04</v>
      </c>
      <c r="G29" s="171">
        <f>'[1]Rejon IV'!E44</f>
        <v>1.8480000000000001</v>
      </c>
      <c r="H29" s="160">
        <f>'[1]Rejon IV'!E78</f>
        <v>17.21</v>
      </c>
      <c r="I29" s="160">
        <f>'[1]Rejon IV'!E120</f>
        <v>2.6899999999999986</v>
      </c>
      <c r="J29" s="161"/>
      <c r="K29" s="172">
        <f>'[1]Rejon IV'!E129</f>
        <v>10.76</v>
      </c>
    </row>
    <row r="30" spans="2:11" ht="15.75">
      <c r="B30" s="164" t="s">
        <v>72</v>
      </c>
      <c r="C30" s="159">
        <f>'[1]Rejon IV'!G16</f>
        <v>97</v>
      </c>
      <c r="D30" s="160">
        <f>'[1]Rejon IV'!G30</f>
        <v>145</v>
      </c>
      <c r="E30" s="160">
        <f>'[1]Rejon IV'!G32</f>
        <v>0</v>
      </c>
      <c r="F30" s="161">
        <f>'[1]Rejon IV'!G34</f>
        <v>0</v>
      </c>
      <c r="G30" s="159">
        <f>'[1]Rejon IV'!G44</f>
        <v>4</v>
      </c>
      <c r="H30" s="160">
        <v>11</v>
      </c>
      <c r="I30" s="160">
        <f>'[1]Rejon IV'!G120</f>
        <v>0</v>
      </c>
      <c r="J30" s="161"/>
      <c r="K30" s="172">
        <f>'[1]Rejon IV'!G129</f>
        <v>148</v>
      </c>
    </row>
    <row r="31" spans="2:11" ht="15.75">
      <c r="B31" s="164" t="s">
        <v>73</v>
      </c>
      <c r="C31" s="159">
        <f>'[1]Rejon IV'!H16</f>
        <v>1</v>
      </c>
      <c r="D31" s="160">
        <f>'[1]Rejon IV'!H30</f>
        <v>5</v>
      </c>
      <c r="E31" s="160">
        <f>'[1]Rejon IV'!H32</f>
        <v>0</v>
      </c>
      <c r="F31" s="161">
        <f>'[1]Rejon IV'!H34</f>
        <v>0</v>
      </c>
      <c r="G31" s="159">
        <f>'[1]Rejon IV'!H44</f>
        <v>2</v>
      </c>
      <c r="H31" s="160">
        <v>3</v>
      </c>
      <c r="I31" s="160">
        <f>'[1]Rejon IV'!H120</f>
        <v>0</v>
      </c>
      <c r="J31" s="161"/>
      <c r="K31" s="172">
        <f>'[1]Rejon IV'!H129</f>
        <v>11</v>
      </c>
    </row>
    <row r="32" spans="2:11" ht="19.5" thickBot="1">
      <c r="B32" s="165" t="s">
        <v>74</v>
      </c>
      <c r="C32" s="166">
        <f>'[1]Rejon IV'!I16</f>
        <v>20846</v>
      </c>
      <c r="D32" s="167">
        <f>'[1]Rejon IV'!I30</f>
        <v>36410</v>
      </c>
      <c r="E32" s="167">
        <f>'[1]Rejon IV'!I32</f>
        <v>0</v>
      </c>
      <c r="F32" s="168">
        <f>'[1]Rejon IV'!I34</f>
        <v>0</v>
      </c>
      <c r="G32" s="173">
        <f>'[1]Rejon IV'!I44</f>
        <v>350</v>
      </c>
      <c r="H32" s="167">
        <f>'[1]Rejon IV'!I78</f>
        <v>4150</v>
      </c>
      <c r="I32" s="167">
        <f>'[1]Rejon IV'!I120</f>
        <v>100</v>
      </c>
      <c r="J32" s="168"/>
      <c r="K32" s="174">
        <f>'[1]Rejon IV'!I129</f>
        <v>42615</v>
      </c>
    </row>
    <row r="33" spans="2:10" ht="15.75" thickTop="1" thickBot="1">
      <c r="B33" s="175"/>
    </row>
    <row r="34" spans="2:10" ht="15.75" thickTop="1">
      <c r="B34" s="248" t="s">
        <v>3</v>
      </c>
      <c r="C34" s="249"/>
      <c r="D34" s="249"/>
      <c r="E34" s="249"/>
      <c r="F34" s="249"/>
      <c r="G34" s="249"/>
      <c r="H34" s="249"/>
      <c r="I34" s="249"/>
      <c r="J34" s="250"/>
    </row>
    <row r="35" spans="2:10" ht="15">
      <c r="B35" s="151"/>
      <c r="C35" s="258" t="s">
        <v>64</v>
      </c>
      <c r="D35" s="252"/>
      <c r="E35" s="252"/>
      <c r="F35" s="259"/>
      <c r="G35" s="254" t="s">
        <v>65</v>
      </c>
      <c r="H35" s="252"/>
      <c r="I35" s="252"/>
      <c r="J35" s="253"/>
    </row>
    <row r="36" spans="2:10" ht="15.75">
      <c r="B36" s="152" t="s">
        <v>66</v>
      </c>
      <c r="C36" s="153" t="s">
        <v>67</v>
      </c>
      <c r="D36" s="154" t="s">
        <v>68</v>
      </c>
      <c r="E36" s="154" t="s">
        <v>69</v>
      </c>
      <c r="F36" s="155" t="s">
        <v>70</v>
      </c>
      <c r="G36" s="156" t="s">
        <v>67</v>
      </c>
      <c r="H36" s="154" t="s">
        <v>68</v>
      </c>
      <c r="I36" s="154" t="s">
        <v>69</v>
      </c>
      <c r="J36" s="157" t="s">
        <v>70</v>
      </c>
    </row>
    <row r="37" spans="2:10" ht="15">
      <c r="B37" s="158" t="s">
        <v>71</v>
      </c>
      <c r="C37" s="159"/>
      <c r="D37" s="160">
        <f>'[1]Rejon V'!E10</f>
        <v>19.62</v>
      </c>
      <c r="E37" s="160">
        <v>46.67</v>
      </c>
      <c r="F37" s="161"/>
      <c r="G37" s="162"/>
      <c r="H37" s="160">
        <f>'[1]Rejon V'!E43</f>
        <v>18.43</v>
      </c>
      <c r="I37" s="160">
        <f>'[1]Rejon V'!E67</f>
        <v>29.859999999999996</v>
      </c>
      <c r="J37" s="163">
        <f>'[1]Rejon V'!E103</f>
        <v>6.7799999999999985</v>
      </c>
    </row>
    <row r="38" spans="2:10" ht="15.75">
      <c r="B38" s="164" t="s">
        <v>72</v>
      </c>
      <c r="C38" s="159"/>
      <c r="D38" s="160">
        <f>'[1]Rejon V'!G10</f>
        <v>83</v>
      </c>
      <c r="E38" s="160">
        <f>'[1]Rejon V'!G37</f>
        <v>93</v>
      </c>
      <c r="F38" s="161"/>
      <c r="G38" s="162"/>
      <c r="H38" s="160">
        <f>'[1]Rejon V'!G43</f>
        <v>7</v>
      </c>
      <c r="I38" s="160">
        <f>'[1]Rejon V'!G67</f>
        <v>14</v>
      </c>
      <c r="J38" s="163">
        <f>'[1]Rejon V'!G103</f>
        <v>1</v>
      </c>
    </row>
    <row r="39" spans="2:10" ht="15.75">
      <c r="B39" s="164" t="s">
        <v>73</v>
      </c>
      <c r="C39" s="159"/>
      <c r="D39" s="160">
        <f>'[1]Rejon V'!H10</f>
        <v>0</v>
      </c>
      <c r="E39" s="160">
        <f>'[1]Rejon V'!H37</f>
        <v>0</v>
      </c>
      <c r="F39" s="161"/>
      <c r="G39" s="162"/>
      <c r="H39" s="160">
        <f>'[1]Rejon V'!H43</f>
        <v>0</v>
      </c>
      <c r="I39" s="160">
        <f>'[1]Rejon V'!H67</f>
        <v>0</v>
      </c>
      <c r="J39" s="163">
        <f>'[1]Rejon V'!H103</f>
        <v>0</v>
      </c>
    </row>
    <row r="40" spans="2:10" ht="19.5" thickBot="1">
      <c r="B40" s="165" t="s">
        <v>74</v>
      </c>
      <c r="C40" s="166"/>
      <c r="D40" s="167">
        <f>'[1]Rejon V'!I10</f>
        <v>11873</v>
      </c>
      <c r="E40" s="167">
        <f>'[1]Rejon V'!I37</f>
        <v>12380</v>
      </c>
      <c r="F40" s="168"/>
      <c r="G40" s="169"/>
      <c r="H40" s="167">
        <f>'[1]Rejon V'!I43</f>
        <v>0</v>
      </c>
      <c r="I40" s="167">
        <f>'[1]Rejon V'!I67</f>
        <v>3350</v>
      </c>
      <c r="J40" s="170">
        <f>'[1]Rejon V'!I103</f>
        <v>2695</v>
      </c>
    </row>
    <row r="41" spans="2:10" ht="15.75" thickTop="1" thickBot="1"/>
    <row r="42" spans="2:10" ht="15.75" thickTop="1">
      <c r="B42" s="248" t="s">
        <v>4</v>
      </c>
      <c r="C42" s="249"/>
      <c r="D42" s="249"/>
      <c r="E42" s="249"/>
      <c r="F42" s="249"/>
      <c r="G42" s="249"/>
      <c r="H42" s="249"/>
      <c r="I42" s="249"/>
      <c r="J42" s="250"/>
    </row>
    <row r="43" spans="2:10" ht="15">
      <c r="B43" s="151"/>
      <c r="C43" s="258" t="s">
        <v>64</v>
      </c>
      <c r="D43" s="252"/>
      <c r="E43" s="252"/>
      <c r="F43" s="259"/>
      <c r="G43" s="254" t="s">
        <v>65</v>
      </c>
      <c r="H43" s="252"/>
      <c r="I43" s="252"/>
      <c r="J43" s="253"/>
    </row>
    <row r="44" spans="2:10" ht="15.75">
      <c r="B44" s="152" t="s">
        <v>66</v>
      </c>
      <c r="C44" s="153" t="s">
        <v>67</v>
      </c>
      <c r="D44" s="154" t="s">
        <v>68</v>
      </c>
      <c r="E44" s="154" t="s">
        <v>69</v>
      </c>
      <c r="F44" s="155" t="s">
        <v>70</v>
      </c>
      <c r="G44" s="156" t="s">
        <v>67</v>
      </c>
      <c r="H44" s="154" t="s">
        <v>68</v>
      </c>
      <c r="I44" s="154" t="s">
        <v>69</v>
      </c>
      <c r="J44" s="157" t="s">
        <v>70</v>
      </c>
    </row>
    <row r="45" spans="2:10" ht="15">
      <c r="B45" s="158" t="s">
        <v>71</v>
      </c>
      <c r="C45" s="159"/>
      <c r="D45" s="160">
        <f>'[1]Rejon VI'!E11</f>
        <v>38.979999999999997</v>
      </c>
      <c r="E45" s="160">
        <f>'[1]Rejon VI'!E24</f>
        <v>8.02</v>
      </c>
      <c r="F45" s="161"/>
      <c r="G45" s="162"/>
      <c r="H45" s="160">
        <f>'[1]Rejon VI'!E33</f>
        <v>11.54</v>
      </c>
      <c r="I45" s="160">
        <f>'[1]Rejon VI'!E53</f>
        <v>10.16</v>
      </c>
      <c r="J45" s="163">
        <v>0.57999999999999996</v>
      </c>
    </row>
    <row r="46" spans="2:10" ht="15.75">
      <c r="B46" s="164" t="s">
        <v>72</v>
      </c>
      <c r="C46" s="159"/>
      <c r="D46" s="176">
        <f>'[1]Rejon VI'!G11</f>
        <v>118</v>
      </c>
      <c r="E46" s="160">
        <f>'[1]Rejon VI'!G24</f>
        <v>26</v>
      </c>
      <c r="F46" s="161"/>
      <c r="G46" s="162"/>
      <c r="H46" s="160">
        <f>'[1]Rejon VI'!G33</f>
        <v>0</v>
      </c>
      <c r="I46" s="160">
        <f>'[1]Rejon VI'!G53</f>
        <v>24</v>
      </c>
      <c r="J46" s="163">
        <f>'[1]Rejon VI'!G60</f>
        <v>0</v>
      </c>
    </row>
    <row r="47" spans="2:10" ht="15.75">
      <c r="B47" s="164" t="s">
        <v>73</v>
      </c>
      <c r="C47" s="159"/>
      <c r="D47" s="176">
        <f>'[1]Rejon VI'!H11</f>
        <v>5</v>
      </c>
      <c r="E47" s="160">
        <f>'[1]Rejon VI'!H24</f>
        <v>2</v>
      </c>
      <c r="F47" s="161"/>
      <c r="G47" s="162"/>
      <c r="H47" s="160">
        <f>'[1]Rejon VI'!H33</f>
        <v>0</v>
      </c>
      <c r="I47" s="160">
        <f>'[1]Rejon VI'!H53</f>
        <v>0</v>
      </c>
      <c r="J47" s="163">
        <f>'[1]Rejon VI'!H60</f>
        <v>0</v>
      </c>
    </row>
    <row r="48" spans="2:10" ht="19.5" thickBot="1">
      <c r="B48" s="165" t="s">
        <v>74</v>
      </c>
      <c r="C48" s="166"/>
      <c r="D48" s="167">
        <f>'[1]Rejon VI'!I11</f>
        <v>48565</v>
      </c>
      <c r="E48" s="167">
        <f>'[1]Rejon VI'!I24</f>
        <v>6430</v>
      </c>
      <c r="F48" s="168"/>
      <c r="G48" s="169"/>
      <c r="H48" s="167">
        <f>'[1]Rejon VI'!I33</f>
        <v>0</v>
      </c>
      <c r="I48" s="167">
        <v>0</v>
      </c>
      <c r="J48" s="170">
        <f>'[1]Rejon VI'!I60</f>
        <v>0</v>
      </c>
    </row>
    <row r="49" spans="2:10" ht="15.75" thickTop="1" thickBot="1"/>
    <row r="50" spans="2:10" ht="15.75" thickTop="1">
      <c r="B50" s="248" t="s">
        <v>5</v>
      </c>
      <c r="C50" s="249"/>
      <c r="D50" s="249"/>
      <c r="E50" s="249"/>
      <c r="F50" s="249"/>
      <c r="G50" s="249"/>
      <c r="H50" s="249"/>
      <c r="I50" s="249"/>
      <c r="J50" s="250"/>
    </row>
    <row r="51" spans="2:10" ht="15">
      <c r="B51" s="151"/>
      <c r="C51" s="258" t="s">
        <v>64</v>
      </c>
      <c r="D51" s="252"/>
      <c r="E51" s="252"/>
      <c r="F51" s="259"/>
      <c r="G51" s="254" t="s">
        <v>65</v>
      </c>
      <c r="H51" s="252"/>
      <c r="I51" s="252"/>
      <c r="J51" s="253"/>
    </row>
    <row r="52" spans="2:10" ht="15.75">
      <c r="B52" s="152" t="s">
        <v>66</v>
      </c>
      <c r="C52" s="153" t="s">
        <v>67</v>
      </c>
      <c r="D52" s="154" t="s">
        <v>68</v>
      </c>
      <c r="E52" s="154" t="s">
        <v>69</v>
      </c>
      <c r="F52" s="155" t="s">
        <v>70</v>
      </c>
      <c r="G52" s="156" t="s">
        <v>67</v>
      </c>
      <c r="H52" s="154" t="s">
        <v>68</v>
      </c>
      <c r="I52" s="154" t="s">
        <v>69</v>
      </c>
      <c r="J52" s="157" t="s">
        <v>70</v>
      </c>
    </row>
    <row r="53" spans="2:10" ht="15">
      <c r="B53" s="158" t="s">
        <v>71</v>
      </c>
      <c r="C53" s="159"/>
      <c r="D53" s="160">
        <f>'[1]Rejon VII'!E11</f>
        <v>13.34</v>
      </c>
      <c r="E53" s="160">
        <f>'[1]Rejon VII'!E16</f>
        <v>4.18</v>
      </c>
      <c r="F53" s="161">
        <f>'[1]Rejon VII'!E19</f>
        <v>3.55</v>
      </c>
      <c r="G53" s="162"/>
      <c r="H53" s="160">
        <f>'[1]Rejon VII'!E31</f>
        <v>17.190000000000001</v>
      </c>
      <c r="I53" s="160">
        <f>'[1]Rejon VII'!E56</f>
        <v>4.2500000000000009</v>
      </c>
      <c r="J53" s="163">
        <f>'[1]Rejon VI'!E60</f>
        <v>0.58000000000000007</v>
      </c>
    </row>
    <row r="54" spans="2:10" ht="15.75">
      <c r="B54" s="164" t="s">
        <v>72</v>
      </c>
      <c r="C54" s="159"/>
      <c r="D54" s="160">
        <f>'[1]Rejon VII'!G11</f>
        <v>59</v>
      </c>
      <c r="E54" s="160">
        <f>'[1]Rejon VII'!G16</f>
        <v>9</v>
      </c>
      <c r="F54" s="161">
        <f>'[1]Rejon VII'!G19</f>
        <v>0</v>
      </c>
      <c r="G54" s="162"/>
      <c r="H54" s="160">
        <f>'[1]Rejon VII'!G31</f>
        <v>0</v>
      </c>
      <c r="I54" s="160">
        <v>0</v>
      </c>
      <c r="J54" s="163">
        <f>'[1]Rejon VI'!G60</f>
        <v>0</v>
      </c>
    </row>
    <row r="55" spans="2:10" ht="15.75">
      <c r="B55" s="164" t="s">
        <v>73</v>
      </c>
      <c r="C55" s="159"/>
      <c r="D55" s="160">
        <f>'[1]Rejon VII'!H11</f>
        <v>0</v>
      </c>
      <c r="E55" s="160">
        <f>'[1]Rejon VII'!H16</f>
        <v>0</v>
      </c>
      <c r="F55" s="161">
        <f>'[1]Rejon VII'!H19</f>
        <v>0</v>
      </c>
      <c r="G55" s="162"/>
      <c r="H55" s="160">
        <f>'[1]Rejon VII'!H31</f>
        <v>0</v>
      </c>
      <c r="I55" s="160">
        <f>'[1]Rejon VI'!H53</f>
        <v>0</v>
      </c>
      <c r="J55" s="163">
        <f>'[1]Rejon VI'!H60</f>
        <v>0</v>
      </c>
    </row>
    <row r="56" spans="2:10" ht="19.5" thickBot="1">
      <c r="B56" s="165" t="s">
        <v>74</v>
      </c>
      <c r="C56" s="166"/>
      <c r="D56" s="177">
        <f>'[1]Rejon VII'!I11</f>
        <v>17230</v>
      </c>
      <c r="E56" s="167">
        <f>'[1]Rejon VII'!I16</f>
        <v>1955</v>
      </c>
      <c r="F56" s="168">
        <f>'[1]Rejon VII'!I19</f>
        <v>0</v>
      </c>
      <c r="G56" s="169"/>
      <c r="H56" s="167">
        <f>'[1]Rejon VII'!I31</f>
        <v>0</v>
      </c>
      <c r="I56" s="167">
        <f>'[1]Rejon VI'!I53</f>
        <v>1150</v>
      </c>
      <c r="J56" s="170">
        <f>'[1]Rejon VI'!I60</f>
        <v>0</v>
      </c>
    </row>
    <row r="57" spans="2:10" ht="15.75" thickTop="1" thickBot="1"/>
    <row r="58" spans="2:10" ht="15.75" thickTop="1">
      <c r="B58" s="248" t="s">
        <v>61</v>
      </c>
      <c r="C58" s="249"/>
      <c r="D58" s="249"/>
      <c r="E58" s="249"/>
      <c r="F58" s="249"/>
      <c r="G58" s="249"/>
      <c r="H58" s="249"/>
      <c r="I58" s="249"/>
      <c r="J58" s="250"/>
    </row>
    <row r="59" spans="2:10" ht="15">
      <c r="B59" s="151"/>
      <c r="C59" s="258" t="s">
        <v>64</v>
      </c>
      <c r="D59" s="252"/>
      <c r="E59" s="252"/>
      <c r="F59" s="259"/>
      <c r="G59" s="254" t="s">
        <v>65</v>
      </c>
      <c r="H59" s="252"/>
      <c r="I59" s="252"/>
      <c r="J59" s="253"/>
    </row>
    <row r="60" spans="2:10" ht="15.75">
      <c r="B60" s="152" t="s">
        <v>66</v>
      </c>
      <c r="C60" s="153" t="s">
        <v>67</v>
      </c>
      <c r="D60" s="154" t="s">
        <v>68</v>
      </c>
      <c r="E60" s="154" t="s">
        <v>69</v>
      </c>
      <c r="F60" s="155" t="s">
        <v>70</v>
      </c>
      <c r="G60" s="156" t="s">
        <v>67</v>
      </c>
      <c r="H60" s="154" t="s">
        <v>68</v>
      </c>
      <c r="I60" s="154" t="s">
        <v>69</v>
      </c>
      <c r="J60" s="157" t="s">
        <v>70</v>
      </c>
    </row>
    <row r="61" spans="2:10" ht="15">
      <c r="B61" s="158" t="s">
        <v>71</v>
      </c>
      <c r="C61" s="159">
        <f>'[1]Rejon VIII'!E7</f>
        <v>0.7</v>
      </c>
      <c r="D61" s="160">
        <v>23.43</v>
      </c>
      <c r="E61" s="160">
        <f>'[1]Rejon VIII'!E23</f>
        <v>2.6</v>
      </c>
      <c r="F61" s="161"/>
      <c r="G61" s="162"/>
      <c r="H61" s="160">
        <f>'[1]Rejon VIII'!E42</f>
        <v>40.9</v>
      </c>
      <c r="I61" s="160">
        <f>'[1]Rejon VIII'!E54</f>
        <v>3.6900000000000004</v>
      </c>
      <c r="J61" s="163"/>
    </row>
    <row r="62" spans="2:10" ht="15.75">
      <c r="B62" s="164" t="s">
        <v>72</v>
      </c>
      <c r="C62" s="159">
        <f>'[1]Rejon VIII'!G7</f>
        <v>6</v>
      </c>
      <c r="D62" s="160">
        <f>'[1]Rejon VIII'!G19</f>
        <v>103</v>
      </c>
      <c r="E62" s="160">
        <f>'[1]Rejon VIII'!G23</f>
        <v>0</v>
      </c>
      <c r="F62" s="161"/>
      <c r="G62" s="162"/>
      <c r="H62" s="160">
        <f>'[1]Rejon VIII'!G42</f>
        <v>5</v>
      </c>
      <c r="I62" s="160">
        <f>'[1]Rejon VIII'!G54</f>
        <v>0</v>
      </c>
      <c r="J62" s="163"/>
    </row>
    <row r="63" spans="2:10" ht="15.75">
      <c r="B63" s="164" t="s">
        <v>73</v>
      </c>
      <c r="C63" s="159">
        <f>'[1]Rejon VIII'!H7</f>
        <v>0</v>
      </c>
      <c r="D63" s="160">
        <f>'[1]Rejon VIII'!H23</f>
        <v>0</v>
      </c>
      <c r="E63" s="160">
        <f>'[1]Rejon VIII'!H23</f>
        <v>0</v>
      </c>
      <c r="F63" s="161"/>
      <c r="G63" s="162"/>
      <c r="H63" s="160">
        <f>'[1]Rejon VIII'!H42</f>
        <v>0</v>
      </c>
      <c r="I63" s="160">
        <f>'[1]Rejon VIII'!H54</f>
        <v>0</v>
      </c>
      <c r="J63" s="163"/>
    </row>
    <row r="64" spans="2:10" ht="19.5" thickBot="1">
      <c r="B64" s="165" t="s">
        <v>74</v>
      </c>
      <c r="C64" s="166">
        <f>'[1]Rejon VIII'!I7</f>
        <v>1000</v>
      </c>
      <c r="D64" s="167">
        <f>'[1]Rejon VIII'!I19</f>
        <v>23434</v>
      </c>
      <c r="E64" s="167">
        <f>'[1]Rejon VIII'!I23</f>
        <v>800</v>
      </c>
      <c r="F64" s="168"/>
      <c r="G64" s="169"/>
      <c r="H64" s="167">
        <f>'[1]Rejon VIII'!I42</f>
        <v>2730</v>
      </c>
      <c r="I64" s="167">
        <f>'[1]Rejon VIII'!I54</f>
        <v>0</v>
      </c>
      <c r="J64" s="170"/>
    </row>
    <row r="65" spans="2:10" ht="15.75" thickTop="1" thickBot="1"/>
    <row r="66" spans="2:10" ht="15.75" thickTop="1">
      <c r="B66" s="248" t="s">
        <v>6</v>
      </c>
      <c r="C66" s="249"/>
      <c r="D66" s="249"/>
      <c r="E66" s="249"/>
      <c r="F66" s="249"/>
      <c r="G66" s="249"/>
      <c r="H66" s="249"/>
      <c r="I66" s="249"/>
      <c r="J66" s="250"/>
    </row>
    <row r="67" spans="2:10" ht="15">
      <c r="B67" s="151"/>
      <c r="C67" s="251" t="s">
        <v>64</v>
      </c>
      <c r="D67" s="252"/>
      <c r="E67" s="252"/>
      <c r="F67" s="253"/>
      <c r="G67" s="254" t="s">
        <v>65</v>
      </c>
      <c r="H67" s="252"/>
      <c r="I67" s="252"/>
      <c r="J67" s="253"/>
    </row>
    <row r="68" spans="2:10" ht="15.75">
      <c r="B68" s="152" t="s">
        <v>66</v>
      </c>
      <c r="C68" s="178" t="s">
        <v>67</v>
      </c>
      <c r="D68" s="154" t="s">
        <v>68</v>
      </c>
      <c r="E68" s="154" t="s">
        <v>69</v>
      </c>
      <c r="F68" s="157" t="s">
        <v>70</v>
      </c>
      <c r="G68" s="156" t="s">
        <v>67</v>
      </c>
      <c r="H68" s="154" t="s">
        <v>68</v>
      </c>
      <c r="I68" s="154" t="s">
        <v>69</v>
      </c>
      <c r="J68" s="157" t="s">
        <v>70</v>
      </c>
    </row>
    <row r="69" spans="2:10" ht="15">
      <c r="B69" s="158" t="s">
        <v>71</v>
      </c>
      <c r="C69" s="179"/>
      <c r="D69" s="160">
        <f>'[1]Rejon IX'!E9</f>
        <v>4.18</v>
      </c>
      <c r="E69" s="160">
        <f>'[1]Rejon IX'!E12</f>
        <v>6.46</v>
      </c>
      <c r="F69" s="163"/>
      <c r="G69" s="162"/>
      <c r="H69" s="160">
        <f>'[1]Rejon IX'!E20</f>
        <v>14.57</v>
      </c>
      <c r="I69" s="160">
        <f>'[1]Rejon IX'!E26</f>
        <v>5.2900000000000009</v>
      </c>
      <c r="J69" s="180">
        <v>25.34</v>
      </c>
    </row>
    <row r="70" spans="2:10" ht="15.75">
      <c r="B70" s="164" t="s">
        <v>72</v>
      </c>
      <c r="C70" s="179"/>
      <c r="D70" s="160">
        <f>'[1]Rejon IX'!G9</f>
        <v>32</v>
      </c>
      <c r="E70" s="160">
        <f>'[1]Rejon IX'!G12</f>
        <v>25</v>
      </c>
      <c r="F70" s="163"/>
      <c r="G70" s="162"/>
      <c r="H70" s="176">
        <f>'[1]Rejon IX'!G20</f>
        <v>4</v>
      </c>
      <c r="I70" s="176">
        <f>'[1]Rejon IX'!G26</f>
        <v>5</v>
      </c>
      <c r="J70" s="181">
        <f>'[1]Rejon IX'!G49</f>
        <v>10</v>
      </c>
    </row>
    <row r="71" spans="2:10" ht="15.75">
      <c r="B71" s="164" t="s">
        <v>73</v>
      </c>
      <c r="C71" s="179"/>
      <c r="D71" s="160">
        <f>'[1]Rejon IX'!H9</f>
        <v>0</v>
      </c>
      <c r="E71" s="160">
        <f>'[1]Rejon IX'!H12</f>
        <v>0</v>
      </c>
      <c r="F71" s="163"/>
      <c r="G71" s="162"/>
      <c r="H71" s="176">
        <f>'[1]Rejon IX'!H20</f>
        <v>0</v>
      </c>
      <c r="I71" s="176">
        <f>'[1]Rejon IX'!H26</f>
        <v>0</v>
      </c>
      <c r="J71" s="181">
        <f>'[1]Rejon IX'!H49</f>
        <v>0</v>
      </c>
    </row>
    <row r="72" spans="2:10" ht="19.5" thickBot="1">
      <c r="B72" s="165" t="s">
        <v>74</v>
      </c>
      <c r="C72" s="182"/>
      <c r="D72" s="167">
        <f>'[1]Rejon IX'!I9</f>
        <v>4400</v>
      </c>
      <c r="E72" s="167">
        <f>'[1]Rejon IX'!I12</f>
        <v>2600</v>
      </c>
      <c r="F72" s="170"/>
      <c r="G72" s="169"/>
      <c r="H72" s="177">
        <f>'[1]Rejon IX'!I20</f>
        <v>600</v>
      </c>
      <c r="I72" s="177">
        <f>'[1]Rejon IX'!I26</f>
        <v>2300</v>
      </c>
      <c r="J72" s="183">
        <f>'[1]Rejon IX'!I49</f>
        <v>700</v>
      </c>
    </row>
    <row r="73" spans="2:10" ht="17.25" thickTop="1" thickBot="1">
      <c r="B73" s="184"/>
      <c r="C73" s="185"/>
      <c r="D73" s="185"/>
      <c r="E73" s="185"/>
      <c r="F73" s="185"/>
      <c r="G73" s="185"/>
      <c r="H73" s="185"/>
      <c r="I73" s="185"/>
      <c r="J73" s="185"/>
    </row>
    <row r="74" spans="2:10" ht="16.5" thickTop="1">
      <c r="B74" s="255" t="s">
        <v>76</v>
      </c>
      <c r="C74" s="256"/>
      <c r="D74" s="256"/>
      <c r="E74" s="256"/>
      <c r="F74" s="256"/>
      <c r="G74" s="256"/>
      <c r="H74" s="256"/>
      <c r="I74" s="256"/>
      <c r="J74" s="257"/>
    </row>
    <row r="75" spans="2:10" ht="15">
      <c r="B75" s="186"/>
      <c r="C75" s="238" t="s">
        <v>64</v>
      </c>
      <c r="D75" s="239"/>
      <c r="E75" s="239"/>
      <c r="F75" s="240"/>
      <c r="G75" s="241" t="s">
        <v>65</v>
      </c>
      <c r="H75" s="239"/>
      <c r="I75" s="239"/>
      <c r="J75" s="240"/>
    </row>
    <row r="76" spans="2:10" ht="15.75">
      <c r="B76" s="152" t="s">
        <v>66</v>
      </c>
      <c r="C76" s="178" t="s">
        <v>67</v>
      </c>
      <c r="D76" s="154" t="s">
        <v>68</v>
      </c>
      <c r="E76" s="154" t="s">
        <v>69</v>
      </c>
      <c r="F76" s="157" t="s">
        <v>70</v>
      </c>
      <c r="G76" s="156" t="s">
        <v>67</v>
      </c>
      <c r="H76" s="154" t="s">
        <v>68</v>
      </c>
      <c r="I76" s="154" t="s">
        <v>69</v>
      </c>
      <c r="J76" s="157" t="s">
        <v>70</v>
      </c>
    </row>
    <row r="77" spans="2:10" ht="15">
      <c r="B77" s="158" t="s">
        <v>71</v>
      </c>
      <c r="C77" s="179">
        <f>SUM(C5,C13,C21,C29,C37,C45,C53,C61,C69)</f>
        <v>5.2399999999999993</v>
      </c>
      <c r="D77" s="160">
        <f t="shared" ref="D77:J77" si="0">SUM(D5,D13,D21,D29,D37,D45,D53,D61,D69)</f>
        <v>156.28</v>
      </c>
      <c r="E77" s="160">
        <f t="shared" si="0"/>
        <v>90.279999999999987</v>
      </c>
      <c r="F77" s="163">
        <f t="shared" si="0"/>
        <v>6.58</v>
      </c>
      <c r="G77" s="162">
        <f t="shared" si="0"/>
        <v>1.8480000000000001</v>
      </c>
      <c r="H77" s="160">
        <f t="shared" si="0"/>
        <v>195.91</v>
      </c>
      <c r="I77" s="160">
        <f t="shared" si="0"/>
        <v>97.029999999999987</v>
      </c>
      <c r="J77" s="163">
        <f t="shared" si="0"/>
        <v>51.58</v>
      </c>
    </row>
    <row r="78" spans="2:10" ht="15.75">
      <c r="B78" s="164" t="s">
        <v>72</v>
      </c>
      <c r="C78" s="179">
        <f t="shared" ref="C78:J80" si="1">SUM(C6,C14,C22,C30,C38,C46,C54,C62,C70)</f>
        <v>103</v>
      </c>
      <c r="D78" s="160">
        <f t="shared" si="1"/>
        <v>764</v>
      </c>
      <c r="E78" s="160">
        <f t="shared" si="1"/>
        <v>200</v>
      </c>
      <c r="F78" s="163">
        <f t="shared" si="1"/>
        <v>3</v>
      </c>
      <c r="G78" s="162">
        <f t="shared" si="1"/>
        <v>4</v>
      </c>
      <c r="H78" s="160">
        <f t="shared" si="1"/>
        <v>67</v>
      </c>
      <c r="I78" s="160">
        <f t="shared" si="1"/>
        <v>46</v>
      </c>
      <c r="J78" s="163">
        <f t="shared" si="1"/>
        <v>19</v>
      </c>
    </row>
    <row r="79" spans="2:10" ht="15.75">
      <c r="B79" s="164" t="s">
        <v>73</v>
      </c>
      <c r="C79" s="179">
        <f t="shared" si="1"/>
        <v>1</v>
      </c>
      <c r="D79" s="160">
        <f t="shared" si="1"/>
        <v>14</v>
      </c>
      <c r="E79" s="160">
        <f t="shared" si="1"/>
        <v>2</v>
      </c>
      <c r="F79" s="163">
        <f t="shared" si="1"/>
        <v>0</v>
      </c>
      <c r="G79" s="162">
        <f t="shared" si="1"/>
        <v>2</v>
      </c>
      <c r="H79" s="160">
        <f t="shared" si="1"/>
        <v>3</v>
      </c>
      <c r="I79" s="160">
        <f t="shared" si="1"/>
        <v>0</v>
      </c>
      <c r="J79" s="163">
        <f t="shared" si="1"/>
        <v>0</v>
      </c>
    </row>
    <row r="80" spans="2:10" ht="19.5" thickBot="1">
      <c r="B80" s="165" t="s">
        <v>74</v>
      </c>
      <c r="C80" s="182">
        <f t="shared" si="1"/>
        <v>21846</v>
      </c>
      <c r="D80" s="167">
        <f t="shared" si="1"/>
        <v>180816</v>
      </c>
      <c r="E80" s="167">
        <f t="shared" si="1"/>
        <v>33208</v>
      </c>
      <c r="F80" s="170">
        <f t="shared" si="1"/>
        <v>121</v>
      </c>
      <c r="G80" s="169">
        <f t="shared" si="1"/>
        <v>350</v>
      </c>
      <c r="H80" s="167">
        <f t="shared" si="1"/>
        <v>7480</v>
      </c>
      <c r="I80" s="167">
        <f t="shared" si="1"/>
        <v>7500</v>
      </c>
      <c r="J80" s="170">
        <f t="shared" si="1"/>
        <v>3395</v>
      </c>
    </row>
    <row r="81" spans="2:12" ht="15" thickTop="1">
      <c r="B81" s="187"/>
      <c r="C81" s="188" t="s">
        <v>64</v>
      </c>
      <c r="D81" s="188" t="s">
        <v>65</v>
      </c>
      <c r="E81" s="189" t="s">
        <v>77</v>
      </c>
    </row>
    <row r="82" spans="2:12">
      <c r="B82" s="190" t="s">
        <v>71</v>
      </c>
      <c r="C82" s="191">
        <f>SUM(C77:F77)</f>
        <v>258.38</v>
      </c>
      <c r="D82" s="191">
        <f>SUM(G77:J77)</f>
        <v>346.36799999999999</v>
      </c>
      <c r="E82" s="192">
        <f>SUM(C82:D82)</f>
        <v>604.74800000000005</v>
      </c>
    </row>
    <row r="83" spans="2:12">
      <c r="B83" s="193" t="s">
        <v>72</v>
      </c>
      <c r="C83" s="191">
        <f t="shared" ref="C83:C85" si="2">SUM(C78:F78)</f>
        <v>1070</v>
      </c>
      <c r="D83" s="191">
        <f t="shared" ref="D83:D85" si="3">SUM(G78:J78)</f>
        <v>136</v>
      </c>
      <c r="E83" s="192">
        <f t="shared" ref="E83:E85" si="4">SUM(C83:D83)</f>
        <v>1206</v>
      </c>
    </row>
    <row r="84" spans="2:12">
      <c r="B84" s="193" t="s">
        <v>73</v>
      </c>
      <c r="C84" s="191">
        <f t="shared" si="2"/>
        <v>17</v>
      </c>
      <c r="D84" s="191">
        <f t="shared" si="3"/>
        <v>5</v>
      </c>
      <c r="E84" s="192">
        <f t="shared" si="4"/>
        <v>22</v>
      </c>
    </row>
    <row r="85" spans="2:12" ht="15" thickBot="1">
      <c r="B85" s="194" t="s">
        <v>78</v>
      </c>
      <c r="C85" s="195">
        <f t="shared" si="2"/>
        <v>235991</v>
      </c>
      <c r="D85" s="195">
        <f t="shared" si="3"/>
        <v>18725</v>
      </c>
      <c r="E85" s="196">
        <f t="shared" si="4"/>
        <v>254716</v>
      </c>
    </row>
    <row r="86" spans="2:12" ht="15.75" thickTop="1" thickBot="1"/>
    <row r="87" spans="2:12" ht="15" thickTop="1">
      <c r="B87" s="235" t="s">
        <v>79</v>
      </c>
      <c r="C87" s="236"/>
      <c r="D87" s="236"/>
      <c r="E87" s="236"/>
      <c r="F87" s="236"/>
      <c r="G87" s="236"/>
      <c r="H87" s="236"/>
      <c r="I87" s="236"/>
      <c r="J87" s="236"/>
      <c r="K87" s="237"/>
    </row>
    <row r="88" spans="2:12" ht="15">
      <c r="B88" s="186"/>
      <c r="C88" s="238" t="s">
        <v>64</v>
      </c>
      <c r="D88" s="239"/>
      <c r="E88" s="239"/>
      <c r="F88" s="240"/>
      <c r="G88" s="241" t="s">
        <v>65</v>
      </c>
      <c r="H88" s="239"/>
      <c r="I88" s="239"/>
      <c r="J88" s="239"/>
      <c r="K88" s="242" t="s">
        <v>75</v>
      </c>
    </row>
    <row r="89" spans="2:12" ht="15.75">
      <c r="B89" s="152" t="s">
        <v>66</v>
      </c>
      <c r="C89" s="178" t="s">
        <v>67</v>
      </c>
      <c r="D89" s="154" t="s">
        <v>68</v>
      </c>
      <c r="E89" s="154" t="s">
        <v>69</v>
      </c>
      <c r="F89" s="157" t="s">
        <v>70</v>
      </c>
      <c r="G89" s="156" t="s">
        <v>67</v>
      </c>
      <c r="H89" s="154" t="s">
        <v>68</v>
      </c>
      <c r="I89" s="154" t="s">
        <v>69</v>
      </c>
      <c r="J89" s="154" t="s">
        <v>70</v>
      </c>
      <c r="K89" s="242"/>
    </row>
    <row r="90" spans="2:12" ht="15.75" thickBot="1">
      <c r="B90" s="197" t="s">
        <v>80</v>
      </c>
      <c r="C90" s="182">
        <f>'[1]Rejon IV'!D16+'[1]Rejon VIII'!D7</f>
        <v>9.07</v>
      </c>
      <c r="D90" s="167">
        <f>'[1]Rejon I'!D7+'[1]Rejon II'!D10+'[1]Rejon III'!D13+'[1]Rejon IV'!D30+'[1]Rejon V'!D10+'[1]Rejon VI'!D11+'[1]Rejon VII'!D11+'[1]Rejon VIII'!D19+'[1]Rejon IX'!D9</f>
        <v>167.94</v>
      </c>
      <c r="E90" s="167">
        <f>'[1]Rejon I'!D11+'[1]Rejon II'!D14+'[1]Rejon III'!D20+'[1]Rejon IV'!D32+'[1]Rejon V'!D37+'[1]Rejon VI'!D24+'[1]Rejon VII'!D16+'[1]Rejon VIII'!D23+'[1]Rejon IX'!D12</f>
        <v>92.839999999999989</v>
      </c>
      <c r="F90" s="170">
        <f>'[1]Rejon I'!D13+'[1]Rejon III'!D24+'[1]Rejon IV'!D34+'[1]Rejon VII'!D19</f>
        <v>6.58</v>
      </c>
      <c r="G90" s="198">
        <f>'[1]Rejon IV'!D44</f>
        <v>1.8480000000000001</v>
      </c>
      <c r="H90" s="167">
        <f>'[1]Rejon I'!D23+'[1]Rejon II'!D31+'[1]Rejon III'!D33+'[1]Rejon IV'!D78+'[1]Rejon V'!D43+'[1]Rejon VI'!D33+'[1]Rejon VII'!D31+'[1]Rejon VIII'!D42+'[1]Rejon IX'!D20</f>
        <v>205.54</v>
      </c>
      <c r="I90" s="167">
        <f>'[1]Rejon I'!D40+'[1]Rejon II'!D53+'[1]Rejon III'!D58+'[1]Rejon IV'!D120+'[1]Rejon V'!D67+'[1]Rejon VI'!D53+'[1]Rejon VII'!D56+'[1]Rejon VIII'!D54+'[1]Rejon IX'!D26</f>
        <v>97.029999999999987</v>
      </c>
      <c r="J90" s="177">
        <f>'[1]Rejon I'!D45+'[1]Rejon II'!D55+'[1]Rejon III'!D71+'[1]Rejon V'!D103+'[1]Rejon VI'!D60+'[1]Rejon IX'!D49</f>
        <v>51</v>
      </c>
      <c r="K90" s="170">
        <f>'[1]Rejon IV'!D129</f>
        <v>11.030000000000001</v>
      </c>
    </row>
    <row r="91" spans="2:12" ht="15" thickTop="1">
      <c r="B91" s="199"/>
      <c r="C91" s="200" t="s">
        <v>64</v>
      </c>
      <c r="D91" s="200" t="s">
        <v>65</v>
      </c>
      <c r="E91" s="201" t="s">
        <v>77</v>
      </c>
    </row>
    <row r="92" spans="2:12">
      <c r="B92" s="190" t="s">
        <v>71</v>
      </c>
      <c r="C92" s="191">
        <f>SUM(C90:F90)+K90</f>
        <v>287.45999999999992</v>
      </c>
      <c r="D92" s="202">
        <f>SUM(G90:J90)</f>
        <v>355.41800000000001</v>
      </c>
      <c r="E92" s="192">
        <f>SUM(C92:D92)</f>
        <v>642.87799999999993</v>
      </c>
    </row>
    <row r="94" spans="2:12" ht="15" thickBot="1"/>
    <row r="95" spans="2:12" ht="18.75" customHeight="1" thickTop="1">
      <c r="B95" s="203" t="s">
        <v>81</v>
      </c>
      <c r="C95" s="204" t="s">
        <v>82</v>
      </c>
      <c r="D95" s="204" t="s">
        <v>83</v>
      </c>
      <c r="E95" s="204">
        <v>2021</v>
      </c>
      <c r="F95" s="205">
        <v>2022</v>
      </c>
      <c r="H95" s="243" t="s">
        <v>84</v>
      </c>
      <c r="I95" s="244"/>
      <c r="J95" s="244"/>
      <c r="K95" s="244"/>
      <c r="L95" s="245"/>
    </row>
    <row r="96" spans="2:12" ht="36" customHeight="1">
      <c r="B96" s="206" t="s">
        <v>64</v>
      </c>
      <c r="C96" s="160">
        <v>255.29</v>
      </c>
      <c r="D96" s="160">
        <v>279.54000000000002</v>
      </c>
      <c r="E96" s="207">
        <v>281.52</v>
      </c>
      <c r="F96" s="208">
        <f>C92</f>
        <v>287.45999999999992</v>
      </c>
      <c r="H96" s="209">
        <f>F96-E96</f>
        <v>5.9399999999999409</v>
      </c>
      <c r="I96" s="246" t="s">
        <v>85</v>
      </c>
      <c r="J96" s="246"/>
      <c r="K96" s="246"/>
      <c r="L96" s="247"/>
    </row>
    <row r="97" spans="2:12" ht="38.25" customHeight="1" thickBot="1">
      <c r="B97" s="210" t="s">
        <v>65</v>
      </c>
      <c r="C97" s="167">
        <v>284.44</v>
      </c>
      <c r="D97" s="167">
        <v>328.28</v>
      </c>
      <c r="E97" s="211">
        <v>347.76799999999997</v>
      </c>
      <c r="F97" s="212">
        <f>D92</f>
        <v>355.41800000000001</v>
      </c>
      <c r="H97" s="213">
        <f>F97-E97</f>
        <v>7.6500000000000341</v>
      </c>
      <c r="I97" s="233" t="s">
        <v>86</v>
      </c>
      <c r="J97" s="233"/>
      <c r="K97" s="233"/>
      <c r="L97" s="234"/>
    </row>
    <row r="98" spans="2:12" ht="24" customHeight="1" thickTop="1">
      <c r="D98" s="150">
        <v>607.81999999999994</v>
      </c>
      <c r="E98" s="214">
        <v>629.28800000000001</v>
      </c>
      <c r="F98" s="214">
        <f>E92</f>
        <v>642.87799999999993</v>
      </c>
      <c r="H98" s="231">
        <f>H96+H97</f>
        <v>13.589999999999975</v>
      </c>
    </row>
    <row r="100" spans="2:12">
      <c r="B100" s="150" t="s">
        <v>87</v>
      </c>
      <c r="C100" s="215">
        <v>1122</v>
      </c>
      <c r="D100" s="215">
        <v>1022</v>
      </c>
      <c r="E100" s="216">
        <v>1321</v>
      </c>
      <c r="F100" s="215">
        <v>1356</v>
      </c>
    </row>
  </sheetData>
  <mergeCells count="38">
    <mergeCell ref="B2:J2"/>
    <mergeCell ref="C3:F3"/>
    <mergeCell ref="G3:J3"/>
    <mergeCell ref="B10:J10"/>
    <mergeCell ref="C11:F11"/>
    <mergeCell ref="G11:J11"/>
    <mergeCell ref="B18:J18"/>
    <mergeCell ref="C19:F19"/>
    <mergeCell ref="G19:J19"/>
    <mergeCell ref="B26:K26"/>
    <mergeCell ref="C27:F27"/>
    <mergeCell ref="G27:J27"/>
    <mergeCell ref="K27:K28"/>
    <mergeCell ref="B34:J34"/>
    <mergeCell ref="C35:F35"/>
    <mergeCell ref="G35:J35"/>
    <mergeCell ref="B42:J42"/>
    <mergeCell ref="C43:F43"/>
    <mergeCell ref="G43:J43"/>
    <mergeCell ref="B50:J50"/>
    <mergeCell ref="C51:F51"/>
    <mergeCell ref="G51:J51"/>
    <mergeCell ref="B58:J58"/>
    <mergeCell ref="C59:F59"/>
    <mergeCell ref="G59:J59"/>
    <mergeCell ref="B66:J66"/>
    <mergeCell ref="C67:F67"/>
    <mergeCell ref="G67:J67"/>
    <mergeCell ref="B74:J74"/>
    <mergeCell ref="C75:F75"/>
    <mergeCell ref="G75:J75"/>
    <mergeCell ref="I97:L97"/>
    <mergeCell ref="B87:K87"/>
    <mergeCell ref="C88:F88"/>
    <mergeCell ref="G88:J88"/>
    <mergeCell ref="K88:K89"/>
    <mergeCell ref="H95:L95"/>
    <mergeCell ref="I96:L9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6" zoomScale="85" zoomScaleNormal="85" workbookViewId="0">
      <selection activeCell="F43" sqref="F43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1.42578125" style="45" bestFit="1" customWidth="1"/>
    <col min="10" max="10" width="18.7109375" style="2" customWidth="1"/>
    <col min="11" max="16384" width="9.140625" style="2"/>
  </cols>
  <sheetData>
    <row r="1" spans="1:7" ht="15.75">
      <c r="F1" s="264"/>
      <c r="G1" s="264"/>
    </row>
    <row r="2" spans="1:7" ht="18.75">
      <c r="A2" s="4" t="s">
        <v>57</v>
      </c>
      <c r="B2" s="3"/>
      <c r="C2" s="3"/>
      <c r="D2" s="3"/>
      <c r="E2" s="3"/>
      <c r="F2" s="3"/>
      <c r="G2" s="3"/>
    </row>
    <row r="3" spans="1:7" ht="18.75">
      <c r="A3" s="6" t="s">
        <v>6</v>
      </c>
      <c r="B3" s="3"/>
      <c r="C3" s="3"/>
      <c r="D3" s="3"/>
      <c r="E3" s="3"/>
      <c r="F3" s="3"/>
      <c r="G3" s="5"/>
    </row>
    <row r="4" spans="1:7" ht="48" thickBot="1">
      <c r="A4" s="107" t="s">
        <v>7</v>
      </c>
      <c r="B4" s="107" t="s">
        <v>8</v>
      </c>
      <c r="C4" s="108" t="s">
        <v>22</v>
      </c>
      <c r="D4" s="108" t="s">
        <v>9</v>
      </c>
      <c r="E4" s="108" t="s">
        <v>58</v>
      </c>
      <c r="F4" s="108" t="s">
        <v>91</v>
      </c>
      <c r="G4" s="108" t="s">
        <v>59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101" t="s">
        <v>15</v>
      </c>
      <c r="C7" s="102"/>
      <c r="D7" s="102"/>
      <c r="E7" s="102"/>
      <c r="F7" s="102"/>
      <c r="G7" s="103"/>
    </row>
    <row r="8" spans="1:7" ht="15.75">
      <c r="A8" s="15"/>
      <c r="B8" s="266" t="s">
        <v>12</v>
      </c>
      <c r="C8" s="267"/>
      <c r="D8" s="267"/>
      <c r="E8" s="267"/>
      <c r="F8" s="267"/>
      <c r="G8" s="268"/>
    </row>
    <row r="9" spans="1:7" ht="15.75">
      <c r="A9" s="47" t="s">
        <v>30</v>
      </c>
      <c r="B9" s="16" t="s">
        <v>27</v>
      </c>
      <c r="C9" s="15" t="s">
        <v>11</v>
      </c>
      <c r="D9" s="43">
        <f>'RAZEM_do oczyszczania'!H69</f>
        <v>14.57</v>
      </c>
      <c r="E9" s="19"/>
      <c r="F9" s="20">
        <v>7</v>
      </c>
      <c r="G9" s="48"/>
    </row>
    <row r="10" spans="1:7" ht="15.75">
      <c r="A10" s="47" t="s">
        <v>31</v>
      </c>
      <c r="B10" s="16" t="s">
        <v>23</v>
      </c>
      <c r="C10" s="15" t="s">
        <v>11</v>
      </c>
      <c r="D10" s="43">
        <f>'RAZEM_do oczyszczania'!H69</f>
        <v>14.57</v>
      </c>
      <c r="E10" s="19"/>
      <c r="F10" s="20">
        <v>4</v>
      </c>
      <c r="G10" s="48"/>
    </row>
    <row r="11" spans="1:7" ht="15.75">
      <c r="A11" s="47" t="s">
        <v>32</v>
      </c>
      <c r="B11" s="17" t="s">
        <v>16</v>
      </c>
      <c r="C11" s="15" t="s">
        <v>17</v>
      </c>
      <c r="D11" s="44">
        <f>'RAZEM_do oczyszczania'!H70</f>
        <v>4</v>
      </c>
      <c r="E11" s="19"/>
      <c r="F11" s="20">
        <v>11</v>
      </c>
      <c r="G11" s="48"/>
    </row>
    <row r="12" spans="1:7" ht="15.75">
      <c r="A12" s="47"/>
      <c r="B12" s="269" t="s">
        <v>13</v>
      </c>
      <c r="C12" s="270"/>
      <c r="D12" s="270"/>
      <c r="E12" s="270"/>
      <c r="F12" s="270"/>
      <c r="G12" s="271"/>
    </row>
    <row r="13" spans="1:7" ht="15.75">
      <c r="A13" s="47" t="s">
        <v>33</v>
      </c>
      <c r="B13" s="16" t="s">
        <v>27</v>
      </c>
      <c r="C13" s="15" t="s">
        <v>11</v>
      </c>
      <c r="D13" s="43">
        <f>'RAZEM_do oczyszczania'!I69</f>
        <v>5.2900000000000009</v>
      </c>
      <c r="E13" s="19"/>
      <c r="F13" s="20">
        <v>7</v>
      </c>
      <c r="G13" s="48"/>
    </row>
    <row r="14" spans="1:7" ht="15.75">
      <c r="A14" s="47" t="s">
        <v>34</v>
      </c>
      <c r="B14" s="16" t="s">
        <v>24</v>
      </c>
      <c r="C14" s="15" t="s">
        <v>11</v>
      </c>
      <c r="D14" s="43">
        <f>'RAZEM_do oczyszczania'!I69</f>
        <v>5.2900000000000009</v>
      </c>
      <c r="E14" s="19"/>
      <c r="F14" s="20">
        <v>4</v>
      </c>
      <c r="G14" s="48"/>
    </row>
    <row r="15" spans="1:7" ht="15.75">
      <c r="A15" s="47" t="s">
        <v>35</v>
      </c>
      <c r="B15" s="17" t="s">
        <v>16</v>
      </c>
      <c r="C15" s="15" t="s">
        <v>17</v>
      </c>
      <c r="D15" s="44">
        <f>'RAZEM_do oczyszczania'!I70</f>
        <v>5</v>
      </c>
      <c r="E15" s="19"/>
      <c r="F15" s="20">
        <v>11</v>
      </c>
      <c r="G15" s="48"/>
    </row>
    <row r="16" spans="1:7" ht="15.75">
      <c r="A16" s="47"/>
      <c r="B16" s="269" t="s">
        <v>19</v>
      </c>
      <c r="C16" s="270"/>
      <c r="D16" s="270"/>
      <c r="E16" s="270"/>
      <c r="F16" s="270"/>
      <c r="G16" s="271"/>
    </row>
    <row r="17" spans="1:10" ht="15.75">
      <c r="A17" s="47" t="s">
        <v>36</v>
      </c>
      <c r="B17" s="16" t="s">
        <v>55</v>
      </c>
      <c r="C17" s="15" t="s">
        <v>11</v>
      </c>
      <c r="D17" s="43">
        <f>'RAZEM_do oczyszczania'!J69</f>
        <v>25.34</v>
      </c>
      <c r="E17" s="19"/>
      <c r="F17" s="20">
        <v>11</v>
      </c>
      <c r="G17" s="48"/>
    </row>
    <row r="18" spans="1:10" ht="16.5" thickBot="1">
      <c r="A18" s="47" t="s">
        <v>37</v>
      </c>
      <c r="B18" s="17" t="s">
        <v>16</v>
      </c>
      <c r="C18" s="15" t="s">
        <v>17</v>
      </c>
      <c r="D18" s="44">
        <f>'RAZEM_do oczyszczania'!J70</f>
        <v>10</v>
      </c>
      <c r="E18" s="19"/>
      <c r="F18" s="20">
        <v>11</v>
      </c>
      <c r="G18" s="48"/>
    </row>
    <row r="19" spans="1:10" ht="17.25" thickTop="1" thickBot="1">
      <c r="A19" s="109"/>
      <c r="B19" s="110"/>
      <c r="C19" s="111"/>
      <c r="D19" s="117"/>
      <c r="E19" s="118"/>
      <c r="F19" s="119" t="s">
        <v>20</v>
      </c>
      <c r="G19" s="98"/>
    </row>
    <row r="20" spans="1:10" ht="16.5" thickTop="1">
      <c r="A20" s="24">
        <v>2</v>
      </c>
      <c r="B20" s="74" t="s">
        <v>21</v>
      </c>
      <c r="C20" s="75"/>
      <c r="D20" s="76"/>
      <c r="E20" s="76"/>
      <c r="F20" s="76"/>
      <c r="G20" s="77"/>
    </row>
    <row r="21" spans="1:10" ht="15.75">
      <c r="A21" s="15"/>
      <c r="B21" s="266" t="s">
        <v>12</v>
      </c>
      <c r="C21" s="267"/>
      <c r="D21" s="267"/>
      <c r="E21" s="267"/>
      <c r="F21" s="267"/>
      <c r="G21" s="268"/>
    </row>
    <row r="22" spans="1:10" ht="15.75">
      <c r="A22" s="47" t="s">
        <v>38</v>
      </c>
      <c r="B22" s="16" t="s">
        <v>27</v>
      </c>
      <c r="C22" s="15" t="s">
        <v>11</v>
      </c>
      <c r="D22" s="52">
        <f>'RAZEM_do oczyszczania'!D69</f>
        <v>4.18</v>
      </c>
      <c r="E22" s="19"/>
      <c r="F22" s="20">
        <v>7</v>
      </c>
      <c r="G22" s="19"/>
    </row>
    <row r="23" spans="1:10" ht="15.75">
      <c r="A23" s="47" t="s">
        <v>39</v>
      </c>
      <c r="B23" s="16" t="s">
        <v>23</v>
      </c>
      <c r="C23" s="15" t="s">
        <v>11</v>
      </c>
      <c r="D23" s="52">
        <f>'RAZEM_do oczyszczania'!D69</f>
        <v>4.18</v>
      </c>
      <c r="E23" s="19"/>
      <c r="F23" s="20">
        <v>4</v>
      </c>
      <c r="G23" s="19"/>
    </row>
    <row r="24" spans="1:10" ht="15.75">
      <c r="A24" s="47" t="s">
        <v>40</v>
      </c>
      <c r="B24" s="17" t="s">
        <v>16</v>
      </c>
      <c r="C24" s="15" t="s">
        <v>17</v>
      </c>
      <c r="D24" s="40">
        <f>'RAZEM_do oczyszczania'!D70</f>
        <v>32</v>
      </c>
      <c r="E24" s="19"/>
      <c r="F24" s="20">
        <v>11</v>
      </c>
      <c r="G24" s="19"/>
    </row>
    <row r="25" spans="1:10" ht="15.75">
      <c r="A25" s="47"/>
      <c r="B25" s="269" t="s">
        <v>13</v>
      </c>
      <c r="C25" s="270"/>
      <c r="D25" s="270"/>
      <c r="E25" s="270"/>
      <c r="F25" s="270"/>
      <c r="G25" s="271"/>
    </row>
    <row r="26" spans="1:10" ht="20.25" customHeight="1">
      <c r="A26" s="49" t="s">
        <v>41</v>
      </c>
      <c r="B26" s="16" t="s">
        <v>27</v>
      </c>
      <c r="C26" s="15" t="s">
        <v>11</v>
      </c>
      <c r="D26" s="43">
        <f>'RAZEM_do oczyszczania'!E69</f>
        <v>6.46</v>
      </c>
      <c r="E26" s="19"/>
      <c r="F26" s="20">
        <v>7</v>
      </c>
      <c r="G26" s="48"/>
    </row>
    <row r="27" spans="1:10" ht="20.25" customHeight="1">
      <c r="A27" s="49" t="s">
        <v>42</v>
      </c>
      <c r="B27" s="16" t="s">
        <v>23</v>
      </c>
      <c r="C27" s="15" t="s">
        <v>11</v>
      </c>
      <c r="D27" s="43">
        <f>'RAZEM_do oczyszczania'!E69</f>
        <v>6.46</v>
      </c>
      <c r="E27" s="19"/>
      <c r="F27" s="20">
        <v>4</v>
      </c>
      <c r="G27" s="48"/>
    </row>
    <row r="28" spans="1:10" ht="18.75" thickBot="1">
      <c r="A28" s="49" t="s">
        <v>43</v>
      </c>
      <c r="B28" s="17" t="s">
        <v>16</v>
      </c>
      <c r="C28" s="15" t="s">
        <v>17</v>
      </c>
      <c r="D28" s="44">
        <f>'RAZEM_do oczyszczania'!E70</f>
        <v>25</v>
      </c>
      <c r="E28" s="19"/>
      <c r="F28" s="20">
        <v>11</v>
      </c>
      <c r="G28" s="48"/>
      <c r="J28" s="42"/>
    </row>
    <row r="29" spans="1:10" ht="17.25" thickTop="1" thickBot="1">
      <c r="A29" s="27"/>
      <c r="B29" s="28"/>
      <c r="C29" s="29"/>
      <c r="D29" s="27"/>
      <c r="E29" s="30"/>
      <c r="F29" s="31" t="s">
        <v>20</v>
      </c>
      <c r="G29" s="32"/>
    </row>
    <row r="30" spans="1:10" ht="17.25" thickTop="1" thickBot="1">
      <c r="A30" s="33"/>
      <c r="B30" s="33"/>
      <c r="C30" s="33"/>
      <c r="D30" s="33"/>
      <c r="E30" s="33"/>
      <c r="F30" s="33"/>
      <c r="G30" s="33"/>
    </row>
    <row r="31" spans="1:10" ht="19.5" thickBot="1">
      <c r="A31" s="1"/>
      <c r="B31" s="1"/>
      <c r="C31" s="1"/>
      <c r="D31" s="1"/>
      <c r="E31" s="264" t="s">
        <v>44</v>
      </c>
      <c r="F31" s="265"/>
      <c r="G31" s="53"/>
    </row>
    <row r="36" spans="5:6" ht="15">
      <c r="F36" s="288" t="s">
        <v>92</v>
      </c>
    </row>
    <row r="37" spans="5:6" ht="15">
      <c r="F37" s="288" t="s">
        <v>93</v>
      </c>
    </row>
    <row r="45" spans="5:6">
      <c r="E45" s="145"/>
    </row>
  </sheetData>
  <mergeCells count="7">
    <mergeCell ref="E31:F31"/>
    <mergeCell ref="F1:G1"/>
    <mergeCell ref="B8:G8"/>
    <mergeCell ref="B12:G12"/>
    <mergeCell ref="B16:G16"/>
    <mergeCell ref="B21:G21"/>
    <mergeCell ref="B25:G25"/>
  </mergeCells>
  <pageMargins left="0.9055118110236221" right="0.15748031496062992" top="0.43307086614173229" bottom="0.27559055118110237" header="0.19685039370078741" footer="0.23622047244094491"/>
  <pageSetup paperSize="9" scale="65" firstPageNumber="107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zoomScale="85" zoomScaleNormal="85" workbookViewId="0">
      <selection activeCell="F51" sqref="F5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3.42578125" style="2" customWidth="1"/>
    <col min="10" max="16384" width="9.140625" style="2"/>
  </cols>
  <sheetData>
    <row r="1" spans="1:7" ht="15.75">
      <c r="F1" s="264"/>
      <c r="G1" s="264"/>
    </row>
    <row r="2" spans="1:7" ht="18.75">
      <c r="A2" s="4" t="s">
        <v>57</v>
      </c>
      <c r="B2" s="3"/>
      <c r="C2" s="3"/>
      <c r="D2" s="3"/>
      <c r="E2" s="3"/>
      <c r="F2" s="3"/>
      <c r="G2" s="3"/>
    </row>
    <row r="3" spans="1:7" ht="18.75">
      <c r="A3" s="6" t="s">
        <v>60</v>
      </c>
      <c r="B3" s="3"/>
      <c r="C3" s="3"/>
      <c r="D3" s="3"/>
      <c r="E3" s="3"/>
      <c r="F3" s="3"/>
      <c r="G3" s="5"/>
    </row>
    <row r="4" spans="1:7" ht="48" thickBot="1">
      <c r="A4" s="107" t="s">
        <v>7</v>
      </c>
      <c r="B4" s="107" t="s">
        <v>8</v>
      </c>
      <c r="C4" s="108" t="s">
        <v>22</v>
      </c>
      <c r="D4" s="108" t="s">
        <v>9</v>
      </c>
      <c r="E4" s="108" t="s">
        <v>58</v>
      </c>
      <c r="F4" s="108" t="s">
        <v>91</v>
      </c>
      <c r="G4" s="108" t="s">
        <v>59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22">
        <v>1</v>
      </c>
      <c r="B7" s="57" t="s">
        <v>15</v>
      </c>
      <c r="C7" s="58"/>
      <c r="D7" s="58"/>
      <c r="E7" s="58"/>
      <c r="F7" s="58"/>
      <c r="G7" s="59"/>
    </row>
    <row r="8" spans="1:7" ht="15.75">
      <c r="A8" s="123"/>
      <c r="B8" s="266" t="s">
        <v>12</v>
      </c>
      <c r="C8" s="267"/>
      <c r="D8" s="267"/>
      <c r="E8" s="267"/>
      <c r="F8" s="267"/>
      <c r="G8" s="268"/>
    </row>
    <row r="9" spans="1:7" ht="15.75">
      <c r="A9" s="66" t="s">
        <v>30</v>
      </c>
      <c r="B9" s="124" t="s">
        <v>27</v>
      </c>
      <c r="C9" s="46" t="s">
        <v>11</v>
      </c>
      <c r="D9" s="67">
        <f>'RAZEM_do oczyszczania'!H5</f>
        <v>12.55</v>
      </c>
      <c r="E9" s="94"/>
      <c r="F9" s="68">
        <v>7</v>
      </c>
      <c r="G9" s="69"/>
    </row>
    <row r="10" spans="1:7" ht="15.75">
      <c r="A10" s="66" t="s">
        <v>31</v>
      </c>
      <c r="B10" s="124" t="s">
        <v>23</v>
      </c>
      <c r="C10" s="46" t="s">
        <v>11</v>
      </c>
      <c r="D10" s="67">
        <f>'RAZEM_do oczyszczania'!H5</f>
        <v>12.55</v>
      </c>
      <c r="E10" s="94"/>
      <c r="F10" s="68">
        <v>4</v>
      </c>
      <c r="G10" s="69"/>
    </row>
    <row r="11" spans="1:7" ht="15.75">
      <c r="A11" s="66" t="s">
        <v>32</v>
      </c>
      <c r="B11" s="125" t="s">
        <v>16</v>
      </c>
      <c r="C11" s="46" t="s">
        <v>17</v>
      </c>
      <c r="D11" s="126">
        <f>'RAZEM_do oczyszczania'!H6</f>
        <v>16</v>
      </c>
      <c r="E11" s="94"/>
      <c r="F11" s="68">
        <v>11</v>
      </c>
      <c r="G11" s="69"/>
    </row>
    <row r="12" spans="1:7" ht="15.75">
      <c r="A12" s="66"/>
      <c r="B12" s="269" t="s">
        <v>13</v>
      </c>
      <c r="C12" s="270"/>
      <c r="D12" s="270"/>
      <c r="E12" s="270"/>
      <c r="F12" s="270"/>
      <c r="G12" s="271"/>
    </row>
    <row r="13" spans="1:7" ht="15.75">
      <c r="A13" s="66" t="s">
        <v>33</v>
      </c>
      <c r="B13" s="124" t="s">
        <v>27</v>
      </c>
      <c r="C13" s="46" t="s">
        <v>11</v>
      </c>
      <c r="D13" s="67">
        <f>'RAZEM_do oczyszczania'!I5</f>
        <v>5.6100000000000012</v>
      </c>
      <c r="E13" s="94"/>
      <c r="F13" s="68">
        <v>7</v>
      </c>
      <c r="G13" s="94"/>
    </row>
    <row r="14" spans="1:7" ht="15.75">
      <c r="A14" s="66" t="s">
        <v>34</v>
      </c>
      <c r="B14" s="124" t="s">
        <v>23</v>
      </c>
      <c r="C14" s="46" t="s">
        <v>11</v>
      </c>
      <c r="D14" s="67">
        <f>'RAZEM_do oczyszczania'!I5</f>
        <v>5.6100000000000012</v>
      </c>
      <c r="E14" s="94"/>
      <c r="F14" s="68">
        <v>4</v>
      </c>
      <c r="G14" s="94"/>
    </row>
    <row r="15" spans="1:7" ht="15.75">
      <c r="A15" s="66" t="s">
        <v>35</v>
      </c>
      <c r="B15" s="125" t="s">
        <v>16</v>
      </c>
      <c r="C15" s="46" t="s">
        <v>17</v>
      </c>
      <c r="D15" s="67">
        <f>'RAZEM_do oczyszczania'!I6</f>
        <v>3</v>
      </c>
      <c r="E15" s="94"/>
      <c r="F15" s="68">
        <v>11</v>
      </c>
      <c r="G15" s="94"/>
    </row>
    <row r="16" spans="1:7" ht="15.75">
      <c r="A16" s="66"/>
      <c r="B16" s="269" t="s">
        <v>19</v>
      </c>
      <c r="C16" s="270"/>
      <c r="D16" s="270"/>
      <c r="E16" s="270"/>
      <c r="F16" s="270"/>
      <c r="G16" s="271"/>
    </row>
    <row r="17" spans="1:7" ht="15.75">
      <c r="A17" s="66" t="s">
        <v>36</v>
      </c>
      <c r="B17" s="124" t="s">
        <v>55</v>
      </c>
      <c r="C17" s="46" t="s">
        <v>11</v>
      </c>
      <c r="D17" s="67">
        <f>'RAZEM_do oczyszczania'!J5</f>
        <v>6.3</v>
      </c>
      <c r="E17" s="94"/>
      <c r="F17" s="68">
        <v>11</v>
      </c>
      <c r="G17" s="69"/>
    </row>
    <row r="18" spans="1:7" ht="16.5" thickBot="1">
      <c r="A18" s="66" t="s">
        <v>37</v>
      </c>
      <c r="B18" s="125" t="s">
        <v>16</v>
      </c>
      <c r="C18" s="46" t="s">
        <v>17</v>
      </c>
      <c r="D18" s="126">
        <f>'RAZEM_do oczyszczania'!J6</f>
        <v>8</v>
      </c>
      <c r="E18" s="94"/>
      <c r="F18" s="68">
        <v>11</v>
      </c>
      <c r="G18" s="69"/>
    </row>
    <row r="19" spans="1:7" ht="17.25" thickTop="1" thickBot="1">
      <c r="A19" s="66"/>
      <c r="B19" s="110"/>
      <c r="C19" s="111"/>
      <c r="D19" s="112"/>
      <c r="E19" s="113"/>
      <c r="F19" s="114" t="s">
        <v>45</v>
      </c>
      <c r="G19" s="115"/>
    </row>
    <row r="20" spans="1:7" ht="16.5" thickTop="1">
      <c r="A20" s="127">
        <v>2</v>
      </c>
      <c r="B20" s="54" t="s">
        <v>21</v>
      </c>
      <c r="C20" s="55"/>
      <c r="D20" s="55"/>
      <c r="E20" s="55"/>
      <c r="F20" s="55"/>
      <c r="G20" s="56"/>
    </row>
    <row r="21" spans="1:7" ht="15.75">
      <c r="A21" s="123"/>
      <c r="B21" s="266" t="s">
        <v>12</v>
      </c>
      <c r="C21" s="267"/>
      <c r="D21" s="267"/>
      <c r="E21" s="267"/>
      <c r="F21" s="267"/>
      <c r="G21" s="268"/>
    </row>
    <row r="22" spans="1:7" ht="15.75">
      <c r="A22" s="66" t="s">
        <v>38</v>
      </c>
      <c r="B22" s="128" t="s">
        <v>28</v>
      </c>
      <c r="C22" s="68" t="s">
        <v>11</v>
      </c>
      <c r="D22" s="99">
        <f>'RAZEM_do oczyszczania'!D5</f>
        <v>4</v>
      </c>
      <c r="E22" s="94"/>
      <c r="F22" s="68">
        <v>7</v>
      </c>
      <c r="G22" s="94"/>
    </row>
    <row r="23" spans="1:7" ht="15.75">
      <c r="A23" s="66" t="s">
        <v>39</v>
      </c>
      <c r="B23" s="128" t="s">
        <v>24</v>
      </c>
      <c r="C23" s="68" t="s">
        <v>11</v>
      </c>
      <c r="D23" s="99">
        <f>'RAZEM_do oczyszczania'!D5</f>
        <v>4</v>
      </c>
      <c r="E23" s="94"/>
      <c r="F23" s="68">
        <v>4</v>
      </c>
      <c r="G23" s="94"/>
    </row>
    <row r="24" spans="1:7" ht="15.75">
      <c r="A24" s="66" t="s">
        <v>40</v>
      </c>
      <c r="B24" s="129" t="s">
        <v>16</v>
      </c>
      <c r="C24" s="68" t="s">
        <v>17</v>
      </c>
      <c r="D24" s="100">
        <f>'RAZEM_do oczyszczania'!D6</f>
        <v>7</v>
      </c>
      <c r="E24" s="94"/>
      <c r="F24" s="68">
        <v>11</v>
      </c>
      <c r="G24" s="94"/>
    </row>
    <row r="25" spans="1:7" ht="15.75">
      <c r="A25" s="66"/>
      <c r="B25" s="261" t="s">
        <v>13</v>
      </c>
      <c r="C25" s="262"/>
      <c r="D25" s="262"/>
      <c r="E25" s="262"/>
      <c r="F25" s="262"/>
      <c r="G25" s="263"/>
    </row>
    <row r="26" spans="1:7" ht="18.75" customHeight="1">
      <c r="A26" s="130" t="s">
        <v>41</v>
      </c>
      <c r="B26" s="128" t="s">
        <v>27</v>
      </c>
      <c r="C26" s="68" t="s">
        <v>11</v>
      </c>
      <c r="D26" s="99">
        <f>'RAZEM_do oczyszczania'!E5</f>
        <v>2.14</v>
      </c>
      <c r="E26" s="94"/>
      <c r="F26" s="68">
        <v>7</v>
      </c>
      <c r="G26" s="94"/>
    </row>
    <row r="27" spans="1:7" ht="15.75">
      <c r="A27" s="130" t="s">
        <v>42</v>
      </c>
      <c r="B27" s="128" t="s">
        <v>24</v>
      </c>
      <c r="C27" s="68" t="s">
        <v>11</v>
      </c>
      <c r="D27" s="99">
        <f>'RAZEM_do oczyszczania'!E5</f>
        <v>2.14</v>
      </c>
      <c r="E27" s="94"/>
      <c r="F27" s="68">
        <v>4</v>
      </c>
      <c r="G27" s="94"/>
    </row>
    <row r="28" spans="1:7" ht="15.75">
      <c r="A28" s="130" t="s">
        <v>43</v>
      </c>
      <c r="B28" s="129" t="s">
        <v>16</v>
      </c>
      <c r="C28" s="68" t="s">
        <v>17</v>
      </c>
      <c r="D28" s="100">
        <f>'RAZEM_do oczyszczania'!E6</f>
        <v>17</v>
      </c>
      <c r="E28" s="94"/>
      <c r="F28" s="68">
        <v>11</v>
      </c>
      <c r="G28" s="94"/>
    </row>
    <row r="29" spans="1:7" ht="15.75">
      <c r="A29" s="217"/>
      <c r="B29" s="261" t="s">
        <v>19</v>
      </c>
      <c r="C29" s="262"/>
      <c r="D29" s="262"/>
      <c r="E29" s="262"/>
      <c r="F29" s="262"/>
      <c r="G29" s="263"/>
    </row>
    <row r="30" spans="1:7" ht="15.75">
      <c r="A30" s="217" t="s">
        <v>46</v>
      </c>
      <c r="B30" s="218" t="s">
        <v>88</v>
      </c>
      <c r="C30" s="68" t="s">
        <v>11</v>
      </c>
      <c r="D30" s="223">
        <f>'RAZEM_do oczyszczania'!F5</f>
        <v>0.05</v>
      </c>
      <c r="E30" s="220"/>
      <c r="F30" s="221">
        <v>11</v>
      </c>
      <c r="G30" s="222"/>
    </row>
    <row r="31" spans="1:7" ht="16.5" thickBot="1">
      <c r="A31" s="217" t="s">
        <v>47</v>
      </c>
      <c r="B31" s="218" t="s">
        <v>16</v>
      </c>
      <c r="C31" s="68" t="s">
        <v>17</v>
      </c>
      <c r="D31" s="219">
        <f>'RAZEM_do oczyszczania'!F6</f>
        <v>2</v>
      </c>
      <c r="E31" s="220"/>
      <c r="F31" s="221">
        <v>11</v>
      </c>
      <c r="G31" s="222"/>
    </row>
    <row r="32" spans="1:7" ht="17.25" thickTop="1" thickBot="1">
      <c r="A32" s="50"/>
      <c r="B32" s="131"/>
      <c r="C32" s="132"/>
      <c r="D32" s="133"/>
      <c r="E32" s="134"/>
      <c r="F32" s="31" t="s">
        <v>20</v>
      </c>
      <c r="G32" s="32"/>
    </row>
    <row r="33" spans="1:7" ht="17.25" thickTop="1" thickBot="1">
      <c r="A33" s="33"/>
      <c r="B33" s="33"/>
      <c r="C33" s="33"/>
      <c r="D33" s="33"/>
      <c r="E33" s="33"/>
      <c r="F33" s="33"/>
      <c r="G33" s="33"/>
    </row>
    <row r="34" spans="1:7" ht="19.5" thickBot="1">
      <c r="A34" s="1"/>
      <c r="B34" s="1"/>
      <c r="C34" s="1"/>
      <c r="D34" s="1"/>
      <c r="E34" s="264" t="s">
        <v>44</v>
      </c>
      <c r="F34" s="265"/>
      <c r="G34" s="53"/>
    </row>
    <row r="35" spans="1:7" ht="15.75">
      <c r="A35" s="1"/>
      <c r="B35" s="1"/>
      <c r="C35" s="34"/>
      <c r="D35" s="34"/>
      <c r="E35" s="1"/>
      <c r="F35" s="1"/>
    </row>
    <row r="37" spans="1:7" ht="15">
      <c r="F37" s="288" t="s">
        <v>92</v>
      </c>
    </row>
    <row r="38" spans="1:7" ht="15">
      <c r="F38" s="288" t="s">
        <v>93</v>
      </c>
    </row>
  </sheetData>
  <mergeCells count="8">
    <mergeCell ref="B29:G29"/>
    <mergeCell ref="E34:F34"/>
    <mergeCell ref="B25:G25"/>
    <mergeCell ref="F1:G1"/>
    <mergeCell ref="B8:G8"/>
    <mergeCell ref="B12:G12"/>
    <mergeCell ref="B16:G16"/>
    <mergeCell ref="B21:G21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2" zoomScale="85" zoomScaleNormal="85" workbookViewId="0">
      <selection activeCell="F34" sqref="F34:F35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8" style="2" customWidth="1"/>
    <col min="10" max="16384" width="9.140625" style="2"/>
  </cols>
  <sheetData>
    <row r="1" spans="1:7" ht="15.75">
      <c r="F1" s="264"/>
      <c r="G1" s="264"/>
    </row>
    <row r="2" spans="1:7" ht="18.75">
      <c r="A2" s="4" t="s">
        <v>57</v>
      </c>
      <c r="B2" s="3"/>
      <c r="C2" s="3"/>
      <c r="D2" s="3"/>
      <c r="E2" s="3"/>
      <c r="F2" s="3"/>
      <c r="G2" s="3"/>
    </row>
    <row r="3" spans="1:7" ht="18.75">
      <c r="A3" s="6" t="s">
        <v>0</v>
      </c>
      <c r="B3" s="3"/>
      <c r="C3" s="3"/>
      <c r="D3" s="3"/>
      <c r="E3" s="3"/>
      <c r="F3" s="3"/>
      <c r="G3" s="5"/>
    </row>
    <row r="4" spans="1:7" ht="48" thickBot="1">
      <c r="A4" s="107" t="s">
        <v>7</v>
      </c>
      <c r="B4" s="107" t="s">
        <v>8</v>
      </c>
      <c r="C4" s="108" t="s">
        <v>22</v>
      </c>
      <c r="D4" s="108" t="s">
        <v>9</v>
      </c>
      <c r="E4" s="108" t="s">
        <v>58</v>
      </c>
      <c r="F4" s="108" t="s">
        <v>91</v>
      </c>
      <c r="G4" s="108" t="s">
        <v>59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57" t="s">
        <v>15</v>
      </c>
      <c r="C7" s="58"/>
      <c r="D7" s="58"/>
      <c r="E7" s="58"/>
      <c r="F7" s="58"/>
      <c r="G7" s="59"/>
    </row>
    <row r="8" spans="1:7" ht="15.75">
      <c r="A8" s="15"/>
      <c r="B8" s="266" t="s">
        <v>12</v>
      </c>
      <c r="C8" s="267"/>
      <c r="D8" s="267"/>
      <c r="E8" s="267"/>
      <c r="F8" s="267"/>
      <c r="G8" s="268"/>
    </row>
    <row r="9" spans="1:7" ht="15.75">
      <c r="A9" s="47" t="s">
        <v>30</v>
      </c>
      <c r="B9" s="16" t="s">
        <v>27</v>
      </c>
      <c r="C9" s="15" t="s">
        <v>11</v>
      </c>
      <c r="D9" s="43">
        <f>'RAZEM_do oczyszczania'!H13</f>
        <v>36.64</v>
      </c>
      <c r="E9" s="19"/>
      <c r="F9" s="20">
        <v>7</v>
      </c>
      <c r="G9" s="48"/>
    </row>
    <row r="10" spans="1:7" ht="15.75">
      <c r="A10" s="47" t="s">
        <v>31</v>
      </c>
      <c r="B10" s="16" t="s">
        <v>23</v>
      </c>
      <c r="C10" s="15" t="s">
        <v>11</v>
      </c>
      <c r="D10" s="43">
        <f>'RAZEM_do oczyszczania'!H13</f>
        <v>36.64</v>
      </c>
      <c r="E10" s="19"/>
      <c r="F10" s="20">
        <v>4</v>
      </c>
      <c r="G10" s="48"/>
    </row>
    <row r="11" spans="1:7" ht="15.75">
      <c r="A11" s="149" t="s">
        <v>32</v>
      </c>
      <c r="B11" s="224" t="s">
        <v>16</v>
      </c>
      <c r="C11" s="225" t="s">
        <v>17</v>
      </c>
      <c r="D11" s="226">
        <f>'RAZEM_do oczyszczania'!H14</f>
        <v>4</v>
      </c>
      <c r="E11" s="227"/>
      <c r="F11" s="228">
        <v>11</v>
      </c>
      <c r="G11" s="229"/>
    </row>
    <row r="12" spans="1:7" ht="15.75">
      <c r="A12" s="47"/>
      <c r="B12" s="269" t="s">
        <v>13</v>
      </c>
      <c r="C12" s="270"/>
      <c r="D12" s="270"/>
      <c r="E12" s="270"/>
      <c r="F12" s="270"/>
      <c r="G12" s="271"/>
    </row>
    <row r="13" spans="1:7" ht="15.75">
      <c r="A13" s="47" t="s">
        <v>33</v>
      </c>
      <c r="B13" s="16" t="s">
        <v>27</v>
      </c>
      <c r="C13" s="15" t="s">
        <v>11</v>
      </c>
      <c r="D13" s="43">
        <f>'RAZEM_do oczyszczania'!I13</f>
        <v>16.589999999999996</v>
      </c>
      <c r="E13" s="19"/>
      <c r="F13" s="20">
        <v>7</v>
      </c>
      <c r="G13" s="48"/>
    </row>
    <row r="14" spans="1:7" ht="15.75">
      <c r="A14" s="47" t="s">
        <v>34</v>
      </c>
      <c r="B14" s="16" t="s">
        <v>23</v>
      </c>
      <c r="C14" s="15" t="s">
        <v>11</v>
      </c>
      <c r="D14" s="43">
        <f>'RAZEM_do oczyszczania'!I13</f>
        <v>16.589999999999996</v>
      </c>
      <c r="E14" s="19"/>
      <c r="F14" s="20">
        <v>4</v>
      </c>
      <c r="G14" s="48"/>
    </row>
    <row r="15" spans="1:7" ht="15.75">
      <c r="A15" s="47"/>
      <c r="B15" s="269" t="s">
        <v>19</v>
      </c>
      <c r="C15" s="270"/>
      <c r="D15" s="270"/>
      <c r="E15" s="270"/>
      <c r="F15" s="270"/>
      <c r="G15" s="271"/>
    </row>
    <row r="16" spans="1:7" ht="16.5" thickBot="1">
      <c r="A16" s="47" t="s">
        <v>35</v>
      </c>
      <c r="B16" s="16" t="s">
        <v>55</v>
      </c>
      <c r="C16" s="15" t="s">
        <v>11</v>
      </c>
      <c r="D16" s="43">
        <f>'RAZEM_do oczyszczania'!J13</f>
        <v>8.1</v>
      </c>
      <c r="E16" s="19"/>
      <c r="F16" s="20">
        <v>11</v>
      </c>
      <c r="G16" s="48"/>
    </row>
    <row r="17" spans="1:9" ht="17.25" thickTop="1" thickBot="1">
      <c r="A17" s="109"/>
      <c r="B17" s="110"/>
      <c r="C17" s="111"/>
      <c r="D17" s="117"/>
      <c r="E17" s="118"/>
      <c r="F17" s="119" t="s">
        <v>45</v>
      </c>
      <c r="G17" s="98"/>
    </row>
    <row r="18" spans="1:9" ht="16.5" thickTop="1">
      <c r="A18" s="24">
        <v>2</v>
      </c>
      <c r="B18" s="54" t="s">
        <v>21</v>
      </c>
      <c r="C18" s="55"/>
      <c r="D18" s="64"/>
      <c r="E18" s="64"/>
      <c r="F18" s="64"/>
      <c r="G18" s="65"/>
    </row>
    <row r="19" spans="1:9" ht="15.75">
      <c r="A19" s="15"/>
      <c r="B19" s="266" t="s">
        <v>12</v>
      </c>
      <c r="C19" s="267"/>
      <c r="D19" s="267"/>
      <c r="E19" s="267"/>
      <c r="F19" s="267"/>
      <c r="G19" s="268"/>
    </row>
    <row r="20" spans="1:9" ht="15.75">
      <c r="A20" s="47" t="s">
        <v>38</v>
      </c>
      <c r="B20" s="16" t="s">
        <v>27</v>
      </c>
      <c r="C20" s="15" t="s">
        <v>11</v>
      </c>
      <c r="D20" s="52">
        <f>'RAZEM_do oczyszczania'!D13</f>
        <v>19.490000000000002</v>
      </c>
      <c r="E20" s="19"/>
      <c r="F20" s="20">
        <v>7</v>
      </c>
      <c r="G20" s="19"/>
      <c r="I20" s="45"/>
    </row>
    <row r="21" spans="1:9" ht="15.75">
      <c r="A21" s="47" t="s">
        <v>39</v>
      </c>
      <c r="B21" s="16" t="s">
        <v>24</v>
      </c>
      <c r="C21" s="15" t="s">
        <v>11</v>
      </c>
      <c r="D21" s="52">
        <f>'RAZEM_do oczyszczania'!D13</f>
        <v>19.490000000000002</v>
      </c>
      <c r="E21" s="19"/>
      <c r="F21" s="20">
        <v>4</v>
      </c>
      <c r="G21" s="19"/>
      <c r="I21" s="45"/>
    </row>
    <row r="22" spans="1:9" ht="15.75">
      <c r="A22" s="47" t="s">
        <v>40</v>
      </c>
      <c r="B22" s="17" t="s">
        <v>16</v>
      </c>
      <c r="C22" s="15" t="s">
        <v>17</v>
      </c>
      <c r="D22" s="40">
        <f>'RAZEM_do oczyszczania'!D14</f>
        <v>27</v>
      </c>
      <c r="E22" s="19"/>
      <c r="F22" s="20">
        <v>11</v>
      </c>
      <c r="G22" s="19"/>
    </row>
    <row r="23" spans="1:9" ht="15.75">
      <c r="A23" s="47"/>
      <c r="B23" s="269" t="s">
        <v>13</v>
      </c>
      <c r="C23" s="270"/>
      <c r="D23" s="270"/>
      <c r="E23" s="270"/>
      <c r="F23" s="270"/>
      <c r="G23" s="271"/>
    </row>
    <row r="24" spans="1:9" ht="15.75">
      <c r="A24" s="49" t="s">
        <v>41</v>
      </c>
      <c r="B24" s="16" t="s">
        <v>27</v>
      </c>
      <c r="C24" s="15" t="s">
        <v>11</v>
      </c>
      <c r="D24" s="52">
        <f>'RAZEM_do oczyszczania'!E13</f>
        <v>14.700000000000001</v>
      </c>
      <c r="E24" s="19"/>
      <c r="F24" s="20">
        <v>7</v>
      </c>
      <c r="G24" s="19"/>
      <c r="I24" s="45"/>
    </row>
    <row r="25" spans="1:9" ht="15.75">
      <c r="A25" s="49" t="s">
        <v>42</v>
      </c>
      <c r="B25" s="16" t="s">
        <v>24</v>
      </c>
      <c r="C25" s="15" t="s">
        <v>11</v>
      </c>
      <c r="D25" s="52">
        <f>'RAZEM_do oczyszczania'!E13</f>
        <v>14.700000000000001</v>
      </c>
      <c r="E25" s="19"/>
      <c r="F25" s="20">
        <v>4</v>
      </c>
      <c r="G25" s="19"/>
    </row>
    <row r="26" spans="1:9" ht="16.5" thickBot="1">
      <c r="A26" s="49" t="s">
        <v>43</v>
      </c>
      <c r="B26" s="17" t="s">
        <v>16</v>
      </c>
      <c r="C26" s="15" t="s">
        <v>17</v>
      </c>
      <c r="D26" s="40">
        <f>'RAZEM_do oczyszczania'!E14</f>
        <v>13</v>
      </c>
      <c r="E26" s="19"/>
      <c r="F26" s="20">
        <v>11</v>
      </c>
      <c r="G26" s="19"/>
    </row>
    <row r="27" spans="1:9" ht="17.25" thickTop="1" thickBot="1">
      <c r="A27" s="50"/>
      <c r="B27" s="28"/>
      <c r="C27" s="29"/>
      <c r="D27" s="27"/>
      <c r="E27" s="30"/>
      <c r="F27" s="31" t="s">
        <v>20</v>
      </c>
      <c r="G27" s="32"/>
    </row>
    <row r="28" spans="1:9" ht="17.25" thickTop="1" thickBot="1">
      <c r="A28" s="33"/>
      <c r="B28" s="33"/>
      <c r="C28" s="33"/>
      <c r="D28" s="33"/>
      <c r="E28" s="33"/>
      <c r="F28" s="33"/>
      <c r="G28" s="33"/>
    </row>
    <row r="29" spans="1:9" ht="19.5" thickBot="1">
      <c r="A29" s="1"/>
      <c r="B29" s="1"/>
      <c r="C29" s="1"/>
      <c r="D29" s="1"/>
      <c r="E29" s="264" t="s">
        <v>44</v>
      </c>
      <c r="F29" s="265"/>
      <c r="G29" s="81"/>
    </row>
    <row r="30" spans="1:9" ht="15.75">
      <c r="A30" s="1"/>
      <c r="B30" s="1"/>
      <c r="C30" s="34"/>
      <c r="D30" s="34"/>
      <c r="E30" s="1"/>
      <c r="F30" s="1"/>
    </row>
    <row r="31" spans="1:9" ht="15.75">
      <c r="A31" s="35"/>
    </row>
    <row r="32" spans="1:9" ht="15.75">
      <c r="A32" s="36"/>
      <c r="E32"/>
      <c r="G32" s="121"/>
    </row>
    <row r="33" spans="1:6" ht="15.75">
      <c r="A33" s="36"/>
      <c r="C33" s="272"/>
      <c r="D33" s="272"/>
      <c r="E33" s="272"/>
      <c r="F33" s="272"/>
    </row>
    <row r="34" spans="1:6" ht="15">
      <c r="F34" s="288" t="s">
        <v>92</v>
      </c>
    </row>
    <row r="35" spans="1:6" ht="15">
      <c r="F35" s="288" t="s">
        <v>93</v>
      </c>
    </row>
  </sheetData>
  <mergeCells count="8">
    <mergeCell ref="E29:F29"/>
    <mergeCell ref="C33:F33"/>
    <mergeCell ref="F1:G1"/>
    <mergeCell ref="B8:G8"/>
    <mergeCell ref="B12:G12"/>
    <mergeCell ref="B15:G15"/>
    <mergeCell ref="B19:G19"/>
    <mergeCell ref="B23:G23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25" zoomScale="80" zoomScaleNormal="80" workbookViewId="0">
      <selection activeCell="F38" sqref="F38:F39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5" style="2" customWidth="1"/>
    <col min="10" max="16384" width="9.140625" style="2"/>
  </cols>
  <sheetData>
    <row r="1" spans="1:9" ht="15.75">
      <c r="F1" s="264"/>
      <c r="G1" s="264"/>
    </row>
    <row r="2" spans="1:9" ht="18.75">
      <c r="A2" s="4" t="s">
        <v>57</v>
      </c>
      <c r="B2" s="3"/>
      <c r="C2" s="3"/>
      <c r="D2" s="3"/>
      <c r="E2" s="3"/>
      <c r="F2" s="3"/>
      <c r="G2" s="3"/>
    </row>
    <row r="3" spans="1:9" ht="18.75">
      <c r="A3" s="6" t="s">
        <v>1</v>
      </c>
      <c r="B3" s="3"/>
      <c r="C3" s="3"/>
      <c r="D3" s="3"/>
      <c r="E3" s="3"/>
      <c r="F3" s="3"/>
      <c r="G3" s="5"/>
    </row>
    <row r="4" spans="1:9" ht="48" thickBot="1">
      <c r="A4" s="7" t="s">
        <v>7</v>
      </c>
      <c r="B4" s="7" t="s">
        <v>8</v>
      </c>
      <c r="C4" s="8" t="s">
        <v>22</v>
      </c>
      <c r="D4" s="8" t="s">
        <v>9</v>
      </c>
      <c r="E4" s="8" t="s">
        <v>58</v>
      </c>
      <c r="F4" s="8" t="s">
        <v>91</v>
      </c>
      <c r="G4" s="8" t="s">
        <v>59</v>
      </c>
    </row>
    <row r="5" spans="1:9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9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9" ht="16.5" thickTop="1">
      <c r="A7" s="13">
        <v>1</v>
      </c>
      <c r="B7" s="57" t="s">
        <v>15</v>
      </c>
      <c r="C7" s="58"/>
      <c r="D7" s="58"/>
      <c r="E7" s="58"/>
      <c r="F7" s="58"/>
      <c r="G7" s="59"/>
    </row>
    <row r="8" spans="1:9" ht="15.75">
      <c r="A8" s="15"/>
      <c r="B8" s="276" t="s">
        <v>12</v>
      </c>
      <c r="C8" s="277"/>
      <c r="D8" s="277"/>
      <c r="E8" s="277"/>
      <c r="F8" s="277"/>
      <c r="G8" s="278"/>
    </row>
    <row r="9" spans="1:9" ht="15.75">
      <c r="A9" s="47" t="s">
        <v>30</v>
      </c>
      <c r="B9" s="16" t="s">
        <v>27</v>
      </c>
      <c r="C9" s="15" t="s">
        <v>11</v>
      </c>
      <c r="D9" s="43">
        <f>'RAZEM_do oczyszczania'!H21</f>
        <v>26.880000000000003</v>
      </c>
      <c r="E9" s="19"/>
      <c r="F9" s="20">
        <v>7</v>
      </c>
      <c r="G9" s="48"/>
    </row>
    <row r="10" spans="1:9" ht="15.75">
      <c r="A10" s="47" t="s">
        <v>31</v>
      </c>
      <c r="B10" s="16" t="s">
        <v>23</v>
      </c>
      <c r="C10" s="15" t="s">
        <v>11</v>
      </c>
      <c r="D10" s="43">
        <f>'RAZEM_do oczyszczania'!H21</f>
        <v>26.880000000000003</v>
      </c>
      <c r="E10" s="19"/>
      <c r="F10" s="20">
        <v>4</v>
      </c>
      <c r="G10" s="48"/>
    </row>
    <row r="11" spans="1:9" ht="15.75">
      <c r="A11" s="66" t="s">
        <v>32</v>
      </c>
      <c r="B11" s="78" t="s">
        <v>16</v>
      </c>
      <c r="C11" s="46" t="s">
        <v>17</v>
      </c>
      <c r="D11" s="67">
        <f>'RAZEM_do oczyszczania'!H22</f>
        <v>20</v>
      </c>
      <c r="E11" s="94"/>
      <c r="F11" s="68">
        <v>11</v>
      </c>
      <c r="G11" s="48"/>
    </row>
    <row r="12" spans="1:9" ht="15.75">
      <c r="A12" s="47"/>
      <c r="B12" s="266" t="s">
        <v>13</v>
      </c>
      <c r="C12" s="267"/>
      <c r="D12" s="267"/>
      <c r="E12" s="267"/>
      <c r="F12" s="267"/>
      <c r="G12" s="268"/>
    </row>
    <row r="13" spans="1:9" ht="15.75">
      <c r="A13" s="47" t="s">
        <v>33</v>
      </c>
      <c r="B13" s="16" t="s">
        <v>27</v>
      </c>
      <c r="C13" s="15" t="s">
        <v>11</v>
      </c>
      <c r="D13" s="43">
        <f>'RAZEM_do oczyszczania'!I21</f>
        <v>18.89</v>
      </c>
      <c r="E13" s="19"/>
      <c r="F13" s="20">
        <v>7</v>
      </c>
      <c r="G13" s="48"/>
      <c r="I13" s="45"/>
    </row>
    <row r="14" spans="1:9" ht="15.75">
      <c r="A14" s="47" t="s">
        <v>34</v>
      </c>
      <c r="B14" s="16" t="s">
        <v>24</v>
      </c>
      <c r="C14" s="15" t="s">
        <v>11</v>
      </c>
      <c r="D14" s="43">
        <f>'RAZEM_do oczyszczania'!I21</f>
        <v>18.89</v>
      </c>
      <c r="E14" s="19"/>
      <c r="F14" s="20">
        <v>4</v>
      </c>
      <c r="G14" s="48"/>
    </row>
    <row r="15" spans="1:9" ht="15.75">
      <c r="A15" s="47"/>
      <c r="B15" s="273" t="s">
        <v>19</v>
      </c>
      <c r="C15" s="274"/>
      <c r="D15" s="274"/>
      <c r="E15" s="274"/>
      <c r="F15" s="274"/>
      <c r="G15" s="275"/>
    </row>
    <row r="16" spans="1:9" ht="16.5" thickBot="1">
      <c r="A16" s="47" t="s">
        <v>35</v>
      </c>
      <c r="B16" s="16" t="s">
        <v>55</v>
      </c>
      <c r="C16" s="15" t="s">
        <v>11</v>
      </c>
      <c r="D16" s="43">
        <f>'RAZEM_do oczyszczania'!J21</f>
        <v>3.9000000000000004</v>
      </c>
      <c r="E16" s="19"/>
      <c r="F16" s="20">
        <v>11</v>
      </c>
      <c r="G16" s="48"/>
    </row>
    <row r="17" spans="1:9" ht="17.25" thickTop="1" thickBot="1">
      <c r="A17" s="22"/>
      <c r="B17" s="23"/>
      <c r="C17" s="21"/>
      <c r="D17" s="60"/>
      <c r="E17" s="61"/>
      <c r="F17" s="62" t="s">
        <v>45</v>
      </c>
      <c r="G17" s="63"/>
    </row>
    <row r="18" spans="1:9" ht="16.5" thickTop="1">
      <c r="A18" s="24">
        <v>2</v>
      </c>
      <c r="B18" s="74" t="s">
        <v>21</v>
      </c>
      <c r="C18" s="75"/>
      <c r="D18" s="76"/>
      <c r="E18" s="76"/>
      <c r="F18" s="76"/>
      <c r="G18" s="77"/>
    </row>
    <row r="19" spans="1:9" ht="15.75">
      <c r="A19" s="15"/>
      <c r="B19" s="266" t="s">
        <v>12</v>
      </c>
      <c r="C19" s="267"/>
      <c r="D19" s="267"/>
      <c r="E19" s="267"/>
      <c r="F19" s="267"/>
      <c r="G19" s="268"/>
    </row>
    <row r="20" spans="1:9" ht="15.75">
      <c r="A20" s="47" t="s">
        <v>38</v>
      </c>
      <c r="B20" s="16" t="s">
        <v>27</v>
      </c>
      <c r="C20" s="15" t="s">
        <v>11</v>
      </c>
      <c r="D20" s="52">
        <f>'RAZEM_do oczyszczania'!D21</f>
        <v>19.759999999999998</v>
      </c>
      <c r="E20" s="19"/>
      <c r="F20" s="20">
        <v>7</v>
      </c>
      <c r="G20" s="19"/>
      <c r="I20" s="45"/>
    </row>
    <row r="21" spans="1:9" ht="15.75">
      <c r="A21" s="47" t="s">
        <v>39</v>
      </c>
      <c r="B21" s="16" t="s">
        <v>23</v>
      </c>
      <c r="C21" s="15" t="s">
        <v>11</v>
      </c>
      <c r="D21" s="52">
        <f>'RAZEM_do oczyszczania'!D21</f>
        <v>19.759999999999998</v>
      </c>
      <c r="E21" s="19"/>
      <c r="F21" s="20">
        <v>4</v>
      </c>
      <c r="G21" s="19"/>
      <c r="I21" s="45"/>
    </row>
    <row r="22" spans="1:9" ht="15.75">
      <c r="A22" s="47" t="s">
        <v>40</v>
      </c>
      <c r="B22" s="17" t="s">
        <v>16</v>
      </c>
      <c r="C22" s="15" t="s">
        <v>17</v>
      </c>
      <c r="D22" s="40">
        <f>'RAZEM_do oczyszczania'!D22</f>
        <v>190</v>
      </c>
      <c r="E22" s="19"/>
      <c r="F22" s="20">
        <v>11</v>
      </c>
      <c r="G22" s="19"/>
    </row>
    <row r="23" spans="1:9" ht="15.75">
      <c r="A23" s="47" t="s">
        <v>41</v>
      </c>
      <c r="B23" s="17" t="s">
        <v>18</v>
      </c>
      <c r="C23" s="15" t="s">
        <v>17</v>
      </c>
      <c r="D23" s="40">
        <f>'RAZEM_do oczyszczania'!D23</f>
        <v>4</v>
      </c>
      <c r="E23" s="19"/>
      <c r="F23" s="20">
        <v>11</v>
      </c>
      <c r="G23" s="19"/>
    </row>
    <row r="24" spans="1:9" ht="15.75">
      <c r="A24" s="47"/>
      <c r="B24" s="273" t="s">
        <v>13</v>
      </c>
      <c r="C24" s="274"/>
      <c r="D24" s="274"/>
      <c r="E24" s="274"/>
      <c r="F24" s="274"/>
      <c r="G24" s="275"/>
    </row>
    <row r="25" spans="1:9" ht="15.75">
      <c r="A25" s="49" t="s">
        <v>42</v>
      </c>
      <c r="B25" s="16" t="s">
        <v>27</v>
      </c>
      <c r="C25" s="15" t="s">
        <v>11</v>
      </c>
      <c r="D25" s="52">
        <f>'RAZEM_do oczyszczania'!E21</f>
        <v>5.46</v>
      </c>
      <c r="E25" s="19"/>
      <c r="F25" s="20">
        <v>7</v>
      </c>
      <c r="G25" s="19"/>
      <c r="I25" s="45"/>
    </row>
    <row r="26" spans="1:9" ht="15.75">
      <c r="A26" s="49" t="s">
        <v>43</v>
      </c>
      <c r="B26" s="16" t="s">
        <v>23</v>
      </c>
      <c r="C26" s="15" t="s">
        <v>11</v>
      </c>
      <c r="D26" s="52">
        <f>'RAZEM_do oczyszczania'!E21</f>
        <v>5.46</v>
      </c>
      <c r="E26" s="19"/>
      <c r="F26" s="20">
        <v>4</v>
      </c>
      <c r="G26" s="19"/>
    </row>
    <row r="27" spans="1:9" ht="15.75">
      <c r="A27" s="49" t="s">
        <v>46</v>
      </c>
      <c r="B27" s="17" t="s">
        <v>16</v>
      </c>
      <c r="C27" s="15" t="s">
        <v>17</v>
      </c>
      <c r="D27" s="40">
        <f>'RAZEM_do oczyszczania'!E22</f>
        <v>17</v>
      </c>
      <c r="E27" s="19"/>
      <c r="F27" s="20">
        <v>11</v>
      </c>
      <c r="G27" s="19"/>
    </row>
    <row r="28" spans="1:9" ht="15.75">
      <c r="A28" s="49"/>
      <c r="B28" s="273" t="s">
        <v>19</v>
      </c>
      <c r="C28" s="274"/>
      <c r="D28" s="274"/>
      <c r="E28" s="274"/>
      <c r="F28" s="274"/>
      <c r="G28" s="275"/>
    </row>
    <row r="29" spans="1:9" ht="15.75">
      <c r="A29" s="49" t="s">
        <v>47</v>
      </c>
      <c r="B29" s="26" t="s">
        <v>55</v>
      </c>
      <c r="C29" s="15" t="s">
        <v>11</v>
      </c>
      <c r="D29" s="52">
        <f>'RAZEM_do oczyszczania'!F21</f>
        <v>2.94</v>
      </c>
      <c r="E29" s="19"/>
      <c r="F29" s="20">
        <v>11</v>
      </c>
      <c r="G29" s="19"/>
    </row>
    <row r="30" spans="1:9" ht="16.5" thickBot="1">
      <c r="A30" s="49" t="s">
        <v>48</v>
      </c>
      <c r="B30" s="17" t="s">
        <v>16</v>
      </c>
      <c r="C30" s="15" t="s">
        <v>17</v>
      </c>
      <c r="D30" s="40">
        <f>'RAZEM_do oczyszczania'!F22</f>
        <v>1</v>
      </c>
      <c r="E30" s="19"/>
      <c r="F30" s="20">
        <v>11</v>
      </c>
      <c r="G30" s="19"/>
    </row>
    <row r="31" spans="1:9" ht="17.25" thickTop="1" thickBot="1">
      <c r="A31" s="27"/>
      <c r="B31" s="28"/>
      <c r="C31" s="29"/>
      <c r="D31" s="70"/>
      <c r="E31" s="71"/>
      <c r="F31" s="72" t="s">
        <v>20</v>
      </c>
      <c r="G31" s="73"/>
    </row>
    <row r="32" spans="1:9" ht="17.25" thickTop="1" thickBot="1">
      <c r="A32" s="33"/>
      <c r="B32" s="33"/>
      <c r="C32" s="33"/>
      <c r="D32" s="33"/>
      <c r="E32" s="33"/>
      <c r="F32" s="33"/>
      <c r="G32" s="33"/>
    </row>
    <row r="33" spans="5:7" ht="18.75" thickBot="1">
      <c r="F33" t="s">
        <v>89</v>
      </c>
      <c r="G33" s="232"/>
    </row>
    <row r="38" spans="5:7" ht="15">
      <c r="F38" s="288" t="s">
        <v>92</v>
      </c>
    </row>
    <row r="39" spans="5:7" ht="15">
      <c r="F39" s="288" t="s">
        <v>93</v>
      </c>
    </row>
    <row r="40" spans="5:7">
      <c r="E40" s="145"/>
    </row>
  </sheetData>
  <mergeCells count="7">
    <mergeCell ref="B24:G24"/>
    <mergeCell ref="B28:G28"/>
    <mergeCell ref="F1:G1"/>
    <mergeCell ref="B8:G8"/>
    <mergeCell ref="B12:G12"/>
    <mergeCell ref="B15:G15"/>
    <mergeCell ref="B19:G19"/>
  </mergeCells>
  <pageMargins left="0.9055118110236221" right="0.15748031496062992" top="0.43307086614173229" bottom="0.27559055118110237" header="0.19685039370078741" footer="0.23622047244094491"/>
  <pageSetup paperSize="9" scale="65" firstPageNumber="107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6" zoomScale="115" zoomScaleNormal="115" workbookViewId="0">
      <selection activeCell="F48" sqref="F48:F49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2.42578125" style="2" bestFit="1" customWidth="1"/>
    <col min="10" max="16384" width="9.140625" style="2"/>
  </cols>
  <sheetData>
    <row r="1" spans="1:9" ht="15.75">
      <c r="F1" s="264"/>
      <c r="G1" s="264"/>
    </row>
    <row r="2" spans="1:9" ht="18.75">
      <c r="A2" s="4" t="s">
        <v>57</v>
      </c>
      <c r="B2" s="3"/>
      <c r="C2" s="3"/>
      <c r="D2" s="3"/>
      <c r="E2" s="3"/>
      <c r="F2" s="3"/>
      <c r="G2" s="3"/>
    </row>
    <row r="3" spans="1:9" ht="18.75">
      <c r="A3" s="6" t="s">
        <v>2</v>
      </c>
      <c r="B3" s="3"/>
      <c r="C3" s="3"/>
      <c r="D3" s="3"/>
      <c r="E3" s="3"/>
      <c r="F3" s="3"/>
      <c r="G3" s="5"/>
    </row>
    <row r="4" spans="1:9" ht="48" thickBot="1">
      <c r="A4" s="107" t="s">
        <v>7</v>
      </c>
      <c r="B4" s="107" t="s">
        <v>8</v>
      </c>
      <c r="C4" s="108" t="s">
        <v>22</v>
      </c>
      <c r="D4" s="108" t="s">
        <v>9</v>
      </c>
      <c r="E4" s="108" t="s">
        <v>58</v>
      </c>
      <c r="F4" s="108" t="s">
        <v>91</v>
      </c>
      <c r="G4" s="108" t="s">
        <v>59</v>
      </c>
    </row>
    <row r="5" spans="1:9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9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9" ht="16.5" thickTop="1">
      <c r="A7" s="13">
        <v>1</v>
      </c>
      <c r="B7" s="57" t="s">
        <v>15</v>
      </c>
      <c r="C7" s="58"/>
      <c r="D7" s="58"/>
      <c r="E7" s="58"/>
      <c r="F7" s="58"/>
      <c r="G7" s="59"/>
    </row>
    <row r="8" spans="1:9" ht="15.75">
      <c r="A8" s="14"/>
      <c r="B8" s="283" t="s">
        <v>10</v>
      </c>
      <c r="C8" s="284"/>
      <c r="D8" s="284"/>
      <c r="E8" s="284"/>
      <c r="F8" s="284"/>
      <c r="G8" s="285"/>
    </row>
    <row r="9" spans="1:9" ht="15.75">
      <c r="A9" s="47" t="s">
        <v>30</v>
      </c>
      <c r="B9" s="51" t="s">
        <v>27</v>
      </c>
      <c r="C9" s="20" t="s">
        <v>11</v>
      </c>
      <c r="D9" s="43">
        <f>'RAZEM_do oczyszczania'!G29</f>
        <v>1.8480000000000001</v>
      </c>
      <c r="E9" s="106"/>
      <c r="F9" s="105">
        <v>7</v>
      </c>
      <c r="G9" s="104"/>
      <c r="I9" s="45"/>
    </row>
    <row r="10" spans="1:9" ht="15.75">
      <c r="A10" s="47" t="s">
        <v>31</v>
      </c>
      <c r="B10" s="51" t="s">
        <v>23</v>
      </c>
      <c r="C10" s="20" t="s">
        <v>11</v>
      </c>
      <c r="D10" s="43">
        <f>'RAZEM_do oczyszczania'!G29</f>
        <v>1.8480000000000001</v>
      </c>
      <c r="E10" s="106"/>
      <c r="F10" s="105">
        <v>4</v>
      </c>
      <c r="G10" s="104"/>
      <c r="I10" s="45"/>
    </row>
    <row r="11" spans="1:9" ht="15.75">
      <c r="A11" s="47" t="s">
        <v>32</v>
      </c>
      <c r="B11" s="25" t="s">
        <v>16</v>
      </c>
      <c r="C11" s="20" t="s">
        <v>17</v>
      </c>
      <c r="D11" s="43">
        <f>'RAZEM_do oczyszczania'!G30</f>
        <v>4</v>
      </c>
      <c r="E11" s="106"/>
      <c r="F11" s="105">
        <v>11</v>
      </c>
      <c r="G11" s="104"/>
      <c r="I11" s="45"/>
    </row>
    <row r="12" spans="1:9" ht="15.75">
      <c r="A12" s="47" t="s">
        <v>33</v>
      </c>
      <c r="B12" s="25" t="s">
        <v>18</v>
      </c>
      <c r="C12" s="20" t="s">
        <v>17</v>
      </c>
      <c r="D12" s="43">
        <f>'RAZEM_do oczyszczania'!G31</f>
        <v>2</v>
      </c>
      <c r="E12" s="106"/>
      <c r="F12" s="105">
        <v>11</v>
      </c>
      <c r="G12" s="104"/>
      <c r="I12" s="45"/>
    </row>
    <row r="13" spans="1:9" ht="15.75">
      <c r="A13" s="47"/>
      <c r="B13" s="261" t="s">
        <v>12</v>
      </c>
      <c r="C13" s="262"/>
      <c r="D13" s="262"/>
      <c r="E13" s="262"/>
      <c r="F13" s="262"/>
      <c r="G13" s="263"/>
      <c r="I13" s="45"/>
    </row>
    <row r="14" spans="1:9" ht="15.75">
      <c r="A14" s="47" t="s">
        <v>34</v>
      </c>
      <c r="B14" s="51" t="s">
        <v>27</v>
      </c>
      <c r="C14" s="20" t="s">
        <v>11</v>
      </c>
      <c r="D14" s="43">
        <f>'RAZEM_do oczyszczania'!H29</f>
        <v>17.21</v>
      </c>
      <c r="E14" s="19"/>
      <c r="F14" s="20">
        <v>7</v>
      </c>
      <c r="G14" s="48"/>
      <c r="I14" s="45"/>
    </row>
    <row r="15" spans="1:9" ht="15.75">
      <c r="A15" s="47" t="s">
        <v>35</v>
      </c>
      <c r="B15" s="51" t="s">
        <v>23</v>
      </c>
      <c r="C15" s="20" t="s">
        <v>11</v>
      </c>
      <c r="D15" s="43">
        <f>'RAZEM_do oczyszczania'!H29</f>
        <v>17.21</v>
      </c>
      <c r="E15" s="19"/>
      <c r="F15" s="20">
        <v>4</v>
      </c>
      <c r="G15" s="48"/>
      <c r="I15" s="45"/>
    </row>
    <row r="16" spans="1:9" ht="15.75">
      <c r="A16" s="47" t="s">
        <v>36</v>
      </c>
      <c r="B16" s="25" t="s">
        <v>16</v>
      </c>
      <c r="C16" s="20" t="s">
        <v>17</v>
      </c>
      <c r="D16" s="44">
        <f>'RAZEM_do oczyszczania'!H30</f>
        <v>11</v>
      </c>
      <c r="E16" s="19"/>
      <c r="F16" s="20">
        <v>11</v>
      </c>
      <c r="G16" s="48"/>
      <c r="I16" s="45"/>
    </row>
    <row r="17" spans="1:9" ht="15.75">
      <c r="A17" s="47" t="s">
        <v>37</v>
      </c>
      <c r="B17" s="25" t="s">
        <v>18</v>
      </c>
      <c r="C17" s="20" t="s">
        <v>17</v>
      </c>
      <c r="D17" s="44">
        <f>'RAZEM_do oczyszczania'!H31</f>
        <v>3</v>
      </c>
      <c r="E17" s="19"/>
      <c r="F17" s="20">
        <v>11</v>
      </c>
      <c r="G17" s="48"/>
      <c r="I17" s="45"/>
    </row>
    <row r="18" spans="1:9" ht="15.75">
      <c r="A18" s="47"/>
      <c r="B18" s="261" t="s">
        <v>13</v>
      </c>
      <c r="C18" s="262"/>
      <c r="D18" s="262"/>
      <c r="E18" s="262"/>
      <c r="F18" s="262"/>
      <c r="G18" s="263"/>
      <c r="I18" s="45"/>
    </row>
    <row r="19" spans="1:9" ht="15.75">
      <c r="A19" s="47" t="s">
        <v>49</v>
      </c>
      <c r="B19" s="51" t="s">
        <v>27</v>
      </c>
      <c r="C19" s="20" t="s">
        <v>11</v>
      </c>
      <c r="D19" s="43">
        <f>'RAZEM_do oczyszczania'!I29</f>
        <v>2.6899999999999986</v>
      </c>
      <c r="E19" s="19"/>
      <c r="F19" s="20">
        <v>7</v>
      </c>
      <c r="G19" s="48"/>
      <c r="I19" s="45"/>
    </row>
    <row r="20" spans="1:9" ht="16.5" thickBot="1">
      <c r="A20" s="47" t="s">
        <v>50</v>
      </c>
      <c r="B20" s="51" t="s">
        <v>23</v>
      </c>
      <c r="C20" s="20" t="s">
        <v>11</v>
      </c>
      <c r="D20" s="43">
        <f>'RAZEM_do oczyszczania'!I29</f>
        <v>2.6899999999999986</v>
      </c>
      <c r="E20" s="19"/>
      <c r="F20" s="20">
        <v>4</v>
      </c>
      <c r="G20" s="48"/>
      <c r="I20" s="45"/>
    </row>
    <row r="21" spans="1:9" ht="17.25" thickTop="1" thickBot="1">
      <c r="A21" s="109"/>
      <c r="B21" s="110"/>
      <c r="C21" s="111"/>
      <c r="D21" s="112"/>
      <c r="E21" s="113"/>
      <c r="F21" s="114" t="s">
        <v>45</v>
      </c>
      <c r="G21" s="115"/>
      <c r="I21" s="45"/>
    </row>
    <row r="22" spans="1:9" ht="16.5" thickTop="1">
      <c r="A22" s="24">
        <v>2</v>
      </c>
      <c r="B22" s="54" t="s">
        <v>21</v>
      </c>
      <c r="C22" s="55"/>
      <c r="D22" s="55"/>
      <c r="E22" s="55"/>
      <c r="F22" s="55"/>
      <c r="G22" s="56"/>
      <c r="I22" s="45"/>
    </row>
    <row r="23" spans="1:9" ht="15.75">
      <c r="A23" s="18"/>
      <c r="B23" s="283" t="s">
        <v>10</v>
      </c>
      <c r="C23" s="284"/>
      <c r="D23" s="284"/>
      <c r="E23" s="284"/>
      <c r="F23" s="284"/>
      <c r="G23" s="285"/>
      <c r="I23" s="45"/>
    </row>
    <row r="24" spans="1:9" ht="15.75">
      <c r="A24" s="47" t="s">
        <v>38</v>
      </c>
      <c r="B24" s="51" t="s">
        <v>27</v>
      </c>
      <c r="C24" s="20" t="s">
        <v>11</v>
      </c>
      <c r="D24" s="52">
        <f>'RAZEM_do oczyszczania'!C29</f>
        <v>4.5399999999999991</v>
      </c>
      <c r="E24" s="48"/>
      <c r="F24" s="20">
        <v>7</v>
      </c>
      <c r="G24" s="19"/>
      <c r="I24" s="45"/>
    </row>
    <row r="25" spans="1:9" ht="15.75">
      <c r="A25" s="47" t="s">
        <v>39</v>
      </c>
      <c r="B25" s="51" t="s">
        <v>23</v>
      </c>
      <c r="C25" s="20" t="s">
        <v>11</v>
      </c>
      <c r="D25" s="52">
        <f>'RAZEM_do oczyszczania'!C29</f>
        <v>4.5399999999999991</v>
      </c>
      <c r="E25" s="48"/>
      <c r="F25" s="20">
        <v>4</v>
      </c>
      <c r="G25" s="19"/>
      <c r="I25" s="45"/>
    </row>
    <row r="26" spans="1:9" ht="15.75">
      <c r="A26" s="47" t="s">
        <v>40</v>
      </c>
      <c r="B26" s="25" t="s">
        <v>16</v>
      </c>
      <c r="C26" s="20" t="s">
        <v>17</v>
      </c>
      <c r="D26" s="40">
        <f>'RAZEM_do oczyszczania'!C30</f>
        <v>97</v>
      </c>
      <c r="E26" s="19"/>
      <c r="F26" s="20">
        <v>11</v>
      </c>
      <c r="G26" s="19"/>
      <c r="I26" s="45"/>
    </row>
    <row r="27" spans="1:9" ht="15.75">
      <c r="A27" s="47" t="s">
        <v>41</v>
      </c>
      <c r="B27" s="25" t="s">
        <v>18</v>
      </c>
      <c r="C27" s="20" t="s">
        <v>17</v>
      </c>
      <c r="D27" s="40">
        <f>'RAZEM_do oczyszczania'!C31</f>
        <v>1</v>
      </c>
      <c r="E27" s="19"/>
      <c r="F27" s="20">
        <v>11</v>
      </c>
      <c r="G27" s="19"/>
      <c r="I27" s="45"/>
    </row>
    <row r="28" spans="1:9" ht="15.75">
      <c r="A28" s="47"/>
      <c r="B28" s="261" t="s">
        <v>12</v>
      </c>
      <c r="C28" s="262"/>
      <c r="D28" s="262"/>
      <c r="E28" s="262"/>
      <c r="F28" s="262"/>
      <c r="G28" s="263"/>
      <c r="I28" s="45"/>
    </row>
    <row r="29" spans="1:9" ht="15.75">
      <c r="A29" s="47" t="s">
        <v>42</v>
      </c>
      <c r="B29" s="51" t="s">
        <v>27</v>
      </c>
      <c r="C29" s="20" t="s">
        <v>11</v>
      </c>
      <c r="D29" s="52">
        <f>'RAZEM_do oczyszczania'!D29</f>
        <v>13.479999999999997</v>
      </c>
      <c r="E29" s="19"/>
      <c r="F29" s="20">
        <v>7</v>
      </c>
      <c r="G29" s="19"/>
      <c r="I29" s="45"/>
    </row>
    <row r="30" spans="1:9" ht="15.75">
      <c r="A30" s="47" t="s">
        <v>43</v>
      </c>
      <c r="B30" s="51" t="s">
        <v>23</v>
      </c>
      <c r="C30" s="20" t="s">
        <v>11</v>
      </c>
      <c r="D30" s="52">
        <f>'RAZEM_do oczyszczania'!D29</f>
        <v>13.479999999999997</v>
      </c>
      <c r="E30" s="19"/>
      <c r="F30" s="20">
        <v>4</v>
      </c>
      <c r="G30" s="19"/>
      <c r="I30" s="45"/>
    </row>
    <row r="31" spans="1:9" ht="15.75">
      <c r="A31" s="47" t="s">
        <v>46</v>
      </c>
      <c r="B31" s="25" t="s">
        <v>16</v>
      </c>
      <c r="C31" s="20" t="s">
        <v>17</v>
      </c>
      <c r="D31" s="40">
        <f>'RAZEM_do oczyszczania'!D30</f>
        <v>145</v>
      </c>
      <c r="E31" s="19"/>
      <c r="F31" s="20">
        <v>11</v>
      </c>
      <c r="G31" s="19"/>
      <c r="I31" s="45"/>
    </row>
    <row r="32" spans="1:9" ht="15.75">
      <c r="A32" s="47" t="s">
        <v>47</v>
      </c>
      <c r="B32" s="25" t="s">
        <v>18</v>
      </c>
      <c r="C32" s="20" t="s">
        <v>17</v>
      </c>
      <c r="D32" s="40">
        <f>'RAZEM_do oczyszczania'!D31</f>
        <v>5</v>
      </c>
      <c r="E32" s="19"/>
      <c r="F32" s="20">
        <v>11</v>
      </c>
      <c r="G32" s="19"/>
      <c r="I32" s="45"/>
    </row>
    <row r="33" spans="1:7" ht="15.75">
      <c r="A33" s="47"/>
      <c r="B33" s="261" t="s">
        <v>13</v>
      </c>
      <c r="C33" s="262"/>
      <c r="D33" s="262"/>
      <c r="E33" s="262"/>
      <c r="F33" s="262"/>
      <c r="G33" s="263"/>
    </row>
    <row r="34" spans="1:7" ht="15.75">
      <c r="A34" s="49" t="s">
        <v>48</v>
      </c>
      <c r="B34" s="51" t="s">
        <v>27</v>
      </c>
      <c r="C34" s="20" t="s">
        <v>11</v>
      </c>
      <c r="D34" s="52">
        <f>'RAZEM_do oczyszczania'!E29</f>
        <v>0.05</v>
      </c>
      <c r="E34" s="19"/>
      <c r="F34" s="20">
        <v>7</v>
      </c>
      <c r="G34" s="19"/>
    </row>
    <row r="35" spans="1:7" ht="15.75">
      <c r="A35" s="49" t="s">
        <v>51</v>
      </c>
      <c r="B35" s="51" t="s">
        <v>24</v>
      </c>
      <c r="C35" s="20" t="s">
        <v>11</v>
      </c>
      <c r="D35" s="52">
        <f>'RAZEM_do oczyszczania'!E29</f>
        <v>0.05</v>
      </c>
      <c r="E35" s="19"/>
      <c r="F35" s="20">
        <v>4</v>
      </c>
      <c r="G35" s="19"/>
    </row>
    <row r="36" spans="1:7" ht="15.75">
      <c r="A36" s="49"/>
      <c r="B36" s="261" t="s">
        <v>19</v>
      </c>
      <c r="C36" s="262"/>
      <c r="D36" s="262"/>
      <c r="E36" s="262"/>
      <c r="F36" s="262"/>
      <c r="G36" s="263"/>
    </row>
    <row r="37" spans="1:7" ht="16.5" thickBot="1">
      <c r="A37" s="49" t="s">
        <v>52</v>
      </c>
      <c r="B37" s="79" t="s">
        <v>56</v>
      </c>
      <c r="C37" s="20" t="s">
        <v>11</v>
      </c>
      <c r="D37" s="25">
        <f>'RAZEM_do oczyszczania'!F29</f>
        <v>0.04</v>
      </c>
      <c r="E37" s="19"/>
      <c r="F37" s="20">
        <v>11</v>
      </c>
      <c r="G37" s="19"/>
    </row>
    <row r="38" spans="1:7" ht="17.25" thickTop="1" thickBot="1">
      <c r="A38" s="50"/>
      <c r="B38" s="28"/>
      <c r="C38" s="29"/>
      <c r="D38" s="27"/>
      <c r="E38" s="30"/>
      <c r="F38" s="31" t="s">
        <v>20</v>
      </c>
      <c r="G38" s="32"/>
    </row>
    <row r="39" spans="1:7" ht="17.25" thickTop="1" thickBot="1">
      <c r="A39" s="33"/>
      <c r="B39" s="33"/>
      <c r="C39" s="33"/>
      <c r="D39" s="33"/>
      <c r="E39" s="33"/>
      <c r="F39" s="33"/>
      <c r="G39" s="33"/>
    </row>
    <row r="40" spans="1:7" ht="31.5" thickTop="1" thickBot="1">
      <c r="A40" s="281" t="s">
        <v>29</v>
      </c>
      <c r="B40" s="282"/>
      <c r="C40" s="282"/>
      <c r="D40" s="282"/>
      <c r="E40" s="282"/>
      <c r="F40" s="83"/>
      <c r="G40" s="84" t="s">
        <v>14</v>
      </c>
    </row>
    <row r="41" spans="1:7" ht="33" thickTop="1" thickBot="1">
      <c r="A41" s="82">
        <v>1</v>
      </c>
      <c r="B41" s="85" t="s">
        <v>25</v>
      </c>
      <c r="C41" s="86" t="s">
        <v>11</v>
      </c>
      <c r="D41" s="87">
        <f>'RAZEM_do oczyszczania'!K29</f>
        <v>10.76</v>
      </c>
      <c r="E41" s="230"/>
      <c r="F41" s="88">
        <v>11</v>
      </c>
      <c r="G41" s="89"/>
    </row>
    <row r="42" spans="1:7" ht="17.25" thickTop="1" thickBot="1">
      <c r="A42" s="33"/>
      <c r="B42" s="33"/>
      <c r="C42" s="33"/>
      <c r="D42" s="33"/>
      <c r="E42" s="33"/>
      <c r="F42" s="33"/>
      <c r="G42" s="33"/>
    </row>
    <row r="43" spans="1:7" ht="15.75">
      <c r="A43" s="33"/>
      <c r="B43" s="33"/>
      <c r="C43" s="33"/>
      <c r="E43" s="264" t="s">
        <v>53</v>
      </c>
      <c r="F43" s="265"/>
      <c r="G43" s="80"/>
    </row>
    <row r="44" spans="1:7" ht="16.5" thickBot="1">
      <c r="A44" s="1"/>
      <c r="B44" s="1"/>
      <c r="C44" s="1"/>
      <c r="E44" s="264" t="s">
        <v>90</v>
      </c>
      <c r="F44" s="265"/>
      <c r="G44" s="116"/>
    </row>
    <row r="45" spans="1:7" ht="19.5" thickBot="1">
      <c r="A45" s="1"/>
      <c r="B45" s="1"/>
      <c r="C45" s="34"/>
      <c r="E45" s="279" t="s">
        <v>54</v>
      </c>
      <c r="F45" s="280"/>
      <c r="G45" s="81"/>
    </row>
    <row r="48" spans="1:7" ht="15">
      <c r="F48" s="288" t="s">
        <v>92</v>
      </c>
    </row>
    <row r="49" spans="6:6" ht="15">
      <c r="F49" s="288" t="s">
        <v>93</v>
      </c>
    </row>
  </sheetData>
  <mergeCells count="12">
    <mergeCell ref="B28:G28"/>
    <mergeCell ref="F1:G1"/>
    <mergeCell ref="B8:G8"/>
    <mergeCell ref="B13:G13"/>
    <mergeCell ref="B18:G18"/>
    <mergeCell ref="B23:G23"/>
    <mergeCell ref="E43:F43"/>
    <mergeCell ref="E44:F44"/>
    <mergeCell ref="E45:F45"/>
    <mergeCell ref="B33:G33"/>
    <mergeCell ref="B36:G36"/>
    <mergeCell ref="A40:E40"/>
  </mergeCells>
  <pageMargins left="0.9055118110236221" right="0.15748031496062992" top="0.43307086614173229" bottom="0.27559055118110237" header="0.19685039370078741" footer="0.23622047244094491"/>
  <pageSetup paperSize="9" scale="60" firstPageNumber="107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F35" sqref="F35:F36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1.28515625" style="2" bestFit="1" customWidth="1"/>
    <col min="10" max="16384" width="9.140625" style="2"/>
  </cols>
  <sheetData>
    <row r="1" spans="1:9" ht="15.75">
      <c r="F1" s="264"/>
      <c r="G1" s="264"/>
    </row>
    <row r="2" spans="1:9" ht="18.75">
      <c r="A2" s="4" t="s">
        <v>57</v>
      </c>
      <c r="B2" s="3"/>
      <c r="C2" s="3"/>
      <c r="D2" s="3"/>
      <c r="E2" s="3"/>
      <c r="F2" s="3"/>
      <c r="G2" s="3"/>
    </row>
    <row r="3" spans="1:9" ht="18.75">
      <c r="A3" s="6" t="s">
        <v>3</v>
      </c>
      <c r="B3" s="3"/>
      <c r="C3" s="3"/>
      <c r="D3" s="3"/>
      <c r="E3" s="3"/>
      <c r="F3" s="3"/>
      <c r="G3" s="5"/>
    </row>
    <row r="4" spans="1:9" ht="48" thickBot="1">
      <c r="A4" s="7" t="s">
        <v>7</v>
      </c>
      <c r="B4" s="7" t="s">
        <v>8</v>
      </c>
      <c r="C4" s="8" t="s">
        <v>22</v>
      </c>
      <c r="D4" s="8" t="s">
        <v>9</v>
      </c>
      <c r="E4" s="8" t="s">
        <v>58</v>
      </c>
      <c r="F4" s="8" t="s">
        <v>91</v>
      </c>
      <c r="G4" s="8" t="s">
        <v>59</v>
      </c>
    </row>
    <row r="5" spans="1:9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9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9" ht="16.5" thickTop="1">
      <c r="A7" s="13">
        <v>1</v>
      </c>
      <c r="B7" s="57" t="s">
        <v>15</v>
      </c>
      <c r="C7" s="58"/>
      <c r="D7" s="58"/>
      <c r="E7" s="58"/>
      <c r="F7" s="58"/>
      <c r="G7" s="59"/>
    </row>
    <row r="8" spans="1:9" ht="15.75">
      <c r="A8" s="15"/>
      <c r="B8" s="266" t="s">
        <v>12</v>
      </c>
      <c r="C8" s="267"/>
      <c r="D8" s="267"/>
      <c r="E8" s="267"/>
      <c r="F8" s="267"/>
      <c r="G8" s="268"/>
    </row>
    <row r="9" spans="1:9" ht="15.75">
      <c r="A9" s="47" t="s">
        <v>30</v>
      </c>
      <c r="B9" s="16" t="s">
        <v>27</v>
      </c>
      <c r="C9" s="15" t="s">
        <v>11</v>
      </c>
      <c r="D9" s="43">
        <f>'RAZEM_do oczyszczania'!H37</f>
        <v>18.43</v>
      </c>
      <c r="E9" s="19"/>
      <c r="F9" s="20">
        <v>7</v>
      </c>
      <c r="G9" s="48"/>
    </row>
    <row r="10" spans="1:9" ht="15.75">
      <c r="A10" s="47" t="s">
        <v>31</v>
      </c>
      <c r="B10" s="16" t="s">
        <v>23</v>
      </c>
      <c r="C10" s="15" t="s">
        <v>11</v>
      </c>
      <c r="D10" s="43">
        <f>'RAZEM_do oczyszczania'!H37</f>
        <v>18.43</v>
      </c>
      <c r="E10" s="19"/>
      <c r="F10" s="20">
        <v>4</v>
      </c>
      <c r="G10" s="48"/>
    </row>
    <row r="11" spans="1:9" ht="15.75">
      <c r="A11" s="47" t="s">
        <v>32</v>
      </c>
      <c r="B11" s="17" t="s">
        <v>16</v>
      </c>
      <c r="C11" s="15" t="s">
        <v>17</v>
      </c>
      <c r="D11" s="44">
        <f>'RAZEM_do oczyszczania'!H38</f>
        <v>7</v>
      </c>
      <c r="E11" s="19"/>
      <c r="F11" s="20">
        <v>11</v>
      </c>
      <c r="G11" s="48"/>
    </row>
    <row r="12" spans="1:9" ht="15.75">
      <c r="A12" s="47"/>
      <c r="B12" s="273" t="s">
        <v>13</v>
      </c>
      <c r="C12" s="274"/>
      <c r="D12" s="274"/>
      <c r="E12" s="274"/>
      <c r="F12" s="274"/>
      <c r="G12" s="275"/>
    </row>
    <row r="13" spans="1:9" ht="15.75">
      <c r="A13" s="47" t="s">
        <v>33</v>
      </c>
      <c r="B13" s="16" t="s">
        <v>27</v>
      </c>
      <c r="C13" s="15" t="s">
        <v>11</v>
      </c>
      <c r="D13" s="43">
        <f>'RAZEM_do oczyszczania'!I37</f>
        <v>29.859999999999996</v>
      </c>
      <c r="E13" s="19"/>
      <c r="F13" s="20">
        <v>7</v>
      </c>
      <c r="G13" s="48"/>
      <c r="I13" s="45"/>
    </row>
    <row r="14" spans="1:9" ht="15.75">
      <c r="A14" s="47" t="s">
        <v>34</v>
      </c>
      <c r="B14" s="16" t="s">
        <v>23</v>
      </c>
      <c r="C14" s="15" t="s">
        <v>11</v>
      </c>
      <c r="D14" s="43">
        <f>'RAZEM_do oczyszczania'!I37</f>
        <v>29.859999999999996</v>
      </c>
      <c r="E14" s="19"/>
      <c r="F14" s="20">
        <v>4</v>
      </c>
      <c r="G14" s="48"/>
      <c r="I14" s="45"/>
    </row>
    <row r="15" spans="1:9" ht="15.75">
      <c r="A15" s="47" t="s">
        <v>35</v>
      </c>
      <c r="B15" s="17" t="s">
        <v>16</v>
      </c>
      <c r="C15" s="15" t="s">
        <v>17</v>
      </c>
      <c r="D15" s="44">
        <f>'RAZEM_do oczyszczania'!I38</f>
        <v>14</v>
      </c>
      <c r="E15" s="19"/>
      <c r="F15" s="20">
        <v>11</v>
      </c>
      <c r="G15" s="48"/>
      <c r="I15" s="45"/>
    </row>
    <row r="16" spans="1:9" ht="15.75">
      <c r="A16" s="47"/>
      <c r="B16" s="273" t="s">
        <v>19</v>
      </c>
      <c r="C16" s="274"/>
      <c r="D16" s="274"/>
      <c r="E16" s="274"/>
      <c r="F16" s="274"/>
      <c r="G16" s="275"/>
      <c r="I16" s="45"/>
    </row>
    <row r="17" spans="1:9" ht="15.75">
      <c r="A17" s="47" t="s">
        <v>36</v>
      </c>
      <c r="B17" s="16" t="s">
        <v>55</v>
      </c>
      <c r="C17" s="15" t="s">
        <v>11</v>
      </c>
      <c r="D17" s="43">
        <f>'RAZEM_do oczyszczania'!J37</f>
        <v>6.7799999999999985</v>
      </c>
      <c r="E17" s="19"/>
      <c r="F17" s="20">
        <v>11</v>
      </c>
      <c r="G17" s="48"/>
      <c r="I17" s="45"/>
    </row>
    <row r="18" spans="1:9" ht="16.5" thickBot="1">
      <c r="A18" s="47" t="s">
        <v>37</v>
      </c>
      <c r="B18" s="17" t="s">
        <v>16</v>
      </c>
      <c r="C18" s="15" t="s">
        <v>17</v>
      </c>
      <c r="D18" s="44">
        <f>'RAZEM_do oczyszczania'!J38</f>
        <v>1</v>
      </c>
      <c r="E18" s="19"/>
      <c r="F18" s="20">
        <v>11</v>
      </c>
      <c r="G18" s="48"/>
      <c r="I18" s="45"/>
    </row>
    <row r="19" spans="1:9" ht="17.25" thickTop="1" thickBot="1">
      <c r="A19" s="22"/>
      <c r="B19" s="23"/>
      <c r="C19" s="21"/>
      <c r="D19" s="60"/>
      <c r="E19" s="61"/>
      <c r="F19" s="62" t="s">
        <v>45</v>
      </c>
      <c r="G19" s="63"/>
      <c r="I19" s="45"/>
    </row>
    <row r="20" spans="1:9" ht="16.5" thickTop="1">
      <c r="A20" s="24">
        <v>2</v>
      </c>
      <c r="B20" s="54" t="s">
        <v>21</v>
      </c>
      <c r="C20" s="55"/>
      <c r="D20" s="64"/>
      <c r="E20" s="64"/>
      <c r="F20" s="64"/>
      <c r="G20" s="65"/>
      <c r="I20" s="45"/>
    </row>
    <row r="21" spans="1:9" ht="15.75">
      <c r="A21" s="15"/>
      <c r="B21" s="266" t="s">
        <v>12</v>
      </c>
      <c r="C21" s="267"/>
      <c r="D21" s="267"/>
      <c r="E21" s="267"/>
      <c r="F21" s="267"/>
      <c r="G21" s="268"/>
      <c r="I21" s="45"/>
    </row>
    <row r="22" spans="1:9" ht="15.75">
      <c r="A22" s="47" t="s">
        <v>38</v>
      </c>
      <c r="B22" s="16" t="s">
        <v>27</v>
      </c>
      <c r="C22" s="15" t="s">
        <v>11</v>
      </c>
      <c r="D22" s="52">
        <f>'RAZEM_do oczyszczania'!D37</f>
        <v>19.62</v>
      </c>
      <c r="E22" s="19"/>
      <c r="F22" s="20">
        <v>7</v>
      </c>
      <c r="G22" s="19"/>
      <c r="I22" s="45"/>
    </row>
    <row r="23" spans="1:9" ht="15.75">
      <c r="A23" s="47" t="s">
        <v>39</v>
      </c>
      <c r="B23" s="16" t="s">
        <v>23</v>
      </c>
      <c r="C23" s="15" t="s">
        <v>11</v>
      </c>
      <c r="D23" s="52">
        <f>'RAZEM_do oczyszczania'!D37</f>
        <v>19.62</v>
      </c>
      <c r="E23" s="19"/>
      <c r="F23" s="20">
        <v>4</v>
      </c>
      <c r="G23" s="19"/>
      <c r="I23" s="45"/>
    </row>
    <row r="24" spans="1:9" ht="15.75">
      <c r="A24" s="47" t="s">
        <v>40</v>
      </c>
      <c r="B24" s="17" t="s">
        <v>16</v>
      </c>
      <c r="C24" s="15" t="s">
        <v>17</v>
      </c>
      <c r="D24" s="40">
        <f>'RAZEM_do oczyszczania'!D38</f>
        <v>83</v>
      </c>
      <c r="E24" s="19"/>
      <c r="F24" s="20">
        <v>11</v>
      </c>
      <c r="G24" s="19"/>
      <c r="I24" s="45"/>
    </row>
    <row r="25" spans="1:9" ht="15.75">
      <c r="A25" s="47"/>
      <c r="B25" s="273" t="s">
        <v>13</v>
      </c>
      <c r="C25" s="274"/>
      <c r="D25" s="274"/>
      <c r="E25" s="274"/>
      <c r="F25" s="274"/>
      <c r="G25" s="275"/>
      <c r="I25" s="45"/>
    </row>
    <row r="26" spans="1:9" ht="15.75">
      <c r="A26" s="49" t="s">
        <v>41</v>
      </c>
      <c r="B26" s="16" t="s">
        <v>27</v>
      </c>
      <c r="C26" s="15" t="s">
        <v>11</v>
      </c>
      <c r="D26" s="52">
        <f>'RAZEM_do oczyszczania'!E37</f>
        <v>46.67</v>
      </c>
      <c r="E26" s="19"/>
      <c r="F26" s="20">
        <v>7</v>
      </c>
      <c r="G26" s="19"/>
      <c r="I26" s="45"/>
    </row>
    <row r="27" spans="1:9" ht="15.75">
      <c r="A27" s="49" t="s">
        <v>42</v>
      </c>
      <c r="B27" s="16" t="s">
        <v>23</v>
      </c>
      <c r="C27" s="15" t="s">
        <v>11</v>
      </c>
      <c r="D27" s="52">
        <f>'RAZEM_do oczyszczania'!E37</f>
        <v>46.67</v>
      </c>
      <c r="E27" s="19"/>
      <c r="F27" s="20">
        <v>4</v>
      </c>
      <c r="G27" s="19"/>
      <c r="I27" s="45"/>
    </row>
    <row r="28" spans="1:9" ht="16.5" thickBot="1">
      <c r="A28" s="49" t="s">
        <v>43</v>
      </c>
      <c r="B28" s="17" t="s">
        <v>16</v>
      </c>
      <c r="C28" s="15" t="s">
        <v>17</v>
      </c>
      <c r="D28" s="40">
        <f>'RAZEM_do oczyszczania'!E38</f>
        <v>93</v>
      </c>
      <c r="E28" s="19"/>
      <c r="F28" s="20">
        <v>11</v>
      </c>
      <c r="G28" s="19"/>
      <c r="I28" s="45"/>
    </row>
    <row r="29" spans="1:9" ht="17.25" thickTop="1" thickBot="1">
      <c r="A29" s="27"/>
      <c r="B29" s="28"/>
      <c r="C29" s="29"/>
      <c r="D29" s="27"/>
      <c r="E29" s="30"/>
      <c r="F29" s="31" t="s">
        <v>20</v>
      </c>
      <c r="G29" s="32"/>
    </row>
    <row r="30" spans="1:9" ht="17.25" thickTop="1" thickBot="1">
      <c r="A30" s="33"/>
      <c r="B30" s="33"/>
      <c r="C30" s="33"/>
      <c r="D30" s="33"/>
      <c r="E30" s="33"/>
      <c r="F30" s="33"/>
      <c r="G30" s="33"/>
    </row>
    <row r="31" spans="1:9" ht="19.5" thickBot="1">
      <c r="A31" s="1"/>
      <c r="B31" s="1"/>
      <c r="C31" s="1"/>
      <c r="D31" s="1"/>
      <c r="E31" s="264" t="s">
        <v>44</v>
      </c>
      <c r="F31" s="265"/>
      <c r="G31" s="53"/>
    </row>
    <row r="32" spans="1:9" ht="15.75">
      <c r="A32" s="1"/>
      <c r="B32" s="1"/>
      <c r="C32" s="34"/>
      <c r="D32" s="34"/>
      <c r="E32" s="1"/>
      <c r="F32" s="1"/>
    </row>
    <row r="35" spans="5:6" ht="15">
      <c r="F35" s="288" t="s">
        <v>92</v>
      </c>
    </row>
    <row r="36" spans="5:6" ht="15">
      <c r="F36" s="288" t="s">
        <v>93</v>
      </c>
    </row>
    <row r="48" spans="5:6">
      <c r="E48" s="145"/>
    </row>
  </sheetData>
  <mergeCells count="7">
    <mergeCell ref="F1:G1"/>
    <mergeCell ref="E31:F31"/>
    <mergeCell ref="B25:G25"/>
    <mergeCell ref="B21:G21"/>
    <mergeCell ref="B16:G16"/>
    <mergeCell ref="B12:G12"/>
    <mergeCell ref="B8:G8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9" workbookViewId="0">
      <selection activeCell="F35" sqref="F35:F36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1.28515625" style="45" bestFit="1" customWidth="1"/>
    <col min="10" max="16384" width="9.140625" style="2"/>
  </cols>
  <sheetData>
    <row r="1" spans="1:7" ht="15.75">
      <c r="F1" s="264"/>
      <c r="G1" s="264"/>
    </row>
    <row r="2" spans="1:7" ht="18.75">
      <c r="A2" s="4" t="s">
        <v>57</v>
      </c>
      <c r="B2" s="3"/>
      <c r="C2" s="3"/>
      <c r="D2" s="3"/>
      <c r="E2" s="3"/>
      <c r="F2" s="3"/>
      <c r="G2" s="3"/>
    </row>
    <row r="3" spans="1:7" ht="18.75">
      <c r="A3" s="6" t="s">
        <v>4</v>
      </c>
      <c r="B3" s="3"/>
      <c r="C3" s="3"/>
      <c r="D3" s="3"/>
      <c r="E3" s="3"/>
      <c r="F3" s="3"/>
      <c r="G3" s="5"/>
    </row>
    <row r="4" spans="1:7" ht="48" thickBot="1">
      <c r="A4" s="7" t="s">
        <v>7</v>
      </c>
      <c r="B4" s="7" t="s">
        <v>8</v>
      </c>
      <c r="C4" s="8" t="s">
        <v>22</v>
      </c>
      <c r="D4" s="8" t="s">
        <v>9</v>
      </c>
      <c r="E4" s="8" t="s">
        <v>58</v>
      </c>
      <c r="F4" s="8" t="s">
        <v>91</v>
      </c>
      <c r="G4" s="8" t="s">
        <v>59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101" t="s">
        <v>15</v>
      </c>
      <c r="C7" s="102"/>
      <c r="D7" s="102"/>
      <c r="E7" s="102"/>
      <c r="F7" s="102"/>
      <c r="G7" s="103"/>
    </row>
    <row r="8" spans="1:7" ht="15.75">
      <c r="A8" s="15"/>
      <c r="B8" s="266" t="s">
        <v>12</v>
      </c>
      <c r="C8" s="267"/>
      <c r="D8" s="267"/>
      <c r="E8" s="267"/>
      <c r="F8" s="267"/>
      <c r="G8" s="268"/>
    </row>
    <row r="9" spans="1:7" ht="15.75">
      <c r="A9" s="47" t="s">
        <v>30</v>
      </c>
      <c r="B9" s="16" t="s">
        <v>27</v>
      </c>
      <c r="C9" s="15" t="s">
        <v>11</v>
      </c>
      <c r="D9" s="67">
        <f>'RAZEM_do oczyszczania'!H45</f>
        <v>11.54</v>
      </c>
      <c r="E9" s="94"/>
      <c r="F9" s="68">
        <v>7</v>
      </c>
      <c r="G9" s="69"/>
    </row>
    <row r="10" spans="1:7" ht="15.75">
      <c r="A10" s="47" t="s">
        <v>31</v>
      </c>
      <c r="B10" s="16" t="s">
        <v>23</v>
      </c>
      <c r="C10" s="15" t="s">
        <v>11</v>
      </c>
      <c r="D10" s="67">
        <f>'RAZEM_do oczyszczania'!H45</f>
        <v>11.54</v>
      </c>
      <c r="E10" s="94"/>
      <c r="F10" s="68">
        <v>4</v>
      </c>
      <c r="G10" s="69"/>
    </row>
    <row r="11" spans="1:7" ht="15.75">
      <c r="A11" s="47"/>
      <c r="B11" s="273" t="s">
        <v>13</v>
      </c>
      <c r="C11" s="274"/>
      <c r="D11" s="274"/>
      <c r="E11" s="274"/>
      <c r="F11" s="274"/>
      <c r="G11" s="275"/>
    </row>
    <row r="12" spans="1:7" ht="15.75">
      <c r="A12" s="47" t="s">
        <v>32</v>
      </c>
      <c r="B12" s="16" t="s">
        <v>27</v>
      </c>
      <c r="C12" s="15" t="s">
        <v>11</v>
      </c>
      <c r="D12" s="67">
        <f>'RAZEM_do oczyszczania'!I45</f>
        <v>10.16</v>
      </c>
      <c r="E12" s="94"/>
      <c r="F12" s="68">
        <v>7</v>
      </c>
      <c r="G12" s="69"/>
    </row>
    <row r="13" spans="1:7" ht="15.75">
      <c r="A13" s="47" t="s">
        <v>33</v>
      </c>
      <c r="B13" s="16" t="s">
        <v>23</v>
      </c>
      <c r="C13" s="15" t="s">
        <v>11</v>
      </c>
      <c r="D13" s="67">
        <f>'RAZEM_do oczyszczania'!I45</f>
        <v>10.16</v>
      </c>
      <c r="E13" s="94"/>
      <c r="F13" s="68">
        <v>4</v>
      </c>
      <c r="G13" s="69"/>
    </row>
    <row r="14" spans="1:7" ht="15.75">
      <c r="A14" s="47" t="s">
        <v>34</v>
      </c>
      <c r="B14" s="17" t="s">
        <v>16</v>
      </c>
      <c r="C14" s="15" t="s">
        <v>17</v>
      </c>
      <c r="D14" s="67">
        <f>'RAZEM_do oczyszczania'!I46</f>
        <v>24</v>
      </c>
      <c r="E14" s="94"/>
      <c r="F14" s="68">
        <v>11</v>
      </c>
      <c r="G14" s="69"/>
    </row>
    <row r="15" spans="1:7" ht="15.75">
      <c r="A15" s="47"/>
      <c r="B15" s="273" t="s">
        <v>19</v>
      </c>
      <c r="C15" s="274"/>
      <c r="D15" s="274"/>
      <c r="E15" s="274"/>
      <c r="F15" s="274"/>
      <c r="G15" s="275"/>
    </row>
    <row r="16" spans="1:7" ht="16.5" thickBot="1">
      <c r="A16" s="47" t="s">
        <v>35</v>
      </c>
      <c r="B16" s="16" t="s">
        <v>55</v>
      </c>
      <c r="C16" s="15" t="s">
        <v>11</v>
      </c>
      <c r="D16" s="67">
        <f>'RAZEM_do oczyszczania'!J45</f>
        <v>0.57999999999999996</v>
      </c>
      <c r="E16" s="94"/>
      <c r="F16" s="68">
        <v>11</v>
      </c>
      <c r="G16" s="69"/>
    </row>
    <row r="17" spans="1:7" ht="17.25" thickTop="1" thickBot="1">
      <c r="A17" s="22"/>
      <c r="B17" s="23"/>
      <c r="C17" s="21"/>
      <c r="D17" s="95"/>
      <c r="E17" s="96"/>
      <c r="F17" s="97" t="s">
        <v>45</v>
      </c>
      <c r="G17" s="98"/>
    </row>
    <row r="18" spans="1:7" ht="16.5" thickTop="1">
      <c r="A18" s="24">
        <v>2</v>
      </c>
      <c r="B18" s="54" t="s">
        <v>21</v>
      </c>
      <c r="C18" s="55"/>
      <c r="D18" s="64"/>
      <c r="E18" s="64"/>
      <c r="F18" s="64"/>
      <c r="G18" s="65"/>
    </row>
    <row r="19" spans="1:7" ht="15.75">
      <c r="A19" s="15"/>
      <c r="B19" s="266" t="s">
        <v>12</v>
      </c>
      <c r="C19" s="267"/>
      <c r="D19" s="267"/>
      <c r="E19" s="267"/>
      <c r="F19" s="267"/>
      <c r="G19" s="268"/>
    </row>
    <row r="20" spans="1:7" ht="15.75">
      <c r="A20" s="47" t="s">
        <v>38</v>
      </c>
      <c r="B20" s="16" t="s">
        <v>28</v>
      </c>
      <c r="C20" s="15" t="s">
        <v>11</v>
      </c>
      <c r="D20" s="99">
        <f>'RAZEM_do oczyszczania'!D45</f>
        <v>38.979999999999997</v>
      </c>
      <c r="E20" s="94"/>
      <c r="F20" s="68">
        <v>7</v>
      </c>
      <c r="G20" s="94"/>
    </row>
    <row r="21" spans="1:7" ht="15.75">
      <c r="A21" s="47" t="s">
        <v>39</v>
      </c>
      <c r="B21" s="16" t="s">
        <v>23</v>
      </c>
      <c r="C21" s="15" t="s">
        <v>11</v>
      </c>
      <c r="D21" s="99">
        <f>'RAZEM_do oczyszczania'!D45</f>
        <v>38.979999999999997</v>
      </c>
      <c r="E21" s="94"/>
      <c r="F21" s="68">
        <v>4</v>
      </c>
      <c r="G21" s="94"/>
    </row>
    <row r="22" spans="1:7" ht="15.75">
      <c r="A22" s="47" t="s">
        <v>40</v>
      </c>
      <c r="B22" s="17" t="s">
        <v>16</v>
      </c>
      <c r="C22" s="15" t="s">
        <v>17</v>
      </c>
      <c r="D22" s="100">
        <f>'RAZEM_do oczyszczania'!D46</f>
        <v>118</v>
      </c>
      <c r="E22" s="94"/>
      <c r="F22" s="68">
        <v>11</v>
      </c>
      <c r="G22" s="94"/>
    </row>
    <row r="23" spans="1:7" ht="15.75">
      <c r="A23" s="47" t="s">
        <v>41</v>
      </c>
      <c r="B23" s="17" t="s">
        <v>18</v>
      </c>
      <c r="C23" s="15" t="s">
        <v>17</v>
      </c>
      <c r="D23" s="100">
        <f>'RAZEM_do oczyszczania'!D47</f>
        <v>5</v>
      </c>
      <c r="E23" s="94"/>
      <c r="F23" s="68">
        <v>11</v>
      </c>
      <c r="G23" s="94"/>
    </row>
    <row r="24" spans="1:7" ht="15.75">
      <c r="A24" s="47"/>
      <c r="B24" s="273" t="s">
        <v>13</v>
      </c>
      <c r="C24" s="274"/>
      <c r="D24" s="274"/>
      <c r="E24" s="274"/>
      <c r="F24" s="274"/>
      <c r="G24" s="275"/>
    </row>
    <row r="25" spans="1:7" ht="15.75">
      <c r="A25" s="49" t="s">
        <v>42</v>
      </c>
      <c r="B25" s="16" t="s">
        <v>27</v>
      </c>
      <c r="C25" s="15" t="s">
        <v>11</v>
      </c>
      <c r="D25" s="99">
        <f>'RAZEM_do oczyszczania'!E45</f>
        <v>8.02</v>
      </c>
      <c r="E25" s="94"/>
      <c r="F25" s="68">
        <v>7</v>
      </c>
      <c r="G25" s="94"/>
    </row>
    <row r="26" spans="1:7" ht="15.75">
      <c r="A26" s="49" t="s">
        <v>43</v>
      </c>
      <c r="B26" s="16" t="s">
        <v>23</v>
      </c>
      <c r="C26" s="15" t="s">
        <v>11</v>
      </c>
      <c r="D26" s="99">
        <f>'RAZEM_do oczyszczania'!E45</f>
        <v>8.02</v>
      </c>
      <c r="E26" s="94"/>
      <c r="F26" s="68">
        <v>4</v>
      </c>
      <c r="G26" s="94"/>
    </row>
    <row r="27" spans="1:7" ht="15.75">
      <c r="A27" s="49" t="s">
        <v>46</v>
      </c>
      <c r="B27" s="17" t="s">
        <v>16</v>
      </c>
      <c r="C27" s="15" t="s">
        <v>17</v>
      </c>
      <c r="D27" s="100">
        <f>'RAZEM_do oczyszczania'!E46</f>
        <v>26</v>
      </c>
      <c r="E27" s="94"/>
      <c r="F27" s="68">
        <v>11</v>
      </c>
      <c r="G27" s="94"/>
    </row>
    <row r="28" spans="1:7" ht="15.75">
      <c r="A28" s="49" t="s">
        <v>47</v>
      </c>
      <c r="B28" s="17" t="s">
        <v>18</v>
      </c>
      <c r="C28" s="15" t="s">
        <v>17</v>
      </c>
      <c r="D28" s="100">
        <f>'RAZEM_do oczyszczania'!E47</f>
        <v>2</v>
      </c>
      <c r="E28" s="94"/>
      <c r="F28" s="68">
        <v>11</v>
      </c>
      <c r="G28" s="94"/>
    </row>
    <row r="29" spans="1:7" ht="16.5" thickBot="1">
      <c r="A29" s="27"/>
      <c r="B29" s="28"/>
      <c r="C29" s="29"/>
      <c r="D29" s="90"/>
      <c r="E29" s="91"/>
      <c r="F29" s="92" t="s">
        <v>20</v>
      </c>
      <c r="G29" s="93"/>
    </row>
    <row r="30" spans="1:7" ht="17.25" thickTop="1" thickBot="1">
      <c r="A30" s="33"/>
      <c r="B30" s="33"/>
      <c r="C30" s="33"/>
      <c r="D30" s="33"/>
      <c r="E30" s="33"/>
      <c r="F30" s="33"/>
      <c r="G30" s="33"/>
    </row>
    <row r="31" spans="1:7" ht="19.5" thickBot="1">
      <c r="A31" s="1"/>
      <c r="B31" s="1"/>
      <c r="C31" s="1"/>
      <c r="D31" s="1"/>
      <c r="E31" s="264" t="s">
        <v>44</v>
      </c>
      <c r="F31" s="265"/>
      <c r="G31" s="53"/>
    </row>
    <row r="35" spans="5:6" ht="15">
      <c r="F35" s="288" t="s">
        <v>92</v>
      </c>
    </row>
    <row r="36" spans="5:6" ht="15">
      <c r="F36" s="288" t="s">
        <v>93</v>
      </c>
    </row>
    <row r="48" spans="5:6">
      <c r="E48" s="145"/>
    </row>
  </sheetData>
  <mergeCells count="7">
    <mergeCell ref="E31:F31"/>
    <mergeCell ref="F1:G1"/>
    <mergeCell ref="B24:G24"/>
    <mergeCell ref="B19:G19"/>
    <mergeCell ref="B15:G15"/>
    <mergeCell ref="B11:G11"/>
    <mergeCell ref="B8:G8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9" zoomScale="85" zoomScaleNormal="85" workbookViewId="0">
      <selection activeCell="F30" sqref="F30:F31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1.42578125" style="45" bestFit="1" customWidth="1"/>
    <col min="10" max="16384" width="9.140625" style="2"/>
  </cols>
  <sheetData>
    <row r="1" spans="1:7" ht="15.75">
      <c r="F1" s="264"/>
      <c r="G1" s="264"/>
    </row>
    <row r="2" spans="1:7" ht="18.75">
      <c r="A2" s="4" t="s">
        <v>57</v>
      </c>
      <c r="B2" s="3"/>
      <c r="C2" s="3"/>
      <c r="D2" s="3"/>
      <c r="E2" s="3"/>
      <c r="F2" s="3"/>
      <c r="G2" s="3"/>
    </row>
    <row r="3" spans="1:7" ht="18.75">
      <c r="A3" s="6" t="s">
        <v>5</v>
      </c>
      <c r="B3" s="3"/>
      <c r="C3" s="3"/>
      <c r="D3" s="3"/>
      <c r="E3" s="3"/>
      <c r="F3" s="3"/>
      <c r="G3" s="5"/>
    </row>
    <row r="4" spans="1:7" ht="48" thickBot="1">
      <c r="A4" s="107" t="s">
        <v>7</v>
      </c>
      <c r="B4" s="107" t="s">
        <v>8</v>
      </c>
      <c r="C4" s="108" t="s">
        <v>22</v>
      </c>
      <c r="D4" s="108" t="s">
        <v>9</v>
      </c>
      <c r="E4" s="108" t="s">
        <v>58</v>
      </c>
      <c r="F4" s="108" t="s">
        <v>91</v>
      </c>
      <c r="G4" s="108" t="s">
        <v>59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37" t="s">
        <v>15</v>
      </c>
      <c r="C7" s="38"/>
      <c r="D7" s="38"/>
      <c r="E7" s="38"/>
      <c r="F7" s="38"/>
      <c r="G7" s="39"/>
    </row>
    <row r="8" spans="1:7" ht="15.75">
      <c r="A8" s="15"/>
      <c r="B8" s="266" t="s">
        <v>12</v>
      </c>
      <c r="C8" s="267"/>
      <c r="D8" s="267"/>
      <c r="E8" s="267"/>
      <c r="F8" s="267"/>
      <c r="G8" s="268"/>
    </row>
    <row r="9" spans="1:7" ht="15.75">
      <c r="A9" s="47" t="s">
        <v>30</v>
      </c>
      <c r="B9" s="16" t="s">
        <v>27</v>
      </c>
      <c r="C9" s="15" t="s">
        <v>11</v>
      </c>
      <c r="D9" s="43">
        <f>'RAZEM_do oczyszczania'!H53</f>
        <v>17.190000000000001</v>
      </c>
      <c r="E9" s="19"/>
      <c r="F9" s="20">
        <v>7</v>
      </c>
      <c r="G9" s="48"/>
    </row>
    <row r="10" spans="1:7" ht="15.75">
      <c r="A10" s="47" t="s">
        <v>31</v>
      </c>
      <c r="B10" s="16" t="s">
        <v>23</v>
      </c>
      <c r="C10" s="15" t="s">
        <v>11</v>
      </c>
      <c r="D10" s="43">
        <f>'RAZEM_do oczyszczania'!H53</f>
        <v>17.190000000000001</v>
      </c>
      <c r="E10" s="19"/>
      <c r="F10" s="20">
        <v>4</v>
      </c>
      <c r="G10" s="48"/>
    </row>
    <row r="11" spans="1:7" ht="15.75">
      <c r="A11" s="47"/>
      <c r="B11" s="269" t="s">
        <v>13</v>
      </c>
      <c r="C11" s="270"/>
      <c r="D11" s="270"/>
      <c r="E11" s="270"/>
      <c r="F11" s="270"/>
      <c r="G11" s="271"/>
    </row>
    <row r="12" spans="1:7" ht="15.75">
      <c r="A12" s="47" t="s">
        <v>32</v>
      </c>
      <c r="B12" s="16" t="s">
        <v>27</v>
      </c>
      <c r="C12" s="15" t="s">
        <v>11</v>
      </c>
      <c r="D12" s="43">
        <f>'RAZEM_do oczyszczania'!I53</f>
        <v>4.2500000000000009</v>
      </c>
      <c r="E12" s="19"/>
      <c r="F12" s="20">
        <v>7</v>
      </c>
      <c r="G12" s="48"/>
    </row>
    <row r="13" spans="1:7" ht="16.5" thickBot="1">
      <c r="A13" s="47" t="s">
        <v>33</v>
      </c>
      <c r="B13" s="16" t="s">
        <v>24</v>
      </c>
      <c r="C13" s="15" t="s">
        <v>11</v>
      </c>
      <c r="D13" s="43">
        <f>'RAZEM_do oczyszczania'!I53</f>
        <v>4.2500000000000009</v>
      </c>
      <c r="E13" s="19"/>
      <c r="F13" s="20">
        <v>4</v>
      </c>
      <c r="G13" s="48"/>
    </row>
    <row r="14" spans="1:7" ht="17.25" thickTop="1" thickBot="1">
      <c r="A14" s="109"/>
      <c r="B14" s="110"/>
      <c r="C14" s="111"/>
      <c r="D14" s="117"/>
      <c r="E14" s="118"/>
      <c r="F14" s="119" t="s">
        <v>45</v>
      </c>
      <c r="G14" s="98"/>
    </row>
    <row r="15" spans="1:7" ht="16.5" thickTop="1">
      <c r="A15" s="24">
        <v>2</v>
      </c>
      <c r="B15" s="74" t="s">
        <v>21</v>
      </c>
      <c r="C15" s="75"/>
      <c r="D15" s="76"/>
      <c r="E15" s="76"/>
      <c r="F15" s="76"/>
      <c r="G15" s="77"/>
    </row>
    <row r="16" spans="1:7" ht="15.75">
      <c r="A16" s="15"/>
      <c r="B16" s="266" t="s">
        <v>12</v>
      </c>
      <c r="C16" s="267"/>
      <c r="D16" s="267"/>
      <c r="E16" s="267"/>
      <c r="F16" s="267"/>
      <c r="G16" s="268"/>
    </row>
    <row r="17" spans="1:7" ht="15.75">
      <c r="A17" s="47" t="s">
        <v>38</v>
      </c>
      <c r="B17" s="16" t="s">
        <v>27</v>
      </c>
      <c r="C17" s="15" t="s">
        <v>11</v>
      </c>
      <c r="D17" s="52">
        <f>'RAZEM_do oczyszczania'!D53</f>
        <v>13.34</v>
      </c>
      <c r="E17" s="19"/>
      <c r="F17" s="20">
        <v>7</v>
      </c>
      <c r="G17" s="19"/>
    </row>
    <row r="18" spans="1:7" ht="15.75">
      <c r="A18" s="47" t="s">
        <v>39</v>
      </c>
      <c r="B18" s="16" t="s">
        <v>23</v>
      </c>
      <c r="C18" s="15" t="s">
        <v>11</v>
      </c>
      <c r="D18" s="52">
        <f>'RAZEM_do oczyszczania'!D53</f>
        <v>13.34</v>
      </c>
      <c r="E18" s="19"/>
      <c r="F18" s="20">
        <v>4</v>
      </c>
      <c r="G18" s="19"/>
    </row>
    <row r="19" spans="1:7" ht="15.75">
      <c r="A19" s="47" t="s">
        <v>40</v>
      </c>
      <c r="B19" s="17" t="s">
        <v>16</v>
      </c>
      <c r="C19" s="15" t="s">
        <v>17</v>
      </c>
      <c r="D19" s="40">
        <f>'RAZEM_do oczyszczania'!D54</f>
        <v>59</v>
      </c>
      <c r="E19" s="19"/>
      <c r="F19" s="20">
        <v>11</v>
      </c>
      <c r="G19" s="19"/>
    </row>
    <row r="20" spans="1:7" ht="15.75">
      <c r="A20" s="47"/>
      <c r="B20" s="269" t="s">
        <v>13</v>
      </c>
      <c r="C20" s="270"/>
      <c r="D20" s="270"/>
      <c r="E20" s="270"/>
      <c r="F20" s="270"/>
      <c r="G20" s="271"/>
    </row>
    <row r="21" spans="1:7" ht="15.75">
      <c r="A21" s="49" t="s">
        <v>41</v>
      </c>
      <c r="B21" s="16" t="s">
        <v>28</v>
      </c>
      <c r="C21" s="15" t="s">
        <v>11</v>
      </c>
      <c r="D21" s="52">
        <f>'RAZEM_do oczyszczania'!E53</f>
        <v>4.18</v>
      </c>
      <c r="E21" s="19"/>
      <c r="F21" s="20">
        <v>7</v>
      </c>
      <c r="G21" s="19"/>
    </row>
    <row r="22" spans="1:7" ht="15.75">
      <c r="A22" s="49" t="s">
        <v>42</v>
      </c>
      <c r="B22" s="16" t="s">
        <v>24</v>
      </c>
      <c r="C22" s="15" t="s">
        <v>11</v>
      </c>
      <c r="D22" s="52">
        <f>'RAZEM_do oczyszczania'!E53</f>
        <v>4.18</v>
      </c>
      <c r="E22" s="19"/>
      <c r="F22" s="20">
        <v>4</v>
      </c>
      <c r="G22" s="19"/>
    </row>
    <row r="23" spans="1:7" ht="15.75">
      <c r="A23" s="49" t="s">
        <v>43</v>
      </c>
      <c r="B23" s="17" t="s">
        <v>16</v>
      </c>
      <c r="C23" s="15" t="s">
        <v>17</v>
      </c>
      <c r="D23" s="40">
        <f>'RAZEM_do oczyszczania'!E54</f>
        <v>9</v>
      </c>
      <c r="E23" s="19"/>
      <c r="F23" s="20">
        <v>11</v>
      </c>
      <c r="G23" s="19"/>
    </row>
    <row r="24" spans="1:7" ht="15.75">
      <c r="A24" s="120"/>
      <c r="B24" s="269" t="s">
        <v>19</v>
      </c>
      <c r="C24" s="270"/>
      <c r="D24" s="270"/>
      <c r="E24" s="270"/>
      <c r="F24" s="270"/>
      <c r="G24" s="271"/>
    </row>
    <row r="25" spans="1:7" ht="16.5" thickBot="1">
      <c r="A25" s="120" t="s">
        <v>46</v>
      </c>
      <c r="B25" s="16" t="s">
        <v>55</v>
      </c>
      <c r="C25" s="15" t="s">
        <v>11</v>
      </c>
      <c r="D25" s="52">
        <f>'RAZEM_do oczyszczania'!F53</f>
        <v>3.55</v>
      </c>
      <c r="E25" s="19"/>
      <c r="F25" s="20">
        <v>11</v>
      </c>
      <c r="G25" s="19"/>
    </row>
    <row r="26" spans="1:7" ht="17.25" thickTop="1" thickBot="1">
      <c r="A26" s="27"/>
      <c r="B26" s="28"/>
      <c r="C26" s="29"/>
      <c r="D26" s="27"/>
      <c r="E26" s="30"/>
      <c r="F26" s="31" t="s">
        <v>20</v>
      </c>
      <c r="G26" s="32"/>
    </row>
    <row r="27" spans="1:7" ht="17.25" thickTop="1" thickBot="1">
      <c r="A27" s="33"/>
      <c r="B27" s="33"/>
      <c r="C27" s="33"/>
      <c r="D27" s="33"/>
      <c r="E27" s="33"/>
      <c r="F27" s="33"/>
      <c r="G27" s="33"/>
    </row>
    <row r="28" spans="1:7" ht="19.5" thickBot="1">
      <c r="A28" s="1"/>
      <c r="B28" s="1"/>
      <c r="C28" s="1"/>
      <c r="D28" s="1"/>
      <c r="E28" s="264" t="s">
        <v>44</v>
      </c>
      <c r="F28" s="265"/>
      <c r="G28" s="53"/>
    </row>
    <row r="29" spans="1:7" ht="18.75">
      <c r="A29" s="1"/>
      <c r="B29" s="1"/>
      <c r="C29" s="1"/>
      <c r="D29" s="1"/>
      <c r="E29" s="148"/>
      <c r="F29" s="146"/>
      <c r="G29" s="147"/>
    </row>
    <row r="30" spans="1:7" ht="15.75">
      <c r="A30" s="1"/>
      <c r="B30" s="1"/>
      <c r="C30" s="34"/>
      <c r="D30" s="34"/>
      <c r="E30" s="1"/>
      <c r="F30" s="288" t="s">
        <v>92</v>
      </c>
    </row>
    <row r="31" spans="1:7" ht="15">
      <c r="F31" s="288" t="s">
        <v>93</v>
      </c>
    </row>
    <row r="32" spans="1:7" ht="15">
      <c r="F32" s="288"/>
    </row>
    <row r="33" spans="6:6" ht="15">
      <c r="F33" s="288"/>
    </row>
    <row r="36" spans="6:6" ht="15">
      <c r="F36" s="288"/>
    </row>
    <row r="37" spans="6:6" ht="15">
      <c r="F37" s="288"/>
    </row>
    <row r="51" spans="5:5">
      <c r="E51" s="145"/>
    </row>
  </sheetData>
  <mergeCells count="7">
    <mergeCell ref="E28:F28"/>
    <mergeCell ref="F1:G1"/>
    <mergeCell ref="B8:G8"/>
    <mergeCell ref="B11:G11"/>
    <mergeCell ref="B16:G16"/>
    <mergeCell ref="B20:G20"/>
    <mergeCell ref="B24:G24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13" zoomScale="85" zoomScaleNormal="85" workbookViewId="0">
      <selection activeCell="F34" sqref="F34:F35"/>
    </sheetView>
  </sheetViews>
  <sheetFormatPr defaultColWidth="9.140625" defaultRowHeight="12.75"/>
  <cols>
    <col min="1" max="1" width="6.7109375" style="2" customWidth="1"/>
    <col min="2" max="2" width="42.5703125" style="2" customWidth="1"/>
    <col min="3" max="3" width="8.7109375" style="2" customWidth="1"/>
    <col min="4" max="4" width="10.7109375" style="2" customWidth="1"/>
    <col min="5" max="5" width="19.85546875" style="2" customWidth="1"/>
    <col min="6" max="6" width="15.7109375" style="2" customWidth="1"/>
    <col min="7" max="7" width="21.42578125" style="2" customWidth="1"/>
    <col min="8" max="8" width="2.5703125" style="2" customWidth="1"/>
    <col min="9" max="9" width="11.42578125" style="45" bestFit="1" customWidth="1"/>
    <col min="10" max="16384" width="9.140625" style="2"/>
  </cols>
  <sheetData>
    <row r="1" spans="1:7" ht="15.75">
      <c r="F1" s="264"/>
      <c r="G1" s="264"/>
    </row>
    <row r="2" spans="1:7" ht="18.75">
      <c r="A2" s="4" t="s">
        <v>57</v>
      </c>
      <c r="B2" s="3"/>
      <c r="C2" s="3"/>
      <c r="D2" s="3"/>
      <c r="E2" s="3"/>
      <c r="F2" s="3"/>
      <c r="G2" s="3"/>
    </row>
    <row r="3" spans="1:7" ht="18.75">
      <c r="A3" s="6" t="s">
        <v>61</v>
      </c>
      <c r="B3" s="3"/>
      <c r="C3" s="3"/>
      <c r="D3" s="3"/>
      <c r="E3" s="3"/>
      <c r="F3" s="3"/>
      <c r="G3" s="5"/>
    </row>
    <row r="4" spans="1:7" ht="48" thickBot="1">
      <c r="A4" s="135" t="s">
        <v>7</v>
      </c>
      <c r="B4" s="135" t="s">
        <v>8</v>
      </c>
      <c r="C4" s="136" t="s">
        <v>22</v>
      </c>
      <c r="D4" s="136" t="s">
        <v>9</v>
      </c>
      <c r="E4" s="136" t="s">
        <v>62</v>
      </c>
      <c r="F4" s="136" t="s">
        <v>91</v>
      </c>
      <c r="G4" s="136" t="s">
        <v>63</v>
      </c>
    </row>
    <row r="5" spans="1:7" ht="17.25" thickTop="1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31.5" thickTop="1" thickBot="1">
      <c r="A6" s="11" t="s">
        <v>26</v>
      </c>
      <c r="B6" s="12"/>
      <c r="C6" s="12"/>
      <c r="D6" s="12"/>
      <c r="E6" s="12"/>
      <c r="F6" s="12"/>
      <c r="G6" s="41" t="s">
        <v>14</v>
      </c>
    </row>
    <row r="7" spans="1:7" ht="16.5" thickTop="1">
      <c r="A7" s="13">
        <v>1</v>
      </c>
      <c r="B7" s="101" t="s">
        <v>15</v>
      </c>
      <c r="C7" s="102"/>
      <c r="D7" s="102"/>
      <c r="E7" s="102"/>
      <c r="F7" s="102"/>
      <c r="G7" s="103"/>
    </row>
    <row r="8" spans="1:7" ht="15.75">
      <c r="A8" s="46"/>
      <c r="B8" s="266" t="s">
        <v>12</v>
      </c>
      <c r="C8" s="267"/>
      <c r="D8" s="267"/>
      <c r="E8" s="267"/>
      <c r="F8" s="267"/>
      <c r="G8" s="268"/>
    </row>
    <row r="9" spans="1:7" ht="15.75">
      <c r="A9" s="66" t="s">
        <v>30</v>
      </c>
      <c r="B9" s="124" t="s">
        <v>27</v>
      </c>
      <c r="C9" s="46" t="s">
        <v>11</v>
      </c>
      <c r="D9" s="67">
        <f>'RAZEM_do oczyszczania'!H61</f>
        <v>40.9</v>
      </c>
      <c r="E9" s="94"/>
      <c r="F9" s="68">
        <v>7</v>
      </c>
      <c r="G9" s="69"/>
    </row>
    <row r="10" spans="1:7" ht="15.75">
      <c r="A10" s="66" t="s">
        <v>31</v>
      </c>
      <c r="B10" s="124" t="s">
        <v>23</v>
      </c>
      <c r="C10" s="46" t="s">
        <v>11</v>
      </c>
      <c r="D10" s="67">
        <f>'RAZEM_do oczyszczania'!H61</f>
        <v>40.9</v>
      </c>
      <c r="E10" s="94"/>
      <c r="F10" s="68">
        <v>4</v>
      </c>
      <c r="G10" s="69"/>
    </row>
    <row r="11" spans="1:7" ht="15.75">
      <c r="A11" s="66" t="s">
        <v>32</v>
      </c>
      <c r="B11" s="125" t="s">
        <v>16</v>
      </c>
      <c r="C11" s="46" t="s">
        <v>17</v>
      </c>
      <c r="D11" s="126">
        <f>'RAZEM_do oczyszczania'!H62</f>
        <v>5</v>
      </c>
      <c r="E11" s="94"/>
      <c r="F11" s="68">
        <v>11</v>
      </c>
      <c r="G11" s="69"/>
    </row>
    <row r="12" spans="1:7" ht="15.75">
      <c r="A12" s="66"/>
      <c r="B12" s="269" t="s">
        <v>13</v>
      </c>
      <c r="C12" s="286"/>
      <c r="D12" s="286"/>
      <c r="E12" s="286"/>
      <c r="F12" s="286"/>
      <c r="G12" s="287"/>
    </row>
    <row r="13" spans="1:7" ht="15.75">
      <c r="A13" s="66" t="s">
        <v>33</v>
      </c>
      <c r="B13" s="124" t="s">
        <v>27</v>
      </c>
      <c r="C13" s="46" t="s">
        <v>11</v>
      </c>
      <c r="D13" s="137">
        <f>'RAZEM_do oczyszczania'!I61</f>
        <v>3.6900000000000004</v>
      </c>
      <c r="E13" s="94"/>
      <c r="F13" s="68">
        <v>7</v>
      </c>
      <c r="G13" s="69"/>
    </row>
    <row r="14" spans="1:7" ht="16.5" thickBot="1">
      <c r="A14" s="66" t="s">
        <v>34</v>
      </c>
      <c r="B14" s="124" t="s">
        <v>23</v>
      </c>
      <c r="C14" s="46" t="s">
        <v>11</v>
      </c>
      <c r="D14" s="137">
        <f>'RAZEM_do oczyszczania'!I61</f>
        <v>3.6900000000000004</v>
      </c>
      <c r="E14" s="94"/>
      <c r="F14" s="68">
        <v>4</v>
      </c>
      <c r="G14" s="69"/>
    </row>
    <row r="15" spans="1:7" ht="17.25" thickTop="1" thickBot="1">
      <c r="A15" s="138"/>
      <c r="B15" s="139"/>
      <c r="C15" s="140"/>
      <c r="D15" s="141"/>
      <c r="E15" s="142"/>
      <c r="F15" s="143" t="s">
        <v>45</v>
      </c>
      <c r="G15" s="98"/>
    </row>
    <row r="16" spans="1:7" ht="16.5" thickTop="1">
      <c r="A16" s="24">
        <v>2</v>
      </c>
      <c r="B16" s="74" t="s">
        <v>21</v>
      </c>
      <c r="C16" s="75"/>
      <c r="D16" s="76"/>
      <c r="E16" s="76"/>
      <c r="F16" s="76"/>
      <c r="G16" s="77"/>
    </row>
    <row r="17" spans="1:7" ht="15.75">
      <c r="A17" s="144"/>
      <c r="B17" s="283" t="s">
        <v>10</v>
      </c>
      <c r="C17" s="284"/>
      <c r="D17" s="284"/>
      <c r="E17" s="284"/>
      <c r="F17" s="284"/>
      <c r="G17" s="285"/>
    </row>
    <row r="18" spans="1:7" ht="15.75">
      <c r="A18" s="66" t="s">
        <v>38</v>
      </c>
      <c r="B18" s="124" t="s">
        <v>27</v>
      </c>
      <c r="C18" s="46" t="s">
        <v>11</v>
      </c>
      <c r="D18" s="99">
        <f>'RAZEM_do oczyszczania'!C61</f>
        <v>0.7</v>
      </c>
      <c r="E18" s="69"/>
      <c r="F18" s="68">
        <v>7</v>
      </c>
      <c r="G18" s="94"/>
    </row>
    <row r="19" spans="1:7" ht="15.75">
      <c r="A19" s="66" t="s">
        <v>39</v>
      </c>
      <c r="B19" s="124" t="s">
        <v>23</v>
      </c>
      <c r="C19" s="46" t="s">
        <v>11</v>
      </c>
      <c r="D19" s="99">
        <f>'RAZEM_do oczyszczania'!C61</f>
        <v>0.7</v>
      </c>
      <c r="E19" s="69"/>
      <c r="F19" s="68">
        <v>4</v>
      </c>
      <c r="G19" s="94"/>
    </row>
    <row r="20" spans="1:7" ht="15.75">
      <c r="A20" s="66" t="s">
        <v>40</v>
      </c>
      <c r="B20" s="125" t="s">
        <v>16</v>
      </c>
      <c r="C20" s="46" t="s">
        <v>17</v>
      </c>
      <c r="D20" s="100">
        <f>'RAZEM_do oczyszczania'!C62</f>
        <v>6</v>
      </c>
      <c r="E20" s="94"/>
      <c r="F20" s="68">
        <v>11</v>
      </c>
      <c r="G20" s="94"/>
    </row>
    <row r="21" spans="1:7" ht="15.75">
      <c r="A21" s="66"/>
      <c r="B21" s="269" t="s">
        <v>12</v>
      </c>
      <c r="C21" s="286"/>
      <c r="D21" s="286"/>
      <c r="E21" s="286"/>
      <c r="F21" s="286"/>
      <c r="G21" s="287"/>
    </row>
    <row r="22" spans="1:7" ht="15.75">
      <c r="A22" s="66" t="s">
        <v>41</v>
      </c>
      <c r="B22" s="124" t="s">
        <v>27</v>
      </c>
      <c r="C22" s="46" t="s">
        <v>11</v>
      </c>
      <c r="D22" s="129">
        <f>'RAZEM_do oczyszczania'!D61</f>
        <v>23.43</v>
      </c>
      <c r="E22" s="94"/>
      <c r="F22" s="68">
        <v>7</v>
      </c>
      <c r="G22" s="94"/>
    </row>
    <row r="23" spans="1:7" ht="15.75">
      <c r="A23" s="66" t="s">
        <v>42</v>
      </c>
      <c r="B23" s="124" t="s">
        <v>23</v>
      </c>
      <c r="C23" s="46" t="s">
        <v>11</v>
      </c>
      <c r="D23" s="129">
        <f>'RAZEM_do oczyszczania'!D61</f>
        <v>23.43</v>
      </c>
      <c r="E23" s="94"/>
      <c r="F23" s="68">
        <v>4</v>
      </c>
      <c r="G23" s="94"/>
    </row>
    <row r="24" spans="1:7" ht="15.75">
      <c r="A24" s="66" t="s">
        <v>43</v>
      </c>
      <c r="B24" s="125" t="s">
        <v>16</v>
      </c>
      <c r="C24" s="46" t="s">
        <v>17</v>
      </c>
      <c r="D24" s="100">
        <f>'RAZEM_do oczyszczania'!D62</f>
        <v>103</v>
      </c>
      <c r="E24" s="94"/>
      <c r="F24" s="68">
        <v>11</v>
      </c>
      <c r="G24" s="94"/>
    </row>
    <row r="25" spans="1:7" ht="15.75">
      <c r="A25" s="66"/>
      <c r="B25" s="269" t="s">
        <v>13</v>
      </c>
      <c r="C25" s="286"/>
      <c r="D25" s="286"/>
      <c r="E25" s="286"/>
      <c r="F25" s="286"/>
      <c r="G25" s="287"/>
    </row>
    <row r="26" spans="1:7" ht="15.75">
      <c r="A26" s="130" t="s">
        <v>46</v>
      </c>
      <c r="B26" s="124" t="s">
        <v>27</v>
      </c>
      <c r="C26" s="46" t="s">
        <v>11</v>
      </c>
      <c r="D26" s="99">
        <f>'RAZEM_do oczyszczania'!E61</f>
        <v>2.6</v>
      </c>
      <c r="E26" s="94"/>
      <c r="F26" s="68">
        <v>7</v>
      </c>
      <c r="G26" s="94"/>
    </row>
    <row r="27" spans="1:7" ht="16.5" thickBot="1">
      <c r="A27" s="130" t="s">
        <v>47</v>
      </c>
      <c r="B27" s="124" t="s">
        <v>24</v>
      </c>
      <c r="C27" s="46" t="s">
        <v>11</v>
      </c>
      <c r="D27" s="99">
        <f>'RAZEM_do oczyszczania'!E61</f>
        <v>2.6</v>
      </c>
      <c r="E27" s="94"/>
      <c r="F27" s="68">
        <v>4</v>
      </c>
      <c r="G27" s="94"/>
    </row>
    <row r="28" spans="1:7" ht="17.25" thickTop="1" thickBot="1">
      <c r="A28" s="27"/>
      <c r="B28" s="28"/>
      <c r="C28" s="29"/>
      <c r="D28" s="27"/>
      <c r="E28" s="30"/>
      <c r="F28" s="31" t="s">
        <v>20</v>
      </c>
      <c r="G28" s="32"/>
    </row>
    <row r="29" spans="1:7" ht="17.25" thickTop="1" thickBot="1">
      <c r="A29" s="33"/>
      <c r="B29" s="33"/>
      <c r="C29" s="33"/>
      <c r="D29" s="33"/>
      <c r="E29" s="33"/>
      <c r="F29" s="33"/>
      <c r="G29" s="33"/>
    </row>
    <row r="30" spans="1:7" ht="19.5" thickBot="1">
      <c r="A30" s="1"/>
      <c r="B30" s="1"/>
      <c r="C30" s="1"/>
      <c r="D30" s="1"/>
      <c r="E30" s="264" t="s">
        <v>44</v>
      </c>
      <c r="F30" s="265"/>
      <c r="G30" s="53"/>
    </row>
    <row r="31" spans="1:7" ht="15.75">
      <c r="A31" s="1"/>
      <c r="B31" s="1"/>
      <c r="C31" s="1"/>
      <c r="D31" s="1"/>
      <c r="E31" s="1"/>
      <c r="F31" s="1"/>
      <c r="G31" s="1"/>
    </row>
    <row r="34" spans="6:6" ht="15">
      <c r="F34" s="288" t="s">
        <v>92</v>
      </c>
    </row>
    <row r="35" spans="6:6" ht="15">
      <c r="F35" s="288" t="s">
        <v>93</v>
      </c>
    </row>
    <row r="51" spans="5:5">
      <c r="E51" s="145"/>
    </row>
  </sheetData>
  <mergeCells count="7">
    <mergeCell ref="E30:F30"/>
    <mergeCell ref="B25:G25"/>
    <mergeCell ref="F1:G1"/>
    <mergeCell ref="B8:G8"/>
    <mergeCell ref="B12:G12"/>
    <mergeCell ref="B17:G17"/>
    <mergeCell ref="B21:G21"/>
  </mergeCells>
  <pageMargins left="0.9055118110236221" right="0.15748031496062992" top="0.43307086614173229" bottom="0.27559055118110237" header="0.19685039370078741" footer="0.23622047244094491"/>
  <pageSetup paperSize="9" scale="70" firstPageNumber="10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RAZEM_do oczyszczania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'7'!Obszar_wydruku</vt:lpstr>
      <vt:lpstr>'1'!Tytuły_wydruku</vt:lpstr>
      <vt:lpstr>'2'!Tytuły_wydruku</vt:lpstr>
      <vt:lpstr>'3'!Tytuły_wydruku</vt:lpstr>
      <vt:lpstr>'4'!Tytuły_wydruku</vt:lpstr>
      <vt:lpstr>'5'!Tytuły_wydruku</vt:lpstr>
      <vt:lpstr>'6'!Tytuły_wydruku</vt:lpstr>
      <vt:lpstr>'7'!Tytuły_wydruku</vt:lpstr>
      <vt:lpstr>'8'!Tytuły_wydruku</vt:lpstr>
      <vt:lpstr>'9'!Tytuły_wydruku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zawistowskiw</dc:creator>
  <cp:lastModifiedBy>Magdalena Sikora</cp:lastModifiedBy>
  <cp:lastPrinted>2021-09-24T10:07:20Z</cp:lastPrinted>
  <dcterms:created xsi:type="dcterms:W3CDTF">2017-08-01T06:28:18Z</dcterms:created>
  <dcterms:modified xsi:type="dcterms:W3CDTF">2021-09-24T10:58:28Z</dcterms:modified>
</cp:coreProperties>
</file>