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ascolek.sharepoint.com/sites/PMO/STRYK/Shared Documents/4. Przetargi/1.2 Dokumentacja do przetargów/1.2.1 Dokumentacja robocza/1.2.1.2 Systemy IT NR 03_PCF_PP_2024; NR 04_PCF_PP_2024/1.2.1.2.1 WMS NR 03_PCF_PP_2024/02 WMS - do opublikowania zmian/"/>
    </mc:Choice>
  </mc:AlternateContent>
  <xr:revisionPtr revIDLastSave="2582" documentId="8_{848B1D2D-6EB6-436F-B987-6B2F1345A450}" xr6:coauthVersionLast="47" xr6:coauthVersionMax="47" xr10:uidLastSave="{A8829F64-CEB4-4A25-9034-6EBC5EBB3C30}"/>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firstSheet="4" activeTab="7"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ogólne'!$A$3:$C$66</definedName>
    <definedName name="_xlnm._FilterDatabase" localSheetId="1" hidden="1">'1.2.Wymagania szczegółowe'!$C$1:$C$183</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szczegółowe'!$C$166</definedName>
    <definedName name="_xlnm.Print_Area" localSheetId="0">'1.1.Wymagania ogólne'!$A$3:$C$73</definedName>
    <definedName name="_xlnm.Print_Area" localSheetId="1">'1.2.Wymagania szczegółowe'!$A$3:$C$183</definedName>
    <definedName name="_xlnm.Print_Area" localSheetId="3">'1.4.Integracja'!$A$3:$C$35</definedName>
    <definedName name="_xlnm.Print_Area" localSheetId="5">'1.6.Prawo'!$A$3:$C$29</definedName>
    <definedName name="_xlnm.Print_Area" localSheetId="6">'1.7.Gwarancja jakości'!$A$3:$C$45</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 i="11" l="1"/>
  <c r="C33" i="11"/>
  <c r="C32" i="11"/>
  <c r="C31" i="11"/>
  <c r="D38" i="8" s="1"/>
  <c r="C30" i="11"/>
  <c r="C29" i="11"/>
  <c r="C183" i="2"/>
  <c r="C182" i="2"/>
  <c r="C181" i="2"/>
  <c r="C180" i="2"/>
  <c r="D37" i="8" s="1"/>
  <c r="C179" i="2"/>
  <c r="C178" i="2"/>
  <c r="C45" i="5" l="1"/>
  <c r="C44" i="5"/>
  <c r="C43" i="5"/>
  <c r="C42" i="5"/>
  <c r="D42" i="8" s="1"/>
  <c r="C40" i="5"/>
  <c r="C41" i="5"/>
  <c r="C29" i="7"/>
  <c r="C28" i="7"/>
  <c r="E41" i="8" s="1"/>
  <c r="C27" i="7"/>
  <c r="C26" i="7"/>
  <c r="D41" i="8" s="1"/>
  <c r="C25" i="7"/>
  <c r="C24" i="7"/>
  <c r="C66" i="4"/>
  <c r="C65" i="4"/>
  <c r="E40" i="8" s="1"/>
  <c r="C64" i="4"/>
  <c r="C63" i="4"/>
  <c r="D40" i="8" s="1"/>
  <c r="C62" i="4"/>
  <c r="C61" i="4"/>
  <c r="C35" i="3"/>
  <c r="C32" i="3"/>
  <c r="D39" i="8" s="1"/>
  <c r="C31" i="3"/>
  <c r="C30" i="3"/>
  <c r="C34" i="3"/>
  <c r="E39" i="8" s="1"/>
  <c r="C33" i="3"/>
  <c r="E38" i="8"/>
  <c r="E42" i="8" l="1"/>
  <c r="E37" i="8"/>
  <c r="C68" i="1"/>
  <c r="C69" i="1"/>
  <c r="C70" i="1"/>
  <c r="D36" i="8" s="1"/>
  <c r="C71" i="1"/>
  <c r="C72" i="1"/>
  <c r="E36" i="8" s="1"/>
  <c r="C73" i="1"/>
  <c r="E43" i="8" l="1"/>
  <c r="D43" i="8"/>
</calcChain>
</file>

<file path=xl/sharedStrings.xml><?xml version="1.0" encoding="utf-8"?>
<sst xmlns="http://schemas.openxmlformats.org/spreadsheetml/2006/main" count="1222" uniqueCount="817">
  <si>
    <t>Załącznik: 1.1.Wymagania ogólne</t>
  </si>
  <si>
    <t>W przypadku, gdyby niniejszym dokumencie  Zamawiający określił Przedmiot Zamówienia poprzez wskazanie znaków towarowych, patentów lub pochodzenia, źródła lub szczególnego procesu, który charakteryzuje produkty lub usługi dostarczane przez konkretnego wykonawcę, Zamawiający dopuszcza możliwość składania ofert uwzględniających  rozwiązania równoważne w stosunku do wymagań określonych niniejszym dokumentem</t>
  </si>
  <si>
    <t>L.p.</t>
  </si>
  <si>
    <t>Opis parametru (wymagania Zamawiającego)</t>
  </si>
  <si>
    <t>Wartość parametru - określona przez Zamawiającego</t>
  </si>
  <si>
    <t>System informatyczny do zarządzania gospodarka magazynową (ang. Warehouse Management System - WMS)</t>
  </si>
  <si>
    <t>1.1.</t>
  </si>
  <si>
    <t>Podstawowe wymagania ogólne dla systemu WMS.</t>
  </si>
  <si>
    <t>1.1.1</t>
  </si>
  <si>
    <t>Autonomiczny system, nie będący elementem większego systemu - dedykowany do obsługi procesów związanych z zarządzaniem gospodarką magazynową .
Wykonawca podaje producenta, nazwę i wersję systemu.</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</si>
  <si>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</si>
  <si>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</si>
  <si>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</si>
  <si>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</si>
  <si>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</si>
  <si>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</si>
  <si>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</si>
  <si>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</si>
  <si>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</si>
  <si>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</si>
  <si>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</si>
  <si>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</si>
  <si>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</si>
  <si>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</si>
  <si>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</si>
  <si>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</si>
  <si>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</si>
  <si>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</si>
  <si>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</si>
  <si>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 xml:space="preserve">Dla systemu WMS dostarczana jest dożywotnia licencja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</si>
  <si>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</si>
  <si>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</si>
  <si>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</si>
  <si>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</si>
  <si>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</si>
  <si>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</si>
  <si>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</si>
  <si>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</si>
  <si>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</si>
  <si>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</si>
  <si>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</si>
  <si>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</si>
  <si>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</si>
  <si>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</si>
  <si>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</si>
  <si>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</si>
  <si>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</si>
  <si>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</si>
  <si>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</si>
  <si>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 Funkcjonalność ta ma za zadanie zbieranie między innymi szczegółowych danych dotyczących realizacji procesów magazynowych np. wskaźników wydajności  oraz analizę tych danych poprzez AI w celu zaraportowania użytkownikowi potencjalnych zagrożeń i odstępstw od normy przebiegu procesów.</t>
  </si>
  <si>
    <t>1.1.20</t>
  </si>
  <si>
    <t xml:space="preserve">Możliwość uruchomienia i rozwijania asystenta AI w WMS w oparciu o LLM (Large Language Model). Funkcjonalność ta ma za zadanie świadczenie wsparcia merytorycznego w zakresie obsługi systemu WMS w oparciu o asystenta LLM oraz analizę danych w systemie tzn. przygotowywanie zestawień na podstawie słownego opisu użytkownika. </t>
  </si>
  <si>
    <t>1.2.</t>
  </si>
  <si>
    <t>Podstawowe wymagania dotyczące autentykacji (logowania się) oraz autoryzacji (zarządzania uprawnieniami) w systemie WMS.</t>
  </si>
  <si>
    <t>1.2.1</t>
  </si>
  <si>
    <r>
      <t xml:space="preserve">Możliwość wykorzystania bezpiecznego protokołu autentykacji (logowania się) użytkownika. </t>
    </r>
    <r>
      <rPr>
        <i/>
        <sz val="10"/>
        <color theme="1"/>
        <rFont val="Arial"/>
        <family val="2"/>
        <charset val="238"/>
      </rPr>
      <t>Jeżeli system zapewnia możliwość integracji z Active Directory to logowanie SSO jest zalecane. W przypadku braku integracji z AD wymagany jest niezależny bezpieczny mechanizm autoryzacji.</t>
    </r>
  </si>
  <si>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</si>
  <si>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</si>
  <si>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</si>
  <si>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</si>
  <si>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</si>
  <si>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</si>
  <si>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</si>
  <si>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</si>
  <si>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</si>
  <si>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</si>
  <si>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</si>
  <si>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</si>
  <si>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</si>
  <si>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</si>
  <si>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</si>
  <si>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</si>
  <si>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</si>
  <si>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</si>
  <si>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</si>
  <si>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</si>
  <si>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</si>
  <si>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</si>
  <si>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</si>
  <si>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</si>
  <si>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</si>
  <si>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</si>
  <si>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</si>
  <si>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</si>
  <si>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</si>
  <si>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</si>
  <si>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</si>
  <si>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</si>
  <si>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</si>
  <si>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</si>
  <si>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</si>
  <si>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</si>
  <si>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</si>
  <si>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</si>
  <si>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</si>
  <si>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</si>
  <si>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</si>
  <si>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 xml:space="preserve">Aplikacja na Terminal (dla pracowników magazynowych) w technologiach natywnych dla OS (Android) , nie jako aplikacja webowa. </t>
  </si>
  <si>
    <t>1.4.5</t>
  </si>
  <si>
    <t>Aplikacja dla operatora w wersji Desktop powinna działać na stacjach roboczych z systemem operacyjnym Microsoft Windows w wersji 11 lub nowszej.</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</si>
  <si>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</si>
  <si>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</si>
  <si>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</si>
  <si>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</si>
  <si>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</si>
  <si>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</si>
  <si>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</si>
  <si>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</si>
  <si>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</si>
  <si>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</si>
  <si>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</si>
  <si>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</si>
  <si>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</si>
  <si>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System daje możliwość eksportowania danych z Raportów do pliku (export danych do MS Excel).</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</si>
  <si>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</si>
  <si>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</si>
  <si>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</si>
  <si>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</si>
  <si>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</si>
  <si>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</si>
  <si>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</si>
  <si>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</si>
  <si>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</si>
  <si>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</si>
  <si>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</si>
  <si>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</si>
  <si>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</si>
  <si>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</si>
  <si>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</si>
  <si>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</si>
  <si>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</si>
  <si>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</si>
  <si>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</si>
  <si>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</si>
  <si>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</si>
  <si>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</si>
  <si>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</si>
  <si>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</si>
  <si>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</si>
  <si>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</si>
  <si>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</si>
  <si>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</si>
  <si>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</si>
  <si>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</si>
  <si>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</si>
  <si>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</si>
  <si>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</si>
  <si>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</si>
  <si>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</si>
  <si>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</si>
  <si>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</si>
  <si>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</si>
  <si>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</si>
  <si>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</si>
  <si>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</si>
  <si>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</si>
  <si>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</si>
  <si>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</si>
  <si>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</si>
  <si>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</si>
  <si>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</si>
  <si>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</si>
  <si>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</si>
  <si>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</si>
  <si>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</si>
  <si>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</si>
  <si>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</si>
  <si>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</si>
  <si>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</si>
  <si>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</si>
  <si>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</si>
  <si>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</si>
  <si>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</si>
  <si>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</si>
  <si>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</si>
  <si>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</si>
  <si>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</si>
  <si>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</si>
  <si>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</si>
  <si>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</si>
  <si>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</si>
  <si>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</si>
  <si>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</si>
  <si>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</si>
  <si>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</si>
  <si>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</si>
  <si>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</si>
  <si>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</si>
  <si>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</si>
  <si>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</si>
  <si>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</si>
  <si>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</si>
  <si>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</si>
  <si>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</si>
  <si>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</si>
  <si>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</si>
  <si>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</si>
  <si>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</si>
  <si>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</si>
  <si>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</si>
  <si>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</si>
  <si>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</si>
  <si>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r>
      <t xml:space="preserve">Możliwość zdefiniowania konfiguracji funkcjonalnej magazynu, która będzie umożliwiać podział magazynu na obszary, strefy, bufory, sektory o określonej funkcjonalności, </t>
    </r>
    <r>
      <rPr>
        <sz val="10"/>
        <rFont val="Arial"/>
        <family val="2"/>
        <charset val="238"/>
      </rPr>
      <t>z założeniem że: 
1)Obszar - funkcjonalność umożliwiająca wydzielenie list kompletacyjnych w zamówieniach w zależności od umiejscowienia na magazynie towaru. System powinien dzielić listy pomiędzy obszarami tak aby np. towary składowane w strefie kompletacji aptecznej nie były kompletowane w tym samym przejściu co towary z magazynu wysokiego składowania.
2)Bufor – jedna ze stref funkcjonalnych w systemie służąca do buforowania towarów pomiędzy procesami magazynowymi np. bufor wejściowy służący do składowania jednostek pomiędzy kontrolą wejściową, a wprowadzeniem na magazyn.
3)Strefa -  funkcjonalność definiująca jakie procesy można realizować w ramach pewnej grupy lokacji, np. strefa kompletacji, strefa rezerw, bufor wyjściowy.
4)Sektor -  służy do podziału składowania towarów pomiędzy lokacjami, tak aby pewne grupy towarów były rozlokowane w odpowiednich miejscach lub nie mieszały się ze sobą ze względu na właściwości fizyczne i/lub chemiczne.</t>
    </r>
  </si>
  <si>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</si>
  <si>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</si>
  <si>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</si>
  <si>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</si>
  <si>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</si>
  <si>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</si>
  <si>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</si>
  <si>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</si>
  <si>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</si>
  <si>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</si>
  <si>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</si>
  <si>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</si>
  <si>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</si>
  <si>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</si>
  <si>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</si>
  <si>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</si>
  <si>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</si>
  <si>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</si>
  <si>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</si>
  <si>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</si>
  <si>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</si>
  <si>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</si>
  <si>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</si>
  <si>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r>
      <t xml:space="preserve">Możliwość definiowania stref kontroli wyjściowej dla przeprowadzania kontroli wyjściowej towarów przed ich wysłaniem do odbiorców </t>
    </r>
    <r>
      <rPr>
        <sz val="10"/>
        <rFont val="Arial"/>
        <family val="2"/>
        <charset val="238"/>
      </rPr>
      <t xml:space="preserve">z założeniem że jako strefa rozumiana jest funkcjonalność definiująca jakie procesy można realizować w ramach pewnej grupy lokacji, np. strefa kompletacji, strefa rezerw, bufor wyjściowy.
</t>
    </r>
  </si>
  <si>
    <t>2.4.11</t>
  </si>
  <si>
    <t>Możliwość definiowania buforów „Do wyjaśnienia” dla składowania jednostek magazynowych/kompletacyjnych, które wymagają wyjaśnienia z założeniem że jako bufor – rozumiana jest jedna ze stref funkcjonalnych w systemie służąca do buforowania towarów pomiędzy procesami magazynowymi.</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</si>
  <si>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</si>
  <si>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</si>
  <si>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</si>
  <si>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</si>
  <si>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</si>
  <si>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</si>
  <si>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</si>
  <si>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</si>
  <si>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</si>
  <si>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System daje możliwość dowolnego definiowania różnych typów jednostek ładunkowych.</t>
  </si>
  <si>
    <t>2.5.3</t>
  </si>
  <si>
    <r>
      <t xml:space="preserve">Definiowanie masy jednostki paletowej </t>
    </r>
    <r>
      <rPr>
        <sz val="10"/>
        <rFont val="Arial"/>
        <family val="2"/>
        <charset val="238"/>
      </rPr>
      <t>netto i brutto.</t>
    </r>
  </si>
  <si>
    <t>2.5.4</t>
  </si>
  <si>
    <t>Konfiguracja opakowania zbiorczego: wymiary.</t>
  </si>
  <si>
    <t>2.5.5</t>
  </si>
  <si>
    <t xml:space="preserve">Konfiguracja opakowania zbiorczego:  masa brutto/netto. </t>
  </si>
  <si>
    <t>2.5.6</t>
  </si>
  <si>
    <t>Konfiguracja opakowania zbiorczego: ilość w opakowaniu.</t>
  </si>
  <si>
    <t>2.5.7</t>
  </si>
  <si>
    <r>
      <t xml:space="preserve">Konfiguracja opakowania zbiorczego: EAN opakowania (możliwość podania wielu kodów EAN) </t>
    </r>
    <r>
      <rPr>
        <sz val="10"/>
        <rFont val="Arial"/>
        <family val="2"/>
        <charset val="238"/>
      </rPr>
      <t>minimum dla procesów przyjęcia do magazynu, kompletacji oraz wydania z magazynu.</t>
    </r>
  </si>
  <si>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</si>
  <si>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</si>
  <si>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</si>
  <si>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</si>
  <si>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</si>
  <si>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</si>
  <si>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</si>
  <si>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</si>
  <si>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</si>
  <si>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</si>
  <si>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</si>
  <si>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</si>
  <si>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</si>
  <si>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</si>
  <si>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</si>
  <si>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</si>
  <si>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</si>
  <si>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</si>
  <si>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</si>
  <si>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</si>
  <si>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</si>
  <si>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</si>
  <si>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</si>
  <si>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</si>
  <si>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</si>
  <si>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</si>
  <si>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</si>
  <si>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</si>
  <si>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</si>
  <si>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</si>
  <si>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</si>
  <si>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</si>
  <si>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r>
      <t>Możliwość konfiguracji rejonów pracy oraz przypisywania profili pracy poszczególnych pracowników magazynowych do rejonów pracy,</t>
    </r>
    <r>
      <rPr>
        <sz val="10"/>
        <rFont val="Arial"/>
        <family val="2"/>
        <charset val="238"/>
      </rPr>
      <t xml:space="preserve"> przy założeniu że: 
1)Rejony pracy to podział organizacyjny widoczny dla użytkowników na terminalu. Jest to zbiór lokacji, w których dozwolona jest praca w ramach zdefiniowanych profili pracy.
2)Profil pracy to lista zadań do wykonania w ramach danego procesu magazynowego. Profilem pracy jest np. realizacja wydań, kontrola wejściowa, załadunek. </t>
    </r>
  </si>
  <si>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</si>
  <si>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</si>
  <si>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</si>
  <si>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</si>
  <si>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</si>
  <si>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</si>
  <si>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</si>
  <si>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</si>
  <si>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</si>
  <si>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</si>
  <si>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</si>
  <si>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 xml:space="preserve">Możliwość konfiguracji parametrów kartotek partnerów handlowych (kontrahentów) w zakresie co najmniej: sposobu pakowania oraz minimalnej wymaganej daty ważności, przy założeniu że sposób pakowania oznacza reguły mieszania towarów na jednostkach kompletacyjnych (czyli czy towary mogą być mieszane wg danych stałych produktu lub mają być niemieszane z innymi). </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</si>
  <si>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</si>
  <si>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</si>
  <si>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</si>
  <si>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</si>
  <si>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</si>
  <si>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</si>
  <si>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</si>
  <si>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</si>
  <si>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</si>
  <si>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</si>
  <si>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</si>
  <si>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</si>
  <si>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</si>
  <si>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</si>
  <si>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</si>
  <si>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</si>
  <si>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</si>
  <si>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</si>
  <si>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</si>
  <si>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</si>
  <si>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</si>
  <si>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</si>
  <si>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</si>
  <si>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</si>
  <si>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</si>
  <si>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</si>
  <si>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</si>
  <si>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</si>
  <si>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</si>
  <si>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r>
      <t xml:space="preserve">Obsługa przyjęcia metodą kasową (sztuka po sztuce) oraz metodą zbiorczą poprzez podanie ilości sztuk / ilości opakowań zbiorczych / palet. </t>
    </r>
    <r>
      <rPr>
        <sz val="10"/>
        <rFont val="Arial"/>
        <family val="2"/>
        <charset val="238"/>
      </rPr>
      <t xml:space="preserve">Pod pojęciem obsługi przyjęcia rozumiane jest sprawdzanie (przeliczenie ilości i potwierdzenie cech takich jak data ważności, seria) oraz uformowanie towarów na jednostkach. </t>
    </r>
  </si>
  <si>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</si>
  <si>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</si>
  <si>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</si>
  <si>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</si>
  <si>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</si>
  <si>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</si>
  <si>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</si>
  <si>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</si>
  <si>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</si>
  <si>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</si>
  <si>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</si>
  <si>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</si>
  <si>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</si>
  <si>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</si>
  <si>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</si>
  <si>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</si>
  <si>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</si>
  <si>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</si>
  <si>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</si>
  <si>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</si>
  <si>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</si>
  <si>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</si>
  <si>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</si>
  <si>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</si>
  <si>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</si>
  <si>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</si>
  <si>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</si>
  <si>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</si>
  <si>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</si>
  <si>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</si>
  <si>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</si>
  <si>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r>
      <t>Odstawienie skompletowanych jednostek do buforów konsolidacji, bezpośrednio do określonych stanowisk kontroli wyjściowej lub do lokacji pośrednich.</t>
    </r>
    <r>
      <rPr>
        <sz val="10"/>
        <rFont val="Arial"/>
        <family val="2"/>
        <charset val="238"/>
      </rPr>
      <t xml:space="preserve"> Buforem konsolidacji nazywamy bufor wyjściowy, w którym możliwe jest skonsolidowanie (połączenie) jednostek w celu optymalizacji rozmieszczenia na środkach transportu zewnętrznego. 
Pod pojęciem lokacji pośrednich rozumiemy lokacje takie jak bufory zdawczo-odbiorcze i inne lokacje będące na styku procesów, nie będące ostateczną lokalizacją towaru w magazynie przed wydaniem.</t>
    </r>
  </si>
  <si>
    <t>2.11.12</t>
  </si>
  <si>
    <t>Konsolidacja zleceń (inaczej grupowanie zamówień)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</si>
  <si>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</si>
  <si>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</si>
  <si>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</si>
  <si>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</si>
  <si>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</si>
  <si>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</si>
  <si>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</si>
  <si>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</si>
  <si>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</si>
  <si>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</si>
  <si>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</si>
  <si>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</si>
  <si>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</si>
  <si>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</si>
  <si>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</si>
  <si>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</si>
  <si>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</si>
  <si>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r>
      <t xml:space="preserve">Możliwość kontroli wyjściowej pojedynczych jednostek na zlecenia oraz według miejsca odbioru </t>
    </r>
    <r>
      <rPr>
        <sz val="10"/>
        <rFont val="Arial"/>
        <family val="2"/>
        <charset val="238"/>
      </rPr>
      <t>(inaczej miejsca dostawy).</t>
    </r>
  </si>
  <si>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</si>
  <si>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</si>
  <si>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</si>
  <si>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</si>
  <si>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</si>
  <si>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r>
      <t>Załadunek na zewnętrzne środki transportu (bezpośrednio do samochodu lub z wykorzystaniem buforów wyjściowych) z uwzględnieniem: 
kontroli poprawności załadunku poprzez skanowanie każdej jednostki transportowej oraz identyfikację samochodu, do którego odbywa się załadunek</t>
    </r>
    <r>
      <rPr>
        <sz val="10"/>
        <rFont val="Arial"/>
        <family val="2"/>
        <charset val="238"/>
      </rPr>
      <t xml:space="preserve"> minimum poprzez skanowanie listu przewozowego. </t>
    </r>
  </si>
  <si>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</si>
  <si>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</si>
  <si>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</si>
  <si>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</si>
  <si>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</si>
  <si>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</si>
  <si>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</si>
  <si>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</si>
  <si>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</si>
  <si>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</si>
  <si>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</si>
  <si>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</si>
  <si>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</si>
  <si>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</si>
  <si>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</si>
  <si>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</si>
  <si>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</si>
  <si>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</si>
  <si>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</si>
  <si>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</si>
  <si>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</si>
  <si>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</si>
  <si>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</si>
  <si>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</si>
  <si>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</si>
  <si>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</si>
  <si>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</si>
  <si>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</si>
  <si>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</si>
  <si>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</si>
  <si>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</si>
  <si>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</si>
  <si>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</si>
  <si>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</si>
  <si>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</si>
  <si>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</si>
  <si>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</si>
  <si>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</si>
  <si>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</si>
  <si>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</si>
  <si>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</si>
  <si>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</si>
  <si>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</si>
  <si>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</si>
  <si>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</si>
  <si>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</si>
  <si>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</si>
  <si>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</si>
  <si>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</si>
  <si>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</si>
  <si>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</si>
  <si>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</si>
  <si>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</si>
  <si>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</si>
  <si>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</si>
  <si>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</si>
  <si>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</si>
  <si>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</si>
  <si>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</si>
  <si>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</si>
  <si>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</si>
  <si>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r>
      <t xml:space="preserve">Procesowa obsługa wózków autonomicznych, </t>
    </r>
    <r>
      <rPr>
        <sz val="10"/>
        <rFont val="Arial"/>
        <family val="2"/>
        <charset val="238"/>
      </rPr>
      <t xml:space="preserve">z minimalnym założeniem że będą wykorzystywane do transportu wewnętrznego poziomego -  przewożenie palet z punkt A do B, podjęcie ładunku, transport wewnętrzny, odłożenie ładunku (czyli minimum proces przyjęcia, proces wydania, proces przesunięcia). Procesy te będą realizowane na różnych określonych trasach, minimum: komora przyjęć / komora ekspedycji - Magazyn Główny. </t>
    </r>
  </si>
  <si>
    <t>2.12.15</t>
  </si>
  <si>
    <r>
      <t>Procesowa obsługa wózków systemowych (VNA) z uwzględnieniem punktów zdawczo / odbiorczych,</t>
    </r>
    <r>
      <rPr>
        <sz val="10"/>
        <rFont val="Arial"/>
        <family val="2"/>
        <charset val="238"/>
      </rPr>
      <t xml:space="preserve"> z minimalnym założeniem że będą wykorzystywane do umieszczania i podejmowania pełnych jednostek paletowych w strefie regałowej oraz do kompletacji towaru w strefie pracy wózka.</t>
    </r>
  </si>
  <si>
    <t>2.12.16</t>
  </si>
  <si>
    <t>Obsługa zwrotów wewnętrznych – wycofanie z wysyłki.</t>
  </si>
  <si>
    <t>2.12.17</t>
  </si>
  <si>
    <t xml:space="preserve">Obsługa wycofania do magazynu towarów ze skompletowanych zleceń gotowych do wysyłki. </t>
  </si>
  <si>
    <t>2.12.18</t>
  </si>
  <si>
    <r>
      <t xml:space="preserve">Obsługa zwrotów zewnętrznych. </t>
    </r>
    <r>
      <rPr>
        <sz val="10"/>
        <rFont val="Arial"/>
        <family val="2"/>
        <charset val="238"/>
      </rPr>
      <t>Pod pojęciem zwrotu zewnętrznego rozumiane są wszystkie zwroty do magazynu nierealizowane za pomocą dokumentów przyjęć.</t>
    </r>
  </si>
  <si>
    <t>2.12.19</t>
  </si>
  <si>
    <r>
      <t xml:space="preserve">Obsługa zwrotów od odbiorców.  </t>
    </r>
    <r>
      <rPr>
        <sz val="10"/>
        <rFont val="Arial"/>
        <family val="2"/>
        <charset val="238"/>
      </rPr>
      <t xml:space="preserve">Zwrot od odbiorcy jest jednym z typów zwrotów zewnętrznych, zdefiniowanych w wymaganiu 2.12.18. </t>
    </r>
  </si>
  <si>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</si>
  <si>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</si>
  <si>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</si>
  <si>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</si>
  <si>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</si>
  <si>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</si>
  <si>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</si>
  <si>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</si>
  <si>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</si>
  <si>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</si>
  <si>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</si>
  <si>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</si>
  <si>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</si>
  <si>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</si>
  <si>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</si>
  <si>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t>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</si>
  <si>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</si>
  <si>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</si>
  <si>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</si>
  <si>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</si>
  <si>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</si>
  <si>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</si>
  <si>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</si>
  <si>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</si>
  <si>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</si>
  <si>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</si>
  <si>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</si>
  <si>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</si>
  <si>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</si>
  <si>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</si>
  <si>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</si>
  <si>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</si>
  <si>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</si>
  <si>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</si>
  <si>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</si>
  <si>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</si>
  <si>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</si>
  <si>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</si>
  <si>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</si>
  <si>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</si>
  <si>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 należy przyjąć serwery bazodanowe jako fizyczne i serwery aplikacji/WWW jako zwirtualizowane.</t>
  </si>
  <si>
    <t>3.1.4</t>
  </si>
  <si>
    <t>Dostawca dostarcza oprogramowanie bazodanowe wymagane do pracy systemu WMS, na standardowych warunkach producenta tego oprogramowania.</t>
  </si>
  <si>
    <t>3.1.4.1</t>
  </si>
  <si>
    <t>Dla oprogramowania dostarczana jest licencja na okres minimum 1 roku, liczony analogicznie jak okres opisany w wymaganiu numer 1.1.9. Dostawca podaje zasady (w tym okres) licencjonowania w Ofercie.</t>
  </si>
  <si>
    <t>3.1.5</t>
  </si>
  <si>
    <t>Dostawca dostarcza oprogramowanie operacyjne dla dostarczanych serwerów, zgodnie z wymaganiami opisanymi w punkcie 3.1.3.i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</si>
  <si>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</si>
  <si>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</si>
  <si>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</si>
  <si>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</si>
  <si>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</si>
  <si>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</si>
  <si>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r>
      <t xml:space="preserve">Parametry statystyczne pomocne do szacowania wydajności serwerów:
- Procesor o minimalnym parametrze Single Thread Rating 2229;
- Pamięć RAM </t>
    </r>
    <r>
      <rPr>
        <sz val="10"/>
        <rFont val="Arial"/>
        <family val="2"/>
        <charset val="238"/>
      </rPr>
      <t>minimum 128GB;
- Przestrzeń dyskowa na oprogramowanie operacyjne minimum 480GB w raid 1. Rodzaj wykorzystanych dysków SSD M2.SATA.</t>
    </r>
  </si>
  <si>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</si>
  <si>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</si>
  <si>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</si>
  <si>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</si>
  <si>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</si>
  <si>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r>
      <t xml:space="preserve">Pojedynczy procesor fizyczny </t>
    </r>
    <r>
      <rPr>
        <sz val="10"/>
        <rFont val="Arial"/>
        <family val="2"/>
        <charset val="238"/>
      </rPr>
      <t xml:space="preserve">minimum dwunasto-rdzeniowy  o bazowym taktowaniu minimum  2,4 GHz i minimum 3,4 GHz w trybie turbo. Pamięć cache minimum  24 MB, TDP minimum 135W. Procesor ma obsługiwać technologie HT Możliwość instalacji drugiego procesora na płycie głównej. </t>
    </r>
  </si>
  <si>
    <t>3.2.3</t>
  </si>
  <si>
    <r>
      <t xml:space="preserve">Ilość pamięci RAM min 128GB z możliwością rozbudowy do </t>
    </r>
    <r>
      <rPr>
        <sz val="10"/>
        <rFont val="Arial"/>
        <family val="2"/>
        <charset val="238"/>
      </rPr>
      <t>minimum 512GB z rozdzieleniem na fizyczne procesory.</t>
    </r>
  </si>
  <si>
    <t>3.2.4</t>
  </si>
  <si>
    <t>Przestrzeń dyskowa na oprogramowanie operacyjne minimum 480GB w raid 1. Rodzaj wykorzystanych dysków SSD M2.SATA.</t>
  </si>
  <si>
    <t>3.2.5</t>
  </si>
  <si>
    <r>
      <rPr>
        <sz val="10"/>
        <rFont val="Arial"/>
        <family val="2"/>
        <charset val="238"/>
      </rPr>
      <t>Serwer wyposażony w:
- Minimum dwa porty SPF+ o przepustowości minimum 25Gb/s;
- Minimum dwa porty RJ45 o przepustowości  minimum 10GB/s.</t>
    </r>
  </si>
  <si>
    <t>3.2.6</t>
  </si>
  <si>
    <r>
      <rPr>
        <sz val="10"/>
        <rFont val="Arial"/>
        <family val="2"/>
        <charset val="238"/>
      </rPr>
      <t>Oprogramowanie bazodanowe licencjonowane na procesor, zapewniające możliwość budowy klastra niezawodnościowego z 2 serwerów min. w technologii aktywny - pasywny bez automatycznego przełączania.</t>
    </r>
  </si>
  <si>
    <t>3.2.7</t>
  </si>
  <si>
    <t xml:space="preserve">Serwer domyślnie pracujący w trybie ACTIVE powinien być objęty gwarancją producenta z czasem reakcji 4 godziny na okres 60 miesięcy  (termin gwarancji liczony jest  od daty wystawienia faktury za sprzęt). Serwer domyślnie pracujący w trybie StandBy powinien być objęty gwarancją producenta z czasem reakcji następny dzień roboczy na okres 60 miesięcy (termin gwarancji liczony jest  od daty wystawienia faktury za sprzęt). Gwarancja na dyski powinna uwzględniać możliwość wymiany bez konieczności zwrotu uszkodzonego dysku. </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</si>
  <si>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</si>
  <si>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</si>
  <si>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</si>
  <si>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</si>
  <si>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</si>
  <si>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</si>
  <si>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</si>
  <si>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</si>
  <si>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</si>
  <si>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</si>
  <si>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</si>
  <si>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</si>
  <si>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</si>
  <si>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</si>
  <si>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</si>
  <si>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</si>
  <si>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</si>
  <si>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</si>
  <si>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</si>
  <si>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</si>
  <si>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</si>
  <si>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</si>
  <si>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System daje możliwość budowania własnych interfejsów, według własnych szablonów do eksportowania danych do pliku (export danych do MS Excel).</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</si>
  <si>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</si>
  <si>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</si>
  <si>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</si>
  <si>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</si>
  <si>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</si>
  <si>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</si>
  <si>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</si>
  <si>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</si>
  <si>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</si>
  <si>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System posiada możliwość integracji  z systemami zewnętrznych firm kurierskich dedykowanych do obsługi dystrybucji farmaceutycznej: np. POLTRAF, Pharmalink. Powinna być możliwość dołączania kolejnych systemów firm kurierskich.</t>
  </si>
  <si>
    <t>4.2.4.</t>
  </si>
  <si>
    <r>
      <t>System posiada możliwość integracji z platformami e-commerce</t>
    </r>
    <r>
      <rPr>
        <sz val="10"/>
        <rFont val="Arial"/>
        <family val="2"/>
        <charset val="238"/>
      </rPr>
      <t>, minimum  z rozwiązaniem aktualnie stosowanym u Zamawiającego firmy Idosell</t>
    </r>
  </si>
  <si>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</si>
  <si>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</si>
  <si>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</si>
  <si>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</si>
  <si>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</si>
  <si>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</si>
  <si>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</si>
  <si>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</si>
  <si>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</si>
  <si>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</si>
  <si>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</si>
  <si>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r>
      <t xml:space="preserve">System powinien mieć możliwość integracji z wagą magazynową. </t>
    </r>
    <r>
      <rPr>
        <sz val="10"/>
        <rFont val="Arial"/>
        <family val="2"/>
        <charset val="238"/>
      </rPr>
      <t>Kontrola wagi pojemnika ma się odbywać za pomocą integracji systemu WMS z automatyką magazynową.</t>
    </r>
  </si>
  <si>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</si>
  <si>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</si>
  <si>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</si>
  <si>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</si>
  <si>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</si>
  <si>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</si>
  <si>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</si>
  <si>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</si>
  <si>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</si>
  <si>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</si>
  <si>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</si>
  <si>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</si>
  <si>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</si>
  <si>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</si>
  <si>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</si>
  <si>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</si>
  <si>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</si>
  <si>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</si>
  <si>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</si>
  <si>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</si>
  <si>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</si>
  <si>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</si>
  <si>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</si>
  <si>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</si>
  <si>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</si>
  <si>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</si>
  <si>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</si>
  <si>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</si>
  <si>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</si>
  <si>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</si>
  <si>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</si>
  <si>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</si>
  <si>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</si>
  <si>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</si>
  <si>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</si>
  <si>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</si>
  <si>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</si>
  <si>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</si>
  <si>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</si>
  <si>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</si>
  <si>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</si>
  <si>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</si>
  <si>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</si>
  <si>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</si>
  <si>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</si>
  <si>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</si>
  <si>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</si>
  <si>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</si>
  <si>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</si>
  <si>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</si>
  <si>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</si>
  <si>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</si>
  <si>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</si>
  <si>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</si>
  <si>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</si>
  <si>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</si>
  <si>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</si>
  <si>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</si>
  <si>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</si>
  <si>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</si>
  <si>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</si>
  <si>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</si>
  <si>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</si>
  <si>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</si>
  <si>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</si>
  <si>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</si>
  <si>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</si>
  <si>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</si>
  <si>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</si>
  <si>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</si>
  <si>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</si>
  <si>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</si>
  <si>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</si>
  <si>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</si>
  <si>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</si>
  <si>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</si>
  <si>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</si>
  <si>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</si>
  <si>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</si>
  <si>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</si>
  <si>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</si>
  <si>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</si>
  <si>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</si>
  <si>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</si>
  <si>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</si>
  <si>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</si>
  <si>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</si>
  <si>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</si>
  <si>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</si>
  <si>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</si>
  <si>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</si>
  <si>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</si>
  <si>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</si>
  <si>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</si>
  <si>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</si>
  <si>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</si>
  <si>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</si>
  <si>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dokumenty specyfikujące zachowanie systemu podczas awarii lub zdarzenia losowego, w tym minimum : </t>
  </si>
  <si>
    <t xml:space="preserve"> - reakcja systemu na utratę i przywrócenie zasilania;</t>
  </si>
  <si>
    <t xml:space="preserve"> - opis alarmów i komunikatów systemowych.</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</si>
  <si>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</si>
  <si>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</si>
  <si>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</si>
  <si>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</si>
  <si>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</si>
  <si>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</si>
  <si>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</si>
  <si>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</si>
  <si>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</si>
  <si>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</si>
  <si>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</si>
  <si>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</si>
  <si>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</si>
  <si>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</si>
  <si>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</si>
  <si>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</si>
  <si>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</si>
  <si>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</si>
  <si>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</si>
  <si>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</si>
  <si>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</si>
  <si>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</si>
  <si>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</si>
  <si>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</si>
  <si>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</si>
  <si>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</si>
  <si>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</si>
  <si>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</si>
  <si>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</si>
  <si>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</si>
  <si>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</si>
  <si>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</si>
  <si>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</si>
  <si>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</si>
  <si>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</si>
  <si>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</si>
  <si>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</si>
  <si>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</si>
  <si>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</si>
  <si>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</si>
  <si>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</si>
  <si>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</si>
  <si>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</si>
  <si>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</si>
  <si>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</si>
  <si>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</si>
  <si>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</si>
  <si>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</si>
  <si>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</si>
  <si>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</si>
  <si>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</si>
  <si>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</si>
  <si>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</si>
  <si>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</si>
  <si>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8 godzin roboczych.</t>
  </si>
  <si>
    <t>7.1.6</t>
  </si>
  <si>
    <t>Czas reakcji dostawcy na Incydent uciążliwy to 3 dni robocze. Czas przywrócenia: 5 dni roboczych.</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</si>
  <si>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</si>
  <si>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</si>
  <si>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</si>
  <si>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</si>
  <si>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</si>
  <si>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</si>
  <si>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</si>
  <si>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</si>
  <si>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</si>
  <si>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</si>
  <si>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</si>
  <si>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</si>
  <si>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</si>
  <si>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</si>
  <si>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</si>
  <si>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</si>
  <si>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</si>
  <si>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</si>
  <si>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</si>
  <si>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</si>
  <si>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</si>
  <si>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Incydent - oznacza nieprawidłowość działania Systemu, niezależną od przyczyny takiej nieprawidłowości, w szczególności sytuację, w której nie jest możliwe używanie Systemu w sposób zgodny z jego przeznaczeniem oraz działanie Systemu w sposób niezgodny z Dokumentacją. Incydent dzieli się na Incydent Krytyczny, Incydent Pilny i Incydent Standardowy.</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</si>
  <si>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</si>
  <si>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</si>
  <si>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</si>
  <si>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</si>
  <si>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</si>
  <si>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</si>
  <si>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</si>
  <si>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</si>
  <si>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</si>
  <si>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</si>
  <si>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</si>
  <si>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</si>
  <si>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</si>
  <si>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</si>
  <si>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</si>
  <si>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</si>
  <si>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</si>
  <si>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</si>
  <si>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</si>
  <si>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</si>
  <si>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</si>
  <si>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</si>
  <si>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</si>
  <si>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</si>
  <si>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</si>
  <si>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</si>
  <si>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</si>
  <si>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</si>
  <si>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</si>
  <si>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</si>
  <si>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</si>
  <si>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</si>
  <si>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</si>
  <si>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</si>
  <si>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</si>
  <si>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wymagań granicznych (Warunków granicznych): "TAK" albo "NIE";</t>
  </si>
  <si>
    <t xml:space="preserve"> - w przypadku wymagań fakultatywnych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</si>
  <si>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</si>
  <si>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</si>
  <si>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</si>
  <si>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</si>
  <si>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</si>
  <si>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</si>
  <si>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</si>
  <si>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</si>
  <si>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</si>
  <si>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</si>
  <si>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</si>
  <si>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</si>
  <si>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</si>
  <si>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</si>
  <si>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</si>
  <si>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wymagań fakultatywnych,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</si>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</sst>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i/>
      <sz val="10"/>
      <color theme="1"/>
      <name val="Arial"/>
      <family val="2"/>
      <charset val="238"/>
    </font>
    <font>
      <sz val="10"/>
      <color rgb="FF000000"/>
      <name val="Arial"/>
      <family val="2"/>
      <charset val="238"/>
    </font>
    <font>
      <b/>
      <sz val="10"/>
      <color rgb="FF000000"/>
      <name val="Arial"/>
      <family val="2"/>
      <charset val="238"/>
    </font>
    <font>
      <b/>
      <sz val="11"/>
      <color rgb="FF000000"/>
      <name val="Calibri"/>
      <family val="2"/>
      <charset val="238"/>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name val="Segoe UI"/>
      <family val="2"/>
      <charset val="238"/>
    </font>
    <font>
      <sz val="10"/>
      <color rgb="FF000000"/>
      <name val="Arial"/>
    </font>
  </fonts>
  <fills count="13">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s>
  <borders count="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bottom style="thin">
        <color indexed="8"/>
      </bottom>
      <diagonal/>
    </border>
    <border>
      <left/>
      <right/>
      <top style="thin">
        <color rgb="FF000000"/>
      </top>
      <bottom style="thin">
        <color rgb="FF000000"/>
      </bottom>
      <diagonal/>
    </border>
    <border>
      <left style="thin">
        <color indexed="8"/>
      </left>
      <right/>
      <top style="thin">
        <color indexed="8"/>
      </top>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264">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8" fillId="2" borderId="3" xfId="1" applyFont="1" applyFill="1" applyBorder="1" applyAlignment="1">
      <alignment horizontal="center" vertical="center" wrapText="1"/>
    </xf>
    <xf numFmtId="0" fontId="8" fillId="0" borderId="3" xfId="1" applyFont="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11" fillId="0" borderId="3" xfId="0" applyFont="1" applyBorder="1" applyAlignment="1">
      <alignment vertical="center" wrapText="1"/>
    </xf>
    <xf numFmtId="49" fontId="0" fillId="4" borderId="17" xfId="0" applyNumberFormat="1" applyFill="1" applyBorder="1" applyAlignment="1">
      <alignment horizontal="left" vertical="center" wrapText="1"/>
    </xf>
    <xf numFmtId="0" fontId="8" fillId="4" borderId="17" xfId="0" applyFont="1" applyFill="1" applyBorder="1" applyAlignment="1">
      <alignment horizontal="center"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0" xfId="1" applyFont="1" applyBorder="1" applyAlignment="1">
      <alignment horizontal="right" vertical="center" wrapText="1"/>
    </xf>
    <xf numFmtId="0" fontId="6" fillId="0" borderId="10" xfId="1" applyFont="1" applyBorder="1" applyAlignment="1">
      <alignment horizontal="right" vertical="center" wrapText="1"/>
    </xf>
    <xf numFmtId="0" fontId="4" fillId="0" borderId="10" xfId="1" applyFont="1" applyBorder="1" applyAlignment="1">
      <alignment horizontal="right" vertical="center" wrapText="1"/>
    </xf>
    <xf numFmtId="0" fontId="3" fillId="0" borderId="10"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19" xfId="0" applyFont="1" applyBorder="1" applyAlignment="1">
      <alignment vertical="center" wrapText="1"/>
    </xf>
    <xf numFmtId="0" fontId="11" fillId="0" borderId="5" xfId="0" applyFont="1" applyBorder="1" applyAlignment="1">
      <alignment vertical="center" wrapText="1"/>
    </xf>
    <xf numFmtId="0" fontId="11" fillId="0" borderId="20" xfId="0" applyFont="1" applyBorder="1" applyAlignment="1">
      <alignmen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0" xfId="1" applyFont="1" applyFill="1" applyBorder="1" applyAlignment="1">
      <alignment horizontal="left" vertical="center" wrapText="1"/>
    </xf>
    <xf numFmtId="0" fontId="6" fillId="6" borderId="9" xfId="1" applyFont="1" applyFill="1" applyBorder="1" applyAlignment="1">
      <alignment horizontal="center" vertical="center" wrapText="1"/>
    </xf>
    <xf numFmtId="0" fontId="8" fillId="6" borderId="7" xfId="1" applyFont="1" applyFill="1" applyBorder="1" applyAlignment="1">
      <alignment horizontal="center" vertical="center" wrapText="1"/>
    </xf>
    <xf numFmtId="49" fontId="6" fillId="6" borderId="3" xfId="1" applyNumberFormat="1" applyFont="1" applyFill="1" applyBorder="1" applyAlignment="1">
      <alignment horizontal="center" vertical="center"/>
    </xf>
    <xf numFmtId="0" fontId="6" fillId="6" borderId="13" xfId="0" applyFont="1" applyFill="1" applyBorder="1" applyAlignment="1">
      <alignment horizontal="left" vertical="center" wrapText="1"/>
    </xf>
    <xf numFmtId="0" fontId="8" fillId="6" borderId="13" xfId="0" applyFont="1" applyFill="1" applyBorder="1" applyAlignment="1">
      <alignment horizontal="center" vertical="center" wrapText="1"/>
    </xf>
    <xf numFmtId="49" fontId="6" fillId="6" borderId="12"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6" fillId="6" borderId="17"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5"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4" xfId="5" applyNumberFormat="1" applyFont="1" applyFill="1" applyBorder="1" applyAlignment="1">
      <alignment horizontal="center" vertical="center"/>
    </xf>
    <xf numFmtId="0" fontId="0" fillId="0" borderId="3" xfId="0" applyBorder="1" applyAlignment="1">
      <alignment horizontal="left"/>
    </xf>
    <xf numFmtId="0" fontId="4" fillId="4" borderId="19" xfId="1" applyFont="1" applyFill="1" applyBorder="1" applyAlignment="1">
      <alignment horizontal="right" vertical="center" wrapText="1"/>
    </xf>
    <xf numFmtId="0" fontId="4" fillId="4" borderId="19"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19"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49" fontId="8" fillId="8" borderId="4" xfId="0" applyNumberFormat="1" applyFont="1" applyFill="1" applyBorder="1" applyAlignment="1">
      <alignment horizontal="left" vertical="center" wrapText="1"/>
    </xf>
    <xf numFmtId="49" fontId="8" fillId="8" borderId="5" xfId="0" applyNumberFormat="1" applyFont="1" applyFill="1" applyBorder="1" applyAlignment="1">
      <alignment horizontal="left" vertical="center" wrapText="1"/>
    </xf>
    <xf numFmtId="49" fontId="8" fillId="8" borderId="16" xfId="0" applyNumberFormat="1" applyFont="1" applyFill="1" applyBorder="1" applyAlignment="1">
      <alignment horizontal="left" vertical="center" wrapText="1"/>
    </xf>
    <xf numFmtId="49" fontId="2" fillId="0" borderId="18"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8" fillId="8" borderId="19" xfId="0"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1" xfId="1" applyFont="1" applyFill="1" applyBorder="1" applyAlignment="1">
      <alignment horizontal="center" vertical="center" wrapText="1"/>
    </xf>
    <xf numFmtId="49" fontId="2" fillId="0" borderId="19" xfId="1" applyNumberFormat="1" applyFont="1" applyBorder="1" applyAlignment="1">
      <alignment horizontal="center" vertical="center"/>
    </xf>
    <xf numFmtId="49" fontId="6" fillId="6" borderId="5" xfId="0" applyNumberFormat="1" applyFont="1" applyFill="1" applyBorder="1" applyAlignment="1">
      <alignment horizontal="center" vertical="center"/>
    </xf>
    <xf numFmtId="0" fontId="19" fillId="0" borderId="19" xfId="1" applyFont="1" applyBorder="1" applyAlignment="1">
      <alignment horizontal="left" vertical="center" wrapText="1"/>
    </xf>
    <xf numFmtId="49" fontId="0" fillId="8" borderId="3" xfId="0" applyNumberFormat="1" applyFill="1" applyBorder="1" applyAlignment="1">
      <alignment horizontal="left" vertical="center" wrapText="1"/>
    </xf>
    <xf numFmtId="49" fontId="19"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1" xfId="0" applyNumberFormat="1" applyFont="1" applyBorder="1" applyAlignment="1">
      <alignment horizontal="center" vertical="center"/>
    </xf>
    <xf numFmtId="0" fontId="8" fillId="4" borderId="3" xfId="5" applyFont="1" applyFill="1" applyBorder="1" applyAlignment="1">
      <alignment vertical="center" wrapText="1"/>
    </xf>
    <xf numFmtId="49" fontId="11" fillId="4" borderId="3" xfId="0"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49" fontId="20" fillId="6" borderId="17" xfId="0" applyNumberFormat="1" applyFont="1" applyFill="1" applyBorder="1" applyAlignment="1">
      <alignment horizontal="left" vertical="center" wrapText="1"/>
    </xf>
    <xf numFmtId="49" fontId="8" fillId="8" borderId="18" xfId="0" applyNumberFormat="1" applyFont="1" applyFill="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0" fontId="2" fillId="11" borderId="0" xfId="1" applyFont="1" applyFill="1" applyAlignment="1">
      <alignment horizontal="center" vertical="center" wrapText="1"/>
    </xf>
    <xf numFmtId="0" fontId="0" fillId="9" borderId="4" xfId="0" applyFill="1" applyBorder="1" applyAlignment="1">
      <alignment wrapText="1"/>
    </xf>
    <xf numFmtId="49" fontId="22" fillId="8" borderId="3" xfId="0" applyNumberFormat="1" applyFont="1" applyFill="1" applyBorder="1" applyAlignment="1">
      <alignment horizontal="left" vertical="center" wrapText="1"/>
    </xf>
    <xf numFmtId="49" fontId="8" fillId="8" borderId="26" xfId="0" applyNumberFormat="1" applyFont="1" applyFill="1" applyBorder="1" applyAlignment="1">
      <alignment horizontal="left" vertical="center" wrapText="1"/>
    </xf>
    <xf numFmtId="0" fontId="6" fillId="0" borderId="27" xfId="1" applyFont="1" applyBorder="1" applyAlignment="1">
      <alignment horizontal="center" vertical="center"/>
    </xf>
    <xf numFmtId="0" fontId="6" fillId="6" borderId="14" xfId="0" applyFont="1" applyFill="1" applyBorder="1" applyAlignment="1">
      <alignment horizontal="left" vertical="center" wrapText="1"/>
    </xf>
    <xf numFmtId="0" fontId="0" fillId="0" borderId="21" xfId="0" applyBorder="1" applyAlignment="1">
      <alignment horizontal="left" vertical="center" wrapText="1"/>
    </xf>
    <xf numFmtId="0" fontId="0" fillId="9" borderId="22" xfId="0" applyFill="1" applyBorder="1" applyAlignment="1">
      <alignment horizontal="center" vertical="center" wrapText="1"/>
    </xf>
    <xf numFmtId="0" fontId="25"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9" fillId="0" borderId="11" xfId="0" applyNumberFormat="1" applyFont="1" applyBorder="1" applyAlignment="1">
      <alignment horizontal="center" vertical="center"/>
    </xf>
    <xf numFmtId="0" fontId="0" fillId="10" borderId="19" xfId="0" applyFill="1" applyBorder="1" applyAlignment="1">
      <alignment wrapText="1"/>
    </xf>
    <xf numFmtId="0" fontId="0" fillId="10" borderId="19" xfId="0" applyFill="1" applyBorder="1" applyAlignment="1">
      <alignment vertical="center" wrapText="1"/>
    </xf>
    <xf numFmtId="0" fontId="5" fillId="0" borderId="0" xfId="1" applyFont="1" applyAlignment="1">
      <alignment horizontal="left" vertical="center"/>
    </xf>
    <xf numFmtId="0" fontId="19" fillId="0" borderId="0" xfId="0" applyFont="1"/>
    <xf numFmtId="0" fontId="19" fillId="0" borderId="0" xfId="0" applyFont="1" applyAlignment="1">
      <alignment wrapText="1"/>
    </xf>
    <xf numFmtId="0" fontId="19" fillId="0" borderId="28"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19"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4" xfId="1" applyFont="1" applyBorder="1" applyAlignment="1">
      <alignment horizontal="center" vertical="center" wrapText="1"/>
    </xf>
    <xf numFmtId="0" fontId="20" fillId="12" borderId="26" xfId="0" applyFont="1" applyFill="1" applyBorder="1" applyAlignment="1">
      <alignment horizontal="left" vertical="center"/>
    </xf>
    <xf numFmtId="0" fontId="0" fillId="0" borderId="3" xfId="1" applyFont="1" applyBorder="1" applyAlignment="1">
      <alignment horizontal="center" vertical="center" wrapText="1"/>
    </xf>
    <xf numFmtId="49" fontId="0" fillId="0" borderId="3" xfId="0" applyNumberFormat="1" applyBorder="1" applyAlignment="1">
      <alignment horizontal="left" vertical="center" wrapText="1"/>
    </xf>
    <xf numFmtId="0" fontId="0" fillId="0" borderId="3" xfId="0" applyBorder="1" applyAlignment="1">
      <alignment horizontal="left" vertical="center" wrapText="1"/>
    </xf>
    <xf numFmtId="49" fontId="0" fillId="0" borderId="3" xfId="0" applyNumberFormat="1" applyBorder="1" applyAlignment="1">
      <alignment horizontal="left" vertical="center"/>
    </xf>
    <xf numFmtId="49" fontId="28" fillId="0" borderId="3" xfId="0" applyNumberFormat="1" applyFont="1" applyBorder="1" applyAlignment="1">
      <alignment horizontal="left" vertical="center" wrapText="1"/>
    </xf>
    <xf numFmtId="0" fontId="27" fillId="0" borderId="19" xfId="0" applyFont="1" applyBorder="1" applyAlignment="1">
      <alignment horizontal="left" vertical="center" wrapText="1"/>
    </xf>
    <xf numFmtId="0" fontId="8" fillId="0" borderId="12" xfId="1" applyFont="1" applyBorder="1" applyAlignment="1">
      <alignment horizontal="center" vertical="center" wrapText="1"/>
    </xf>
    <xf numFmtId="49" fontId="11" fillId="8" borderId="4" xfId="0" applyNumberFormat="1" applyFont="1" applyFill="1" applyBorder="1" applyAlignment="1">
      <alignment horizontal="left" vertical="center" wrapText="1"/>
    </xf>
    <xf numFmtId="49" fontId="0" fillId="0" borderId="5" xfId="0" applyNumberFormat="1" applyBorder="1" applyAlignment="1">
      <alignment horizontal="left" vertical="center" wrapText="1"/>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49" fontId="10" fillId="11" borderId="25" xfId="1" applyNumberFormat="1" applyFont="1" applyFill="1" applyBorder="1" applyAlignment="1">
      <alignment horizontal="left" vertical="center" wrapText="1"/>
    </xf>
    <xf numFmtId="0" fontId="6" fillId="6" borderId="3"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14" xfId="1" applyFont="1" applyFill="1" applyBorder="1" applyAlignment="1">
      <alignment horizontal="left" wrapText="1"/>
    </xf>
    <xf numFmtId="0" fontId="6" fillId="6" borderId="13" xfId="1" applyFont="1" applyFill="1" applyBorder="1" applyAlignment="1">
      <alignment horizontal="left" wrapText="1"/>
    </xf>
    <xf numFmtId="49" fontId="2" fillId="0" borderId="1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5"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4" xfId="1" applyFont="1" applyBorder="1" applyAlignment="1">
      <alignment horizontal="center" vertical="center" wrapText="1"/>
    </xf>
    <xf numFmtId="49" fontId="2" fillId="0" borderId="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6" fillId="6" borderId="15" xfId="5" applyFont="1" applyFill="1" applyBorder="1" applyAlignment="1">
      <alignment horizontal="left" vertical="center" wrapText="1"/>
    </xf>
    <xf numFmtId="0" fontId="6" fillId="6" borderId="23"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1" fillId="6" borderId="14" xfId="0" applyFont="1" applyFill="1" applyBorder="1" applyAlignment="1">
      <alignment horizontal="left" vertical="center" wrapText="1"/>
    </xf>
    <xf numFmtId="0" fontId="19" fillId="0" borderId="3" xfId="0" applyFont="1" applyBorder="1" applyAlignment="1">
      <alignment horizontal="left" vertical="center" wrapText="1"/>
    </xf>
    <xf numFmtId="0" fontId="20" fillId="0" borderId="0" xfId="0" applyFont="1"/>
    <xf numFmtId="0" fontId="20" fillId="12" borderId="3" xfId="0" applyFont="1" applyFill="1" applyBorder="1" applyAlignment="1">
      <alignment horizontal="left" vertical="center"/>
    </xf>
    <xf numFmtId="0" fontId="25" fillId="0" borderId="0" xfId="0" applyFont="1" applyAlignment="1">
      <alignment horizontal="left" vertical="center" wrapText="1"/>
    </xf>
    <xf numFmtId="0" fontId="6" fillId="0" borderId="0" xfId="1" applyFont="1" applyAlignment="1">
      <alignment horizontal="left"/>
    </xf>
    <xf numFmtId="0" fontId="19" fillId="0" borderId="0" xfId="1" applyFont="1" applyAlignment="1">
      <alignment horizontal="left"/>
    </xf>
    <xf numFmtId="0" fontId="0" fillId="0" borderId="0" xfId="1" applyFont="1" applyAlignment="1">
      <alignment horizontal="left"/>
    </xf>
    <xf numFmtId="0" fontId="0" fillId="0" borderId="0" xfId="1" applyFont="1" applyAlignment="1">
      <alignment horizontal="left" vertical="center" wrapText="1"/>
    </xf>
    <xf numFmtId="0" fontId="16" fillId="0" borderId="14" xfId="1" applyFont="1" applyBorder="1" applyAlignment="1">
      <alignment horizontal="left"/>
    </xf>
    <xf numFmtId="0" fontId="16" fillId="0" borderId="13" xfId="1" applyFont="1" applyBorder="1" applyAlignment="1">
      <alignment horizontal="left"/>
    </xf>
    <xf numFmtId="0" fontId="16" fillId="0" borderId="12"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2" fillId="0" borderId="12" xfId="1" applyFont="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5" fillId="6" borderId="12" xfId="1" applyFont="1" applyFill="1" applyBorder="1" applyAlignment="1">
      <alignment horizontal="left"/>
    </xf>
    <xf numFmtId="49" fontId="10" fillId="11" borderId="0" xfId="1" applyNumberFormat="1" applyFont="1" applyFill="1" applyAlignment="1">
      <alignment horizontal="left" vertical="center" wrapText="1"/>
    </xf>
    <xf numFmtId="0" fontId="10" fillId="0" borderId="0" xfId="1" applyFont="1" applyAlignment="1">
      <alignment horizontal="left" vertical="center" wrapText="1"/>
    </xf>
    <xf numFmtId="0" fontId="0" fillId="0" borderId="0" xfId="1" applyFont="1" applyAlignment="1">
      <alignment horizontal="left" wrapText="1"/>
    </xf>
    <xf numFmtId="0" fontId="19" fillId="0" borderId="0" xfId="1" applyFont="1" applyAlignment="1">
      <alignment horizontal="left" vertical="center" wrapText="1"/>
    </xf>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EX73"/>
  <sheetViews>
    <sheetView zoomScale="96" zoomScaleNormal="96" workbookViewId="0">
      <pane xSplit="3" ySplit="4" topLeftCell="D6" activePane="bottomRight" state="frozen"/>
      <selection pane="topRight" activeCell="F1" sqref="F1"/>
      <selection pane="bottomLeft" activeCell="A4" sqref="A4"/>
      <selection pane="bottomRight" activeCell="I8" sqref="I8"/>
    </sheetView>
  </sheetViews>
  <sheetFormatPr defaultColWidth="10" defaultRowHeight="12.75" customHeight="1"/>
  <cols>
    <col min="1" max="1" width="10.44140625" style="123" customWidth="1"/>
    <col min="2" max="2" width="90.44140625" style="3" customWidth="1"/>
    <col min="3" max="3" width="14.5546875" style="2" customWidth="1"/>
    <col min="4" max="16384" width="10" style="1"/>
  </cols>
  <sheetData>
    <row r="1" spans="1:3" ht="12.6" customHeight="1">
      <c r="A1" s="212" t="s">
        <v>0</v>
      </c>
      <c r="B1" s="212"/>
      <c r="C1" s="179"/>
    </row>
    <row r="2" spans="1:3" ht="58.95" customHeight="1">
      <c r="A2" s="217" t="s">
        <v>1</v>
      </c>
      <c r="B2" s="217"/>
      <c r="C2" s="217"/>
    </row>
    <row r="3" spans="1:3" s="22" customFormat="1" ht="68.400000000000006" customHeight="1">
      <c r="A3" s="106" t="s">
        <v>2</v>
      </c>
      <c r="B3" s="26" t="s">
        <v>3</v>
      </c>
      <c r="C3" s="25" t="s">
        <v>4</v>
      </c>
    </row>
    <row r="4" spans="1:3" s="22" customFormat="1" ht="13.2">
      <c r="A4" s="126">
        <v>1</v>
      </c>
      <c r="B4" s="23">
        <v>2</v>
      </c>
      <c r="C4" s="23">
        <v>3</v>
      </c>
    </row>
    <row r="5" spans="1:3" ht="26.4">
      <c r="A5" s="121">
        <v>1</v>
      </c>
      <c r="B5" s="112" t="s">
        <v>5</v>
      </c>
      <c r="C5" s="113"/>
    </row>
    <row r="6" spans="1:3" ht="13.2">
      <c r="A6" s="127" t="s">
        <v>6</v>
      </c>
      <c r="B6" s="112" t="s">
        <v>7</v>
      </c>
      <c r="C6" s="114"/>
    </row>
    <row r="7" spans="1:3" s="19" customFormat="1" ht="42" customHeight="1">
      <c r="A7" s="128" t="s">
        <v>8</v>
      </c>
      <c r="B7" s="69" t="s">
        <v>9</v>
      </c>
      <c r="C7" s="198" t="s">
        <v>10</v>
      </c>
    </row>
    <row r="8" spans="1:3" s="19" customFormat="1" ht="26.4">
      <c r="A8" s="128" t="s">
        <v>11</v>
      </c>
      <c r="B8" s="69" t="s">
        <v>12</v>
      </c>
      <c r="C8" s="199" t="s">
        <v>13</v>
      </c>
    </row>
    <row r="9" spans="1:3" s="19" customFormat="1" ht="26.4">
      <c r="A9" s="128" t="s">
        <v>14</v>
      </c>
      <c r="B9" s="69" t="s">
        <v>15</v>
      </c>
      <c r="C9" s="198" t="s">
        <v>10</v>
      </c>
    </row>
    <row r="10" spans="1:3" s="19" customFormat="1" ht="13.2">
      <c r="A10" s="128" t="s">
        <v>16</v>
      </c>
      <c r="B10" s="69" t="s">
        <v>17</v>
      </c>
      <c r="C10" s="199" t="s">
        <v>13</v>
      </c>
    </row>
    <row r="11" spans="1:3" s="19" customFormat="1" ht="13.2">
      <c r="A11" s="128" t="s">
        <v>18</v>
      </c>
      <c r="B11" s="69" t="s">
        <v>19</v>
      </c>
      <c r="C11" s="199" t="s">
        <v>13</v>
      </c>
    </row>
    <row r="12" spans="1:3" s="19" customFormat="1" ht="13.2">
      <c r="A12" s="128" t="s">
        <v>20</v>
      </c>
      <c r="B12" s="69" t="s">
        <v>21</v>
      </c>
      <c r="C12" s="199" t="s">
        <v>13</v>
      </c>
    </row>
    <row r="13" spans="1:3" s="19" customFormat="1" ht="26.4">
      <c r="A13" s="128" t="s">
        <v>22</v>
      </c>
      <c r="B13" s="69" t="s">
        <v>23</v>
      </c>
      <c r="C13" s="198" t="s">
        <v>10</v>
      </c>
    </row>
    <row r="14" spans="1:3" s="19" customFormat="1" ht="26.4">
      <c r="A14" s="128" t="s">
        <v>24</v>
      </c>
      <c r="B14" s="69" t="s">
        <v>25</v>
      </c>
      <c r="C14" s="198" t="s">
        <v>10</v>
      </c>
    </row>
    <row r="15" spans="1:3" s="20" customFormat="1" ht="26.4">
      <c r="A15" s="129" t="s">
        <v>26</v>
      </c>
      <c r="B15" s="88" t="s">
        <v>27</v>
      </c>
      <c r="C15" s="198" t="s">
        <v>10</v>
      </c>
    </row>
    <row r="16" spans="1:3" s="20" customFormat="1" ht="13.2">
      <c r="A16" s="129" t="s">
        <v>28</v>
      </c>
      <c r="B16" s="88" t="s">
        <v>29</v>
      </c>
      <c r="C16" s="199" t="s">
        <v>13</v>
      </c>
    </row>
    <row r="17" spans="1:3" s="19" customFormat="1" ht="39.6">
      <c r="A17" s="128" t="s">
        <v>30</v>
      </c>
      <c r="B17" s="18" t="s">
        <v>31</v>
      </c>
      <c r="C17" s="199" t="s">
        <v>13</v>
      </c>
    </row>
    <row r="18" spans="1:3" s="19" customFormat="1" ht="13.2">
      <c r="A18" s="128" t="s">
        <v>32</v>
      </c>
      <c r="B18" s="18" t="s">
        <v>33</v>
      </c>
      <c r="C18" s="199" t="s">
        <v>13</v>
      </c>
    </row>
    <row r="19" spans="1:3" s="20" customFormat="1" ht="39.6">
      <c r="A19" s="128" t="s">
        <v>34</v>
      </c>
      <c r="B19" s="87" t="s">
        <v>35</v>
      </c>
      <c r="C19" s="198" t="s">
        <v>10</v>
      </c>
    </row>
    <row r="20" spans="1:3" s="20" customFormat="1" ht="30.75" customHeight="1">
      <c r="A20" s="128" t="s">
        <v>36</v>
      </c>
      <c r="B20" s="87" t="s">
        <v>37</v>
      </c>
      <c r="C20" s="198" t="s">
        <v>10</v>
      </c>
    </row>
    <row r="21" spans="1:3" s="20" customFormat="1" ht="26.4">
      <c r="A21" s="128" t="s">
        <v>38</v>
      </c>
      <c r="B21" s="87" t="s">
        <v>39</v>
      </c>
      <c r="C21" s="198" t="s">
        <v>10</v>
      </c>
    </row>
    <row r="22" spans="1:3" s="109" customFormat="1" ht="26.4">
      <c r="A22" s="128" t="s">
        <v>40</v>
      </c>
      <c r="B22" s="108" t="s">
        <v>41</v>
      </c>
      <c r="C22" s="198" t="s">
        <v>10</v>
      </c>
    </row>
    <row r="23" spans="1:3" s="109" customFormat="1" ht="13.2">
      <c r="A23" s="128" t="s">
        <v>42</v>
      </c>
      <c r="B23" s="180" t="s">
        <v>43</v>
      </c>
      <c r="C23" s="199" t="s">
        <v>13</v>
      </c>
    </row>
    <row r="24" spans="1:3" s="109" customFormat="1" ht="13.2">
      <c r="A24" s="128" t="s">
        <v>44</v>
      </c>
      <c r="B24" s="180" t="s">
        <v>45</v>
      </c>
      <c r="C24" s="199" t="s">
        <v>13</v>
      </c>
    </row>
    <row r="25" spans="1:3" s="20" customFormat="1" ht="13.2">
      <c r="A25" s="128" t="s">
        <v>46</v>
      </c>
      <c r="B25" s="88" t="s">
        <v>47</v>
      </c>
      <c r="C25" s="199" t="s">
        <v>13</v>
      </c>
    </row>
    <row r="26" spans="1:3" s="20" customFormat="1" ht="66">
      <c r="A26" s="128" t="s">
        <v>48</v>
      </c>
      <c r="B26" s="88" t="s">
        <v>49</v>
      </c>
      <c r="C26" s="199" t="s">
        <v>13</v>
      </c>
    </row>
    <row r="27" spans="1:3" s="20" customFormat="1" ht="52.8">
      <c r="A27" s="128" t="s">
        <v>50</v>
      </c>
      <c r="B27" s="88" t="s">
        <v>51</v>
      </c>
      <c r="C27" s="199" t="s">
        <v>13</v>
      </c>
    </row>
    <row r="28" spans="1:3" s="19" customFormat="1" ht="13.2">
      <c r="A28" s="115" t="s">
        <v>52</v>
      </c>
      <c r="B28" s="214" t="s">
        <v>53</v>
      </c>
      <c r="C28" s="214"/>
    </row>
    <row r="29" spans="1:3" s="19" customFormat="1" ht="39.6">
      <c r="A29" s="128" t="s">
        <v>54</v>
      </c>
      <c r="B29" s="88" t="s">
        <v>55</v>
      </c>
      <c r="C29" s="198" t="s">
        <v>10</v>
      </c>
    </row>
    <row r="30" spans="1:3" s="19" customFormat="1" ht="26.4">
      <c r="A30" s="128" t="s">
        <v>56</v>
      </c>
      <c r="B30" s="88" t="s">
        <v>57</v>
      </c>
      <c r="C30" s="198" t="s">
        <v>10</v>
      </c>
    </row>
    <row r="31" spans="1:3" s="19" customFormat="1" ht="26.4">
      <c r="A31" s="128" t="s">
        <v>58</v>
      </c>
      <c r="B31" s="88" t="s">
        <v>59</v>
      </c>
      <c r="C31" s="198" t="s">
        <v>10</v>
      </c>
    </row>
    <row r="32" spans="1:3" s="19" customFormat="1" ht="26.4">
      <c r="A32" s="128" t="s">
        <v>60</v>
      </c>
      <c r="B32" s="69" t="s">
        <v>61</v>
      </c>
      <c r="C32" s="198" t="s">
        <v>10</v>
      </c>
    </row>
    <row r="33" spans="1:3" s="19" customFormat="1" ht="26.4">
      <c r="A33" s="128" t="s">
        <v>62</v>
      </c>
      <c r="B33" s="69" t="s">
        <v>63</v>
      </c>
      <c r="C33" s="198" t="s">
        <v>10</v>
      </c>
    </row>
    <row r="34" spans="1:3" s="19" customFormat="1" ht="52.8">
      <c r="A34" s="128" t="s">
        <v>64</v>
      </c>
      <c r="B34" s="69" t="s">
        <v>65</v>
      </c>
      <c r="C34" s="198" t="s">
        <v>10</v>
      </c>
    </row>
    <row r="35" spans="1:3" s="19" customFormat="1" ht="26.4">
      <c r="A35" s="128" t="s">
        <v>66</v>
      </c>
      <c r="B35" s="69" t="s">
        <v>67</v>
      </c>
      <c r="C35" s="198" t="s">
        <v>10</v>
      </c>
    </row>
    <row r="36" spans="1:3" s="19" customFormat="1" ht="39.6">
      <c r="A36" s="147" t="s">
        <v>68</v>
      </c>
      <c r="B36" s="101" t="s">
        <v>69</v>
      </c>
      <c r="C36" s="199" t="s">
        <v>13</v>
      </c>
    </row>
    <row r="37" spans="1:3" s="19" customFormat="1" ht="35.25" customHeight="1">
      <c r="A37" s="148" t="s">
        <v>70</v>
      </c>
      <c r="B37" s="100" t="s">
        <v>71</v>
      </c>
      <c r="C37" s="199" t="s">
        <v>13</v>
      </c>
    </row>
    <row r="38" spans="1:3" s="19" customFormat="1" ht="26.4">
      <c r="A38" s="149" t="s">
        <v>72</v>
      </c>
      <c r="B38" s="102" t="s">
        <v>73</v>
      </c>
      <c r="C38" s="198" t="s">
        <v>10</v>
      </c>
    </row>
    <row r="39" spans="1:3" s="19" customFormat="1" ht="26.4">
      <c r="A39" s="149" t="s">
        <v>74</v>
      </c>
      <c r="B39" s="100" t="s">
        <v>75</v>
      </c>
      <c r="C39" s="198" t="s">
        <v>10</v>
      </c>
    </row>
    <row r="40" spans="1:3" s="19" customFormat="1" ht="13.2">
      <c r="A40" s="130" t="s">
        <v>76</v>
      </c>
      <c r="B40" s="215" t="s">
        <v>77</v>
      </c>
      <c r="C40" s="214"/>
    </row>
    <row r="41" spans="1:3" s="19" customFormat="1" ht="26.4">
      <c r="A41" s="128" t="s">
        <v>78</v>
      </c>
      <c r="B41" s="18" t="s">
        <v>79</v>
      </c>
      <c r="C41" s="198" t="s">
        <v>10</v>
      </c>
    </row>
    <row r="42" spans="1:3" s="19" customFormat="1" ht="26.4">
      <c r="A42" s="128" t="s">
        <v>80</v>
      </c>
      <c r="B42" s="88" t="s">
        <v>81</v>
      </c>
      <c r="C42" s="198" t="s">
        <v>10</v>
      </c>
    </row>
    <row r="43" spans="1:3" s="19" customFormat="1" ht="26.4">
      <c r="A43" s="128" t="s">
        <v>82</v>
      </c>
      <c r="B43" s="88" t="s">
        <v>83</v>
      </c>
      <c r="C43" s="198" t="s">
        <v>10</v>
      </c>
    </row>
    <row r="44" spans="1:3" s="19" customFormat="1" ht="26.4">
      <c r="A44" s="128" t="s">
        <v>84</v>
      </c>
      <c r="B44" s="88" t="s">
        <v>85</v>
      </c>
      <c r="C44" s="198" t="s">
        <v>10</v>
      </c>
    </row>
    <row r="45" spans="1:3" s="19" customFormat="1" ht="13.2">
      <c r="A45" s="115" t="s">
        <v>86</v>
      </c>
      <c r="B45" s="214" t="s">
        <v>87</v>
      </c>
      <c r="C45" s="214"/>
    </row>
    <row r="46" spans="1:3" s="19" customFormat="1" ht="13.2">
      <c r="A46" s="128" t="s">
        <v>88</v>
      </c>
      <c r="B46" s="21" t="s">
        <v>89</v>
      </c>
      <c r="C46" s="199" t="s">
        <v>13</v>
      </c>
    </row>
    <row r="47" spans="1:3" s="19" customFormat="1" ht="26.4">
      <c r="A47" s="128" t="s">
        <v>90</v>
      </c>
      <c r="B47" s="87" t="s">
        <v>91</v>
      </c>
      <c r="C47" s="198" t="s">
        <v>10</v>
      </c>
    </row>
    <row r="48" spans="1:3" s="19" customFormat="1" ht="26.4">
      <c r="A48" s="128" t="s">
        <v>92</v>
      </c>
      <c r="B48" s="21" t="s">
        <v>93</v>
      </c>
      <c r="C48" s="199" t="s">
        <v>13</v>
      </c>
    </row>
    <row r="49" spans="1:3" s="19" customFormat="1" ht="39.6">
      <c r="A49" s="128" t="s">
        <v>94</v>
      </c>
      <c r="B49" s="21" t="s">
        <v>95</v>
      </c>
      <c r="C49" s="199" t="s">
        <v>13</v>
      </c>
    </row>
    <row r="50" spans="1:3" s="19" customFormat="1" ht="26.4">
      <c r="A50" s="128" t="s">
        <v>96</v>
      </c>
      <c r="B50" s="103" t="s">
        <v>97</v>
      </c>
      <c r="C50" s="198" t="s">
        <v>10</v>
      </c>
    </row>
    <row r="51" spans="1:3" s="19" customFormat="1" ht="26.4">
      <c r="A51" s="128" t="s">
        <v>98</v>
      </c>
      <c r="B51" s="21" t="s">
        <v>99</v>
      </c>
      <c r="C51" s="198" t="s">
        <v>10</v>
      </c>
    </row>
    <row r="52" spans="1:3" s="19" customFormat="1" ht="13.2">
      <c r="A52" s="115" t="s">
        <v>100</v>
      </c>
      <c r="B52" s="216" t="s">
        <v>101</v>
      </c>
      <c r="C52" s="216"/>
    </row>
    <row r="53" spans="1:3" s="19" customFormat="1" ht="26.4">
      <c r="A53" s="128" t="s">
        <v>102</v>
      </c>
      <c r="B53" s="21" t="s">
        <v>103</v>
      </c>
      <c r="C53" s="199" t="s">
        <v>13</v>
      </c>
    </row>
    <row r="54" spans="1:3" s="19" customFormat="1" ht="26.4">
      <c r="A54" s="128" t="s">
        <v>104</v>
      </c>
      <c r="B54" s="21" t="s">
        <v>105</v>
      </c>
      <c r="C54" s="199" t="s">
        <v>13</v>
      </c>
    </row>
    <row r="55" spans="1:3" s="19" customFormat="1" ht="47.25" customHeight="1">
      <c r="A55" s="128" t="s">
        <v>106</v>
      </c>
      <c r="B55" s="21" t="s">
        <v>107</v>
      </c>
      <c r="C55" s="198" t="s">
        <v>10</v>
      </c>
    </row>
    <row r="56" spans="1:3" s="19" customFormat="1" ht="26.4">
      <c r="A56" s="128" t="s">
        <v>108</v>
      </c>
      <c r="B56" s="21" t="s">
        <v>109</v>
      </c>
      <c r="C56" s="199" t="s">
        <v>13</v>
      </c>
    </row>
    <row r="57" spans="1:3" s="19" customFormat="1" ht="26.4">
      <c r="A57" s="128" t="s">
        <v>110</v>
      </c>
      <c r="B57" s="87" t="s">
        <v>111</v>
      </c>
      <c r="C57" s="199" t="s">
        <v>13</v>
      </c>
    </row>
    <row r="58" spans="1:3" s="19" customFormat="1" ht="13.2">
      <c r="A58" s="128" t="s">
        <v>112</v>
      </c>
      <c r="B58" s="87" t="s">
        <v>113</v>
      </c>
      <c r="C58" s="199" t="s">
        <v>13</v>
      </c>
    </row>
    <row r="59" spans="1:3" s="19" customFormat="1" ht="13.2">
      <c r="A59" s="128" t="s">
        <v>114</v>
      </c>
      <c r="B59" s="87" t="s">
        <v>115</v>
      </c>
      <c r="C59" s="199" t="s">
        <v>13</v>
      </c>
    </row>
    <row r="60" spans="1:3" s="19" customFormat="1" ht="26.4">
      <c r="A60" s="128" t="s">
        <v>116</v>
      </c>
      <c r="B60" s="87" t="s">
        <v>117</v>
      </c>
      <c r="C60" s="199" t="s">
        <v>13</v>
      </c>
    </row>
    <row r="61" spans="1:3" s="19" customFormat="1" ht="39.6">
      <c r="A61" s="128" t="s">
        <v>118</v>
      </c>
      <c r="B61" s="89" t="s">
        <v>119</v>
      </c>
      <c r="C61" s="198" t="s">
        <v>10</v>
      </c>
    </row>
    <row r="62" spans="1:3" s="19" customFormat="1" ht="13.2">
      <c r="A62" s="115" t="s">
        <v>120</v>
      </c>
      <c r="B62" s="216" t="s">
        <v>121</v>
      </c>
      <c r="C62" s="216"/>
    </row>
    <row r="63" spans="1:3" s="19" customFormat="1" ht="39.6">
      <c r="A63" s="128" t="s">
        <v>122</v>
      </c>
      <c r="B63" s="87" t="s">
        <v>123</v>
      </c>
      <c r="C63" s="199" t="s">
        <v>13</v>
      </c>
    </row>
    <row r="64" spans="1:3" s="19" customFormat="1" ht="39.6">
      <c r="A64" s="128" t="s">
        <v>124</v>
      </c>
      <c r="B64" s="87" t="s">
        <v>125</v>
      </c>
      <c r="C64" s="199" t="s">
        <v>13</v>
      </c>
    </row>
    <row r="65" spans="1:16378" s="19" customFormat="1" ht="13.2">
      <c r="A65" s="131" t="s">
        <v>126</v>
      </c>
      <c r="B65" s="213" t="s">
        <v>127</v>
      </c>
      <c r="C65" s="213"/>
    </row>
    <row r="66" spans="1:16378" s="19" customFormat="1" ht="50.25" customHeight="1">
      <c r="A66" s="129" t="s">
        <v>128</v>
      </c>
      <c r="B66" s="87" t="s">
        <v>129</v>
      </c>
      <c r="C66" s="198" t="s">
        <v>10</v>
      </c>
    </row>
    <row r="67" spans="1:16378" ht="13.8">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row>
    <row r="68" spans="1:16378" s="4" customFormat="1" ht="13.8" hidden="1">
      <c r="A68" s="123"/>
      <c r="B68" s="16" t="s">
        <v>130</v>
      </c>
      <c r="C68" s="15">
        <f>COUNTIF(C7:C66,"Warunek graniczny")</f>
        <v>28</v>
      </c>
    </row>
    <row r="69" spans="1:16378" s="4" customFormat="1" ht="13.8" hidden="1">
      <c r="A69" s="123"/>
      <c r="B69" s="14" t="s">
        <v>131</v>
      </c>
      <c r="C69" s="13">
        <f>COUNTIF(C7:C66,"NIE")</f>
        <v>0</v>
      </c>
    </row>
    <row r="70" spans="1:16378" s="4" customFormat="1" ht="13.8" hidden="1">
      <c r="A70" s="123"/>
      <c r="B70" s="12" t="s">
        <v>132</v>
      </c>
      <c r="C70" s="11">
        <f>COUNTIF(C7:C66,"Opcja")+COUNTIF(C7:C66,"Jest")+COUNTIF(C7:C66,"Nie ma")</f>
        <v>26</v>
      </c>
    </row>
    <row r="71" spans="1:16378" s="4" customFormat="1" ht="13.8" hidden="1">
      <c r="A71" s="123"/>
      <c r="B71" s="10" t="s">
        <v>133</v>
      </c>
      <c r="C71" s="9">
        <f>COUNTIF(C7:C66,"Opcja")</f>
        <v>26</v>
      </c>
    </row>
    <row r="72" spans="1:16378" s="4" customFormat="1" ht="13.8" hidden="1">
      <c r="A72" s="123"/>
      <c r="B72" s="8" t="s">
        <v>134</v>
      </c>
      <c r="C72" s="7">
        <f>COUNTIF(C7:C66,"Jest")</f>
        <v>0</v>
      </c>
    </row>
    <row r="73" spans="1:16378" s="4" customFormat="1" ht="13.8" hidden="1">
      <c r="A73" s="123"/>
      <c r="B73" s="6" t="s">
        <v>135</v>
      </c>
      <c r="C73" s="5">
        <f>COUNTIF(C7:C66,"Nie ma")</f>
        <v>0</v>
      </c>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row>
  </sheetData>
  <sheetProtection algorithmName="SHA-512" hashValue="7e9HRsvQud1XIZ6lNE5mWNUpk+5gD0HMIvOw2l3VofLzKi6CtlCzaAmptl7tvExcwAbNCVfY1Cx2CgipZH2dRA==" saltValue="NJ3AlB9z7ACnKpZ7E8k+gw==" spinCount="100000" sheet="1" objects="1" scenarios="1" formatCells="0" formatColumns="0" formatRows="0"/>
  <mergeCells count="8">
    <mergeCell ref="A1:B1"/>
    <mergeCell ref="B65:C65"/>
    <mergeCell ref="B28:C28"/>
    <mergeCell ref="B40:C40"/>
    <mergeCell ref="B45:C45"/>
    <mergeCell ref="B52:C52"/>
    <mergeCell ref="B62:C62"/>
    <mergeCell ref="A2:C2"/>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7 C9 C13:C15 C19:C22 C29:C35 C38:C39 C41:C44 C47 C50:C51 C55 C61 C66" xr:uid="{8319D474-7CBE-4996-BE1A-DE17CD1D7B57}">
      <formula1>"Warunek graniczny,TAK,NIE"</formula1>
    </dataValidation>
    <dataValidation type="list" allowBlank="1" showInputMessage="1" showErrorMessage="1" errorTitle="Błędna wartość" error="Możesz podać jedynie wartości z listy wyboru, tj. Nie ma, Będzie, Jest." sqref="C8 C10:C12 C16:C18 C23:C27 C36:C37 C46 C48:C49 C53:C54 C56:C60 C63:C64"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tabColor theme="3"/>
    <pageSetUpPr fitToPage="1"/>
  </sheetPr>
  <dimension ref="A1:C184"/>
  <sheetViews>
    <sheetView showGridLines="0" workbookViewId="0">
      <pane xSplit="3" ySplit="4" topLeftCell="D113" activePane="bottomRight" state="frozen"/>
      <selection pane="topRight" activeCell="F1" sqref="F1"/>
      <selection pane="bottomLeft" activeCell="A4" sqref="A4"/>
      <selection pane="bottomRight" activeCell="B115" sqref="B115"/>
    </sheetView>
  </sheetViews>
  <sheetFormatPr defaultColWidth="10" defaultRowHeight="12.75" customHeight="1"/>
  <cols>
    <col min="1" max="1" width="10.44140625" style="123" customWidth="1"/>
    <col min="2" max="2" width="90.44140625" style="3" customWidth="1"/>
    <col min="3" max="3" width="14.5546875" style="2" customWidth="1"/>
    <col min="4" max="16384" width="10" style="1"/>
  </cols>
  <sheetData>
    <row r="1" spans="1:3" ht="12.75" customHeight="1">
      <c r="A1" s="212" t="s">
        <v>136</v>
      </c>
      <c r="B1" s="212"/>
      <c r="C1" s="179"/>
    </row>
    <row r="2" spans="1:3" ht="59.4" customHeight="1">
      <c r="A2" s="217" t="s">
        <v>1</v>
      </c>
      <c r="B2" s="217"/>
      <c r="C2" s="217"/>
    </row>
    <row r="3" spans="1:3" s="22" customFormat="1" ht="68.400000000000006" customHeight="1">
      <c r="A3" s="106" t="s">
        <v>2</v>
      </c>
      <c r="B3" s="26" t="s">
        <v>3</v>
      </c>
      <c r="C3" s="25" t="s">
        <v>4</v>
      </c>
    </row>
    <row r="4" spans="1:3" s="22" customFormat="1" ht="13.2">
      <c r="A4" s="104">
        <v>1</v>
      </c>
      <c r="B4" s="37">
        <v>2</v>
      </c>
      <c r="C4" s="36">
        <v>3</v>
      </c>
    </row>
    <row r="5" spans="1:3" s="19" customFormat="1" ht="13.2">
      <c r="A5" s="132" t="s">
        <v>137</v>
      </c>
      <c r="B5" s="219" t="s">
        <v>138</v>
      </c>
      <c r="C5" s="220"/>
    </row>
    <row r="6" spans="1:3" s="35" customFormat="1" ht="13.2">
      <c r="A6" s="132" t="s">
        <v>139</v>
      </c>
      <c r="B6" s="219" t="s">
        <v>140</v>
      </c>
      <c r="C6" s="220"/>
    </row>
    <row r="7" spans="1:3" s="34" customFormat="1" ht="26.4">
      <c r="A7" s="133" t="s">
        <v>141</v>
      </c>
      <c r="B7" s="52" t="s">
        <v>142</v>
      </c>
      <c r="C7" s="200" t="s">
        <v>10</v>
      </c>
    </row>
    <row r="8" spans="1:3" s="34" customFormat="1" ht="39.6">
      <c r="A8" s="133" t="s">
        <v>143</v>
      </c>
      <c r="B8" s="52" t="s">
        <v>144</v>
      </c>
      <c r="C8" s="200" t="s">
        <v>10</v>
      </c>
    </row>
    <row r="9" spans="1:3" s="34" customFormat="1" ht="26.4">
      <c r="A9" s="133" t="s">
        <v>145</v>
      </c>
      <c r="B9" s="52" t="s">
        <v>146</v>
      </c>
      <c r="C9" s="200" t="s">
        <v>13</v>
      </c>
    </row>
    <row r="10" spans="1:3" s="34" customFormat="1" ht="26.4">
      <c r="A10" s="133" t="s">
        <v>147</v>
      </c>
      <c r="B10" s="52" t="s">
        <v>148</v>
      </c>
      <c r="C10" s="200" t="s">
        <v>10</v>
      </c>
    </row>
    <row r="11" spans="1:3" s="34" customFormat="1" ht="26.4">
      <c r="A11" s="133" t="s">
        <v>149</v>
      </c>
      <c r="B11" s="52" t="s">
        <v>150</v>
      </c>
      <c r="C11" s="200" t="s">
        <v>10</v>
      </c>
    </row>
    <row r="12" spans="1:3" s="34" customFormat="1" ht="26.4">
      <c r="A12" s="133" t="s">
        <v>151</v>
      </c>
      <c r="B12" s="52" t="s">
        <v>152</v>
      </c>
      <c r="C12" s="200" t="s">
        <v>13</v>
      </c>
    </row>
    <row r="13" spans="1:3" s="34" customFormat="1" ht="39.6">
      <c r="A13" s="133" t="s">
        <v>153</v>
      </c>
      <c r="B13" s="52" t="s">
        <v>154</v>
      </c>
      <c r="C13" s="200" t="s">
        <v>10</v>
      </c>
    </row>
    <row r="14" spans="1:3" s="34" customFormat="1" ht="26.4">
      <c r="A14" s="133" t="s">
        <v>155</v>
      </c>
      <c r="B14" s="166" t="s">
        <v>156</v>
      </c>
      <c r="C14" s="200" t="s">
        <v>13</v>
      </c>
    </row>
    <row r="15" spans="1:3" s="34" customFormat="1" ht="26.4">
      <c r="A15" s="133" t="s">
        <v>157</v>
      </c>
      <c r="B15" s="166" t="s">
        <v>158</v>
      </c>
      <c r="C15" s="200" t="s">
        <v>10</v>
      </c>
    </row>
    <row r="16" spans="1:3" s="34" customFormat="1" ht="26.4">
      <c r="A16" s="133" t="s">
        <v>159</v>
      </c>
      <c r="B16" s="166" t="s">
        <v>160</v>
      </c>
      <c r="C16" s="200" t="s">
        <v>13</v>
      </c>
    </row>
    <row r="17" spans="1:3" s="34" customFormat="1" ht="33" customHeight="1">
      <c r="A17" s="133" t="s">
        <v>161</v>
      </c>
      <c r="B17" s="166" t="s">
        <v>162</v>
      </c>
      <c r="C17" s="200" t="s">
        <v>13</v>
      </c>
    </row>
    <row r="18" spans="1:3" s="34" customFormat="1" ht="63" customHeight="1">
      <c r="A18" s="133" t="s">
        <v>163</v>
      </c>
      <c r="B18" s="52" t="s">
        <v>164</v>
      </c>
      <c r="C18" s="200" t="s">
        <v>10</v>
      </c>
    </row>
    <row r="19" spans="1:3" s="34" customFormat="1" ht="63" customHeight="1">
      <c r="A19" s="133" t="s">
        <v>165</v>
      </c>
      <c r="B19" s="166" t="s">
        <v>166</v>
      </c>
      <c r="C19" s="200" t="s">
        <v>10</v>
      </c>
    </row>
    <row r="20" spans="1:3" s="34" customFormat="1" ht="26.4">
      <c r="A20" s="133" t="s">
        <v>167</v>
      </c>
      <c r="B20" s="166" t="s">
        <v>168</v>
      </c>
      <c r="C20" s="200" t="s">
        <v>10</v>
      </c>
    </row>
    <row r="21" spans="1:3" s="34" customFormat="1" ht="26.4">
      <c r="A21" s="133" t="s">
        <v>169</v>
      </c>
      <c r="B21" s="166" t="s">
        <v>170</v>
      </c>
      <c r="C21" s="200" t="s">
        <v>10</v>
      </c>
    </row>
    <row r="22" spans="1:3" s="34" customFormat="1" ht="26.4">
      <c r="A22" s="133" t="s">
        <v>171</v>
      </c>
      <c r="B22" s="166" t="s">
        <v>172</v>
      </c>
      <c r="C22" s="200" t="s">
        <v>10</v>
      </c>
    </row>
    <row r="23" spans="1:3" s="34" customFormat="1" ht="26.4">
      <c r="A23" s="133" t="s">
        <v>173</v>
      </c>
      <c r="B23" s="166" t="s">
        <v>174</v>
      </c>
      <c r="C23" s="200" t="s">
        <v>10</v>
      </c>
    </row>
    <row r="24" spans="1:3" s="34" customFormat="1" ht="26.4">
      <c r="A24" s="133" t="s">
        <v>175</v>
      </c>
      <c r="B24" s="166" t="s">
        <v>176</v>
      </c>
      <c r="C24" s="200" t="s">
        <v>10</v>
      </c>
    </row>
    <row r="25" spans="1:3" s="34" customFormat="1" ht="13.2">
      <c r="A25" s="132" t="s">
        <v>177</v>
      </c>
      <c r="B25" s="221" t="s">
        <v>178</v>
      </c>
      <c r="C25" s="221"/>
    </row>
    <row r="26" spans="1:3" s="34" customFormat="1" ht="26.4">
      <c r="A26" s="133" t="s">
        <v>179</v>
      </c>
      <c r="B26" s="52" t="s">
        <v>180</v>
      </c>
      <c r="C26" s="200" t="s">
        <v>10</v>
      </c>
    </row>
    <row r="27" spans="1:3" s="34" customFormat="1" ht="26.4">
      <c r="A27" s="133" t="s">
        <v>181</v>
      </c>
      <c r="B27" s="52" t="s">
        <v>182</v>
      </c>
      <c r="C27" s="200" t="s">
        <v>13</v>
      </c>
    </row>
    <row r="28" spans="1:3" s="34" customFormat="1" ht="26.4">
      <c r="A28" s="133" t="s">
        <v>183</v>
      </c>
      <c r="B28" s="52" t="s">
        <v>184</v>
      </c>
      <c r="C28" s="200" t="s">
        <v>10</v>
      </c>
    </row>
    <row r="29" spans="1:3" s="34" customFormat="1" ht="26.4">
      <c r="A29" s="133" t="s">
        <v>185</v>
      </c>
      <c r="B29" s="52" t="s">
        <v>186</v>
      </c>
      <c r="C29" s="200" t="s">
        <v>10</v>
      </c>
    </row>
    <row r="30" spans="1:3" s="34" customFormat="1" ht="26.4">
      <c r="A30" s="133" t="s">
        <v>187</v>
      </c>
      <c r="B30" s="52" t="s">
        <v>188</v>
      </c>
      <c r="C30" s="200" t="s">
        <v>10</v>
      </c>
    </row>
    <row r="31" spans="1:3" s="34" customFormat="1" ht="26.4">
      <c r="A31" s="133" t="s">
        <v>189</v>
      </c>
      <c r="B31" s="52" t="s">
        <v>190</v>
      </c>
      <c r="C31" s="200" t="s">
        <v>13</v>
      </c>
    </row>
    <row r="32" spans="1:3" s="34" customFormat="1" ht="13.2">
      <c r="A32" s="133" t="s">
        <v>191</v>
      </c>
      <c r="B32" s="52" t="s">
        <v>192</v>
      </c>
      <c r="C32" s="200" t="s">
        <v>13</v>
      </c>
    </row>
    <row r="33" spans="1:3" s="34" customFormat="1" ht="26.4">
      <c r="A33" s="133" t="s">
        <v>193</v>
      </c>
      <c r="B33" s="52" t="s">
        <v>194</v>
      </c>
      <c r="C33" s="200" t="s">
        <v>13</v>
      </c>
    </row>
    <row r="34" spans="1:3" s="34" customFormat="1" ht="26.4">
      <c r="A34" s="133" t="s">
        <v>195</v>
      </c>
      <c r="B34" s="52" t="s">
        <v>196</v>
      </c>
      <c r="C34" s="200" t="s">
        <v>10</v>
      </c>
    </row>
    <row r="35" spans="1:3" s="35" customFormat="1" ht="13.2" customHeight="1">
      <c r="A35" s="132" t="s">
        <v>197</v>
      </c>
      <c r="B35" s="221" t="s">
        <v>198</v>
      </c>
      <c r="C35" s="221"/>
    </row>
    <row r="36" spans="1:3" s="34" customFormat="1" ht="40.5" customHeight="1">
      <c r="A36" s="133" t="s">
        <v>199</v>
      </c>
      <c r="B36" s="52" t="s">
        <v>200</v>
      </c>
      <c r="C36" s="200" t="s">
        <v>10</v>
      </c>
    </row>
    <row r="37" spans="1:3" s="34" customFormat="1" ht="224.4">
      <c r="A37" s="133" t="s">
        <v>201</v>
      </c>
      <c r="B37" s="204" t="s">
        <v>202</v>
      </c>
      <c r="C37" s="200" t="s">
        <v>10</v>
      </c>
    </row>
    <row r="38" spans="1:3" s="34" customFormat="1" ht="39.6">
      <c r="A38" s="133" t="s">
        <v>203</v>
      </c>
      <c r="B38" s="52" t="s">
        <v>204</v>
      </c>
      <c r="C38" s="200" t="s">
        <v>13</v>
      </c>
    </row>
    <row r="39" spans="1:3" s="35" customFormat="1" ht="13.2" customHeight="1">
      <c r="A39" s="132" t="s">
        <v>205</v>
      </c>
      <c r="B39" s="221" t="s">
        <v>206</v>
      </c>
      <c r="C39" s="221"/>
    </row>
    <row r="40" spans="1:3" s="34" customFormat="1" ht="39.6">
      <c r="A40" s="133" t="s">
        <v>207</v>
      </c>
      <c r="B40" s="52" t="s">
        <v>208</v>
      </c>
      <c r="C40" s="200" t="s">
        <v>13</v>
      </c>
    </row>
    <row r="41" spans="1:3" s="34" customFormat="1" ht="26.4">
      <c r="A41" s="133" t="s">
        <v>209</v>
      </c>
      <c r="B41" s="52" t="s">
        <v>210</v>
      </c>
      <c r="C41" s="200" t="s">
        <v>10</v>
      </c>
    </row>
    <row r="42" spans="1:3" s="34" customFormat="1" ht="26.4">
      <c r="A42" s="133" t="s">
        <v>211</v>
      </c>
      <c r="B42" s="52" t="s">
        <v>212</v>
      </c>
      <c r="C42" s="200" t="s">
        <v>10</v>
      </c>
    </row>
    <row r="43" spans="1:3" s="34" customFormat="1" ht="26.4">
      <c r="A43" s="133" t="s">
        <v>213</v>
      </c>
      <c r="B43" s="52" t="s">
        <v>214</v>
      </c>
      <c r="C43" s="200" t="s">
        <v>10</v>
      </c>
    </row>
    <row r="44" spans="1:3" s="34" customFormat="1" ht="26.4">
      <c r="A44" s="133" t="s">
        <v>215</v>
      </c>
      <c r="B44" s="52" t="s">
        <v>216</v>
      </c>
      <c r="C44" s="200" t="s">
        <v>13</v>
      </c>
    </row>
    <row r="45" spans="1:3" s="34" customFormat="1" ht="64.5" customHeight="1">
      <c r="A45" s="133" t="s">
        <v>217</v>
      </c>
      <c r="B45" s="52" t="s">
        <v>218</v>
      </c>
      <c r="C45" s="200" t="s">
        <v>13</v>
      </c>
    </row>
    <row r="46" spans="1:3" s="34" customFormat="1" ht="52.8">
      <c r="A46" s="133" t="s">
        <v>219</v>
      </c>
      <c r="B46" s="52" t="s">
        <v>220</v>
      </c>
      <c r="C46" s="200" t="s">
        <v>13</v>
      </c>
    </row>
    <row r="47" spans="1:3" s="34" customFormat="1" ht="26.4">
      <c r="A47" s="133" t="s">
        <v>221</v>
      </c>
      <c r="B47" s="52" t="s">
        <v>222</v>
      </c>
      <c r="C47" s="200" t="s">
        <v>13</v>
      </c>
    </row>
    <row r="48" spans="1:3" s="34" customFormat="1" ht="26.4">
      <c r="A48" s="133" t="s">
        <v>223</v>
      </c>
      <c r="B48" s="52" t="s">
        <v>224</v>
      </c>
      <c r="C48" s="200" t="s">
        <v>13</v>
      </c>
    </row>
    <row r="49" spans="1:3" s="34" customFormat="1" ht="79.2">
      <c r="A49" s="133" t="s">
        <v>225</v>
      </c>
      <c r="B49" s="205" t="s">
        <v>226</v>
      </c>
      <c r="C49" s="200" t="s">
        <v>13</v>
      </c>
    </row>
    <row r="50" spans="1:3" s="34" customFormat="1" ht="52.8">
      <c r="A50" s="133" t="s">
        <v>227</v>
      </c>
      <c r="B50" s="52" t="s">
        <v>228</v>
      </c>
      <c r="C50" s="200" t="s">
        <v>13</v>
      </c>
    </row>
    <row r="51" spans="1:3" s="34" customFormat="1" ht="39.6">
      <c r="A51" s="133" t="s">
        <v>229</v>
      </c>
      <c r="B51" s="52" t="s">
        <v>230</v>
      </c>
      <c r="C51" s="200" t="s">
        <v>13</v>
      </c>
    </row>
    <row r="52" spans="1:3" s="34" customFormat="1" ht="39.6">
      <c r="A52" s="133" t="s">
        <v>231</v>
      </c>
      <c r="B52" s="52" t="s">
        <v>232</v>
      </c>
      <c r="C52" s="200" t="s">
        <v>13</v>
      </c>
    </row>
    <row r="53" spans="1:3" s="35" customFormat="1" ht="13.2">
      <c r="A53" s="132" t="s">
        <v>233</v>
      </c>
      <c r="B53" s="218" t="s">
        <v>234</v>
      </c>
      <c r="C53" s="218"/>
    </row>
    <row r="54" spans="1:3" s="34" customFormat="1" ht="26.4">
      <c r="A54" s="133" t="s">
        <v>235</v>
      </c>
      <c r="B54" s="52" t="s">
        <v>236</v>
      </c>
      <c r="C54" s="200" t="s">
        <v>10</v>
      </c>
    </row>
    <row r="55" spans="1:3" s="34" customFormat="1" ht="26.4">
      <c r="A55" s="133" t="s">
        <v>237</v>
      </c>
      <c r="B55" s="204" t="s">
        <v>238</v>
      </c>
      <c r="C55" s="200" t="s">
        <v>10</v>
      </c>
    </row>
    <row r="56" spans="1:3" s="34" customFormat="1" ht="26.4">
      <c r="A56" s="133" t="s">
        <v>239</v>
      </c>
      <c r="B56" s="206" t="s">
        <v>240</v>
      </c>
      <c r="C56" s="200" t="s">
        <v>10</v>
      </c>
    </row>
    <row r="57" spans="1:3" s="34" customFormat="1" ht="26.4">
      <c r="A57" s="133" t="s">
        <v>241</v>
      </c>
      <c r="B57" s="52" t="s">
        <v>242</v>
      </c>
      <c r="C57" s="200" t="s">
        <v>10</v>
      </c>
    </row>
    <row r="58" spans="1:3" s="34" customFormat="1" ht="26.4">
      <c r="A58" s="133" t="s">
        <v>243</v>
      </c>
      <c r="B58" s="166" t="s">
        <v>244</v>
      </c>
      <c r="C58" s="200" t="s">
        <v>10</v>
      </c>
    </row>
    <row r="59" spans="1:3" s="34" customFormat="1" ht="26.4">
      <c r="A59" s="133" t="s">
        <v>245</v>
      </c>
      <c r="B59" s="166" t="s">
        <v>246</v>
      </c>
      <c r="C59" s="200" t="s">
        <v>10</v>
      </c>
    </row>
    <row r="60" spans="1:3" s="34" customFormat="1" ht="26.4">
      <c r="A60" s="167" t="s">
        <v>247</v>
      </c>
      <c r="B60" s="204" t="s">
        <v>248</v>
      </c>
      <c r="C60" s="200" t="s">
        <v>10</v>
      </c>
    </row>
    <row r="61" spans="1:3" s="34" customFormat="1" ht="26.4">
      <c r="A61" s="167" t="s">
        <v>249</v>
      </c>
      <c r="B61" s="166" t="s">
        <v>250</v>
      </c>
      <c r="C61" s="200" t="s">
        <v>13</v>
      </c>
    </row>
    <row r="62" spans="1:3" s="34" customFormat="1" ht="26.4">
      <c r="A62" s="167" t="s">
        <v>251</v>
      </c>
      <c r="B62" s="166" t="s">
        <v>252</v>
      </c>
      <c r="C62" s="200" t="s">
        <v>13</v>
      </c>
    </row>
    <row r="63" spans="1:3" s="34" customFormat="1" ht="26.4">
      <c r="A63" s="167" t="s">
        <v>253</v>
      </c>
      <c r="B63" s="166" t="s">
        <v>254</v>
      </c>
      <c r="C63" s="200" t="s">
        <v>13</v>
      </c>
    </row>
    <row r="64" spans="1:3" s="35" customFormat="1" ht="13.2">
      <c r="A64" s="132" t="s">
        <v>255</v>
      </c>
      <c r="B64" s="218" t="s">
        <v>256</v>
      </c>
      <c r="C64" s="218" t="s">
        <v>257</v>
      </c>
    </row>
    <row r="65" spans="1:3" s="34" customFormat="1" ht="26.4">
      <c r="A65" s="133" t="s">
        <v>258</v>
      </c>
      <c r="B65" s="52" t="s">
        <v>259</v>
      </c>
      <c r="C65" s="200" t="s">
        <v>10</v>
      </c>
    </row>
    <row r="66" spans="1:3" s="34" customFormat="1" ht="26.4">
      <c r="A66" s="133" t="s">
        <v>260</v>
      </c>
      <c r="B66" s="52" t="s">
        <v>261</v>
      </c>
      <c r="C66" s="200" t="s">
        <v>10</v>
      </c>
    </row>
    <row r="67" spans="1:3" s="34" customFormat="1" ht="26.4">
      <c r="A67" s="133" t="s">
        <v>262</v>
      </c>
      <c r="B67" s="52" t="s">
        <v>263</v>
      </c>
      <c r="C67" s="200" t="s">
        <v>10</v>
      </c>
    </row>
    <row r="68" spans="1:3" s="34" customFormat="1" ht="26.4">
      <c r="A68" s="133" t="s">
        <v>264</v>
      </c>
      <c r="B68" s="52" t="s">
        <v>265</v>
      </c>
      <c r="C68" s="200" t="s">
        <v>10</v>
      </c>
    </row>
    <row r="69" spans="1:3" s="34" customFormat="1" ht="26.4">
      <c r="A69" s="133" t="s">
        <v>266</v>
      </c>
      <c r="B69" s="52" t="s">
        <v>267</v>
      </c>
      <c r="C69" s="200" t="s">
        <v>13</v>
      </c>
    </row>
    <row r="70" spans="1:3" s="34" customFormat="1" ht="26.4">
      <c r="A70" s="133" t="s">
        <v>268</v>
      </c>
      <c r="B70" s="52" t="s">
        <v>269</v>
      </c>
      <c r="C70" s="200" t="s">
        <v>13</v>
      </c>
    </row>
    <row r="71" spans="1:3" s="34" customFormat="1" ht="13.2">
      <c r="A71" s="133" t="s">
        <v>270</v>
      </c>
      <c r="B71" s="52" t="s">
        <v>271</v>
      </c>
      <c r="C71" s="200" t="s">
        <v>13</v>
      </c>
    </row>
    <row r="72" spans="1:3" s="34" customFormat="1" ht="13.2">
      <c r="A72" s="133" t="s">
        <v>272</v>
      </c>
      <c r="B72" s="52" t="s">
        <v>273</v>
      </c>
      <c r="C72" s="200" t="s">
        <v>13</v>
      </c>
    </row>
    <row r="73" spans="1:3" s="34" customFormat="1" ht="26.4">
      <c r="A73" s="133" t="s">
        <v>274</v>
      </c>
      <c r="B73" s="52" t="s">
        <v>275</v>
      </c>
      <c r="C73" s="200" t="s">
        <v>13</v>
      </c>
    </row>
    <row r="74" spans="1:3" s="34" customFormat="1" ht="26.4">
      <c r="A74" s="133" t="s">
        <v>276</v>
      </c>
      <c r="B74" s="52" t="s">
        <v>277</v>
      </c>
      <c r="C74" s="200" t="s">
        <v>10</v>
      </c>
    </row>
    <row r="75" spans="1:3" s="35" customFormat="1" ht="13.2">
      <c r="A75" s="132" t="s">
        <v>278</v>
      </c>
      <c r="B75" s="218" t="s">
        <v>279</v>
      </c>
      <c r="C75" s="218" t="s">
        <v>257</v>
      </c>
    </row>
    <row r="76" spans="1:3" s="34" customFormat="1" ht="92.4">
      <c r="A76" s="133" t="s">
        <v>280</v>
      </c>
      <c r="B76" s="204" t="s">
        <v>281</v>
      </c>
      <c r="C76" s="200" t="s">
        <v>10</v>
      </c>
    </row>
    <row r="77" spans="1:3" s="34" customFormat="1" ht="13.2">
      <c r="A77" s="133" t="s">
        <v>282</v>
      </c>
      <c r="B77" s="52" t="s">
        <v>283</v>
      </c>
      <c r="C77" s="200" t="s">
        <v>13</v>
      </c>
    </row>
    <row r="78" spans="1:3" s="34" customFormat="1" ht="26.4">
      <c r="A78" s="133" t="s">
        <v>284</v>
      </c>
      <c r="B78" s="52" t="s">
        <v>285</v>
      </c>
      <c r="C78" s="200" t="s">
        <v>13</v>
      </c>
    </row>
    <row r="79" spans="1:3" s="35" customFormat="1" ht="13.2">
      <c r="A79" s="132" t="s">
        <v>286</v>
      </c>
      <c r="B79" s="218" t="s">
        <v>287</v>
      </c>
      <c r="C79" s="218" t="s">
        <v>257</v>
      </c>
    </row>
    <row r="80" spans="1:3" s="34" customFormat="1" ht="26.4">
      <c r="A80" s="133" t="s">
        <v>288</v>
      </c>
      <c r="B80" s="52" t="s">
        <v>289</v>
      </c>
      <c r="C80" s="200" t="s">
        <v>13</v>
      </c>
    </row>
    <row r="81" spans="1:3" s="35" customFormat="1" ht="13.2">
      <c r="A81" s="132" t="s">
        <v>290</v>
      </c>
      <c r="B81" s="222" t="s">
        <v>291</v>
      </c>
      <c r="C81" s="218" t="s">
        <v>257</v>
      </c>
    </row>
    <row r="82" spans="1:3" s="34" customFormat="1" ht="60">
      <c r="A82" s="133" t="s">
        <v>292</v>
      </c>
      <c r="B82" s="208" t="s">
        <v>293</v>
      </c>
      <c r="C82" s="209" t="s">
        <v>13</v>
      </c>
    </row>
    <row r="83" spans="1:3" s="34" customFormat="1" ht="30.75" customHeight="1">
      <c r="A83" s="167" t="s">
        <v>294</v>
      </c>
      <c r="B83" s="210" t="s">
        <v>295</v>
      </c>
      <c r="C83" s="200" t="s">
        <v>13</v>
      </c>
    </row>
    <row r="84" spans="1:3" s="34" customFormat="1" ht="31.5" customHeight="1">
      <c r="A84" s="167" t="s">
        <v>296</v>
      </c>
      <c r="B84" s="166" t="s">
        <v>297</v>
      </c>
      <c r="C84" s="200" t="s">
        <v>13</v>
      </c>
    </row>
    <row r="85" spans="1:3" s="34" customFormat="1" ht="27.75" customHeight="1">
      <c r="A85" s="167" t="s">
        <v>298</v>
      </c>
      <c r="B85" s="166" t="s">
        <v>299</v>
      </c>
      <c r="C85" s="200" t="s">
        <v>13</v>
      </c>
    </row>
    <row r="86" spans="1:3" s="35" customFormat="1" ht="13.2" customHeight="1">
      <c r="A86" s="132" t="s">
        <v>300</v>
      </c>
      <c r="B86" s="218" t="s">
        <v>301</v>
      </c>
      <c r="C86" s="218" t="s">
        <v>257</v>
      </c>
    </row>
    <row r="87" spans="1:3" s="34" customFormat="1" ht="13.2">
      <c r="A87" s="133" t="s">
        <v>302</v>
      </c>
      <c r="B87" s="52" t="s">
        <v>303</v>
      </c>
      <c r="C87" s="200" t="s">
        <v>13</v>
      </c>
    </row>
    <row r="88" spans="1:3" s="34" customFormat="1" ht="26.4">
      <c r="A88" s="133" t="s">
        <v>304</v>
      </c>
      <c r="B88" s="52" t="s">
        <v>305</v>
      </c>
      <c r="C88" s="200" t="s">
        <v>10</v>
      </c>
    </row>
    <row r="89" spans="1:3" s="34" customFormat="1" ht="26.4">
      <c r="A89" s="133" t="s">
        <v>306</v>
      </c>
      <c r="B89" s="52" t="s">
        <v>307</v>
      </c>
      <c r="C89" s="200" t="s">
        <v>10</v>
      </c>
    </row>
    <row r="90" spans="1:3" s="34" customFormat="1" ht="39.6">
      <c r="A90" s="133" t="s">
        <v>308</v>
      </c>
      <c r="B90" s="52" t="s">
        <v>309</v>
      </c>
      <c r="C90" s="200" t="s">
        <v>10</v>
      </c>
    </row>
    <row r="91" spans="1:3" s="34" customFormat="1" ht="39.6">
      <c r="A91" s="133" t="s">
        <v>310</v>
      </c>
      <c r="B91" s="52" t="s">
        <v>311</v>
      </c>
      <c r="C91" s="200" t="s">
        <v>13</v>
      </c>
    </row>
    <row r="92" spans="1:3" s="34" customFormat="1" ht="39.6">
      <c r="A92" s="133" t="s">
        <v>312</v>
      </c>
      <c r="B92" s="52" t="s">
        <v>313</v>
      </c>
      <c r="C92" s="200" t="s">
        <v>10</v>
      </c>
    </row>
    <row r="93" spans="1:3" s="34" customFormat="1" ht="13.2">
      <c r="A93" s="133" t="s">
        <v>314</v>
      </c>
      <c r="B93" s="52" t="s">
        <v>315</v>
      </c>
      <c r="C93" s="200" t="s">
        <v>13</v>
      </c>
    </row>
    <row r="94" spans="1:3" s="34" customFormat="1" ht="13.2">
      <c r="A94" s="133" t="s">
        <v>316</v>
      </c>
      <c r="B94" s="52" t="s">
        <v>317</v>
      </c>
      <c r="C94" s="200" t="s">
        <v>13</v>
      </c>
    </row>
    <row r="95" spans="1:3" s="34" customFormat="1" ht="26.4">
      <c r="A95" s="133" t="s">
        <v>318</v>
      </c>
      <c r="B95" s="52" t="s">
        <v>319</v>
      </c>
      <c r="C95" s="200" t="s">
        <v>13</v>
      </c>
    </row>
    <row r="96" spans="1:3" s="34" customFormat="1" ht="13.2">
      <c r="A96" s="133" t="s">
        <v>320</v>
      </c>
      <c r="B96" s="52" t="s">
        <v>321</v>
      </c>
      <c r="C96" s="200" t="s">
        <v>13</v>
      </c>
    </row>
    <row r="97" spans="1:3" s="34" customFormat="1" ht="52.8">
      <c r="A97" s="133" t="s">
        <v>322</v>
      </c>
      <c r="B97" s="204" t="s">
        <v>323</v>
      </c>
      <c r="C97" s="200" t="s">
        <v>10</v>
      </c>
    </row>
    <row r="98" spans="1:3" s="34" customFormat="1" ht="26.4">
      <c r="A98" s="133" t="s">
        <v>324</v>
      </c>
      <c r="B98" s="52" t="s">
        <v>325</v>
      </c>
      <c r="C98" s="200" t="s">
        <v>10</v>
      </c>
    </row>
    <row r="99" spans="1:3" s="34" customFormat="1" ht="32.25" customHeight="1">
      <c r="A99" s="133" t="s">
        <v>326</v>
      </c>
      <c r="B99" s="52" t="s">
        <v>327</v>
      </c>
      <c r="C99" s="200" t="s">
        <v>13</v>
      </c>
    </row>
    <row r="100" spans="1:3" s="35" customFormat="1" ht="13.2">
      <c r="A100" s="132" t="s">
        <v>328</v>
      </c>
      <c r="B100" s="218" t="s">
        <v>329</v>
      </c>
      <c r="C100" s="218"/>
    </row>
    <row r="101" spans="1:3" s="34" customFormat="1" ht="52.8">
      <c r="A101" s="133" t="s">
        <v>330</v>
      </c>
      <c r="B101" s="52" t="s">
        <v>331</v>
      </c>
      <c r="C101" s="200" t="s">
        <v>10</v>
      </c>
    </row>
    <row r="102" spans="1:3" s="34" customFormat="1" ht="52.8">
      <c r="A102" s="133" t="s">
        <v>332</v>
      </c>
      <c r="B102" s="52" t="s">
        <v>333</v>
      </c>
      <c r="C102" s="200" t="s">
        <v>10</v>
      </c>
    </row>
    <row r="103" spans="1:3" s="34" customFormat="1" ht="66">
      <c r="A103" s="167" t="s">
        <v>334</v>
      </c>
      <c r="B103" s="166" t="s">
        <v>335</v>
      </c>
      <c r="C103" s="200" t="s">
        <v>10</v>
      </c>
    </row>
    <row r="104" spans="1:3" s="34" customFormat="1" ht="26.4">
      <c r="A104" s="167" t="s">
        <v>336</v>
      </c>
      <c r="B104" s="166" t="s">
        <v>337</v>
      </c>
      <c r="C104" s="200" t="s">
        <v>13</v>
      </c>
    </row>
    <row r="105" spans="1:3" s="34" customFormat="1" ht="26.4">
      <c r="A105" s="167" t="s">
        <v>338</v>
      </c>
      <c r="B105" s="166" t="s">
        <v>339</v>
      </c>
      <c r="C105" s="200" t="s">
        <v>13</v>
      </c>
    </row>
    <row r="106" spans="1:3" s="34" customFormat="1" ht="52.8">
      <c r="A106" s="133" t="s">
        <v>340</v>
      </c>
      <c r="B106" s="52" t="s">
        <v>341</v>
      </c>
      <c r="C106" s="200" t="s">
        <v>10</v>
      </c>
    </row>
    <row r="107" spans="1:3" s="34" customFormat="1" ht="26.4">
      <c r="A107" s="133" t="s">
        <v>342</v>
      </c>
      <c r="B107" s="52" t="s">
        <v>343</v>
      </c>
      <c r="C107" s="200" t="s">
        <v>13</v>
      </c>
    </row>
    <row r="108" spans="1:3" s="34" customFormat="1" ht="52.8">
      <c r="A108" s="133" t="s">
        <v>344</v>
      </c>
      <c r="B108" s="52" t="s">
        <v>345</v>
      </c>
      <c r="C108" s="200" t="s">
        <v>13</v>
      </c>
    </row>
    <row r="109" spans="1:3" s="34" customFormat="1" ht="26.4">
      <c r="A109" s="133" t="s">
        <v>346</v>
      </c>
      <c r="B109" s="52" t="s">
        <v>347</v>
      </c>
      <c r="C109" s="200" t="s">
        <v>13</v>
      </c>
    </row>
    <row r="110" spans="1:3" s="34" customFormat="1" ht="13.2">
      <c r="A110" s="133" t="s">
        <v>348</v>
      </c>
      <c r="B110" s="52" t="s">
        <v>349</v>
      </c>
      <c r="C110" s="200" t="s">
        <v>13</v>
      </c>
    </row>
    <row r="111" spans="1:3" s="34" customFormat="1" ht="26.4">
      <c r="A111" s="133" t="s">
        <v>350</v>
      </c>
      <c r="B111" s="52" t="s">
        <v>351</v>
      </c>
      <c r="C111" s="200" t="s">
        <v>10</v>
      </c>
    </row>
    <row r="112" spans="1:3" s="34" customFormat="1" ht="39.6">
      <c r="A112" s="133" t="s">
        <v>352</v>
      </c>
      <c r="B112" s="52" t="s">
        <v>353</v>
      </c>
      <c r="C112" s="200" t="s">
        <v>13</v>
      </c>
    </row>
    <row r="113" spans="1:3" s="34" customFormat="1" ht="79.2">
      <c r="A113" s="133" t="s">
        <v>354</v>
      </c>
      <c r="B113" s="211" t="s">
        <v>355</v>
      </c>
      <c r="C113" s="200" t="s">
        <v>10</v>
      </c>
    </row>
    <row r="114" spans="1:3" s="34" customFormat="1" ht="45">
      <c r="A114" s="133" t="s">
        <v>356</v>
      </c>
      <c r="B114" s="208" t="s">
        <v>357</v>
      </c>
      <c r="C114" s="209" t="s">
        <v>10</v>
      </c>
    </row>
    <row r="115" spans="1:3" s="34" customFormat="1" ht="26.4">
      <c r="A115" s="133" t="s">
        <v>358</v>
      </c>
      <c r="B115" s="150" t="s">
        <v>359</v>
      </c>
      <c r="C115" s="200" t="s">
        <v>10</v>
      </c>
    </row>
    <row r="116" spans="1:3" s="34" customFormat="1" ht="39.6">
      <c r="A116" s="133" t="s">
        <v>360</v>
      </c>
      <c r="B116" s="52" t="s">
        <v>361</v>
      </c>
      <c r="C116" s="200" t="s">
        <v>13</v>
      </c>
    </row>
    <row r="117" spans="1:3" s="34" customFormat="1" ht="26.4">
      <c r="A117" s="133" t="s">
        <v>362</v>
      </c>
      <c r="B117" s="52" t="s">
        <v>363</v>
      </c>
      <c r="C117" s="200" t="s">
        <v>10</v>
      </c>
    </row>
    <row r="118" spans="1:3" s="34" customFormat="1" ht="26.4">
      <c r="A118" s="133" t="s">
        <v>364</v>
      </c>
      <c r="B118" s="52" t="s">
        <v>365</v>
      </c>
      <c r="C118" s="200" t="s">
        <v>10</v>
      </c>
    </row>
    <row r="119" spans="1:3" s="34" customFormat="1" ht="26.4">
      <c r="A119" s="133" t="s">
        <v>366</v>
      </c>
      <c r="B119" s="52" t="s">
        <v>367</v>
      </c>
      <c r="C119" s="200" t="s">
        <v>10</v>
      </c>
    </row>
    <row r="120" spans="1:3" s="34" customFormat="1" ht="26.4">
      <c r="A120" s="133" t="s">
        <v>368</v>
      </c>
      <c r="B120" s="52" t="s">
        <v>369</v>
      </c>
      <c r="C120" s="200" t="s">
        <v>10</v>
      </c>
    </row>
    <row r="121" spans="1:3" s="34" customFormat="1" ht="26.4">
      <c r="A121" s="133" t="s">
        <v>370</v>
      </c>
      <c r="B121" s="52" t="s">
        <v>371</v>
      </c>
      <c r="C121" s="200" t="s">
        <v>13</v>
      </c>
    </row>
    <row r="122" spans="1:3" s="34" customFormat="1" ht="39.6">
      <c r="A122" s="133" t="s">
        <v>372</v>
      </c>
      <c r="B122" s="52" t="s">
        <v>373</v>
      </c>
      <c r="C122" s="200" t="s">
        <v>10</v>
      </c>
    </row>
    <row r="123" spans="1:3" s="34" customFormat="1" ht="26.4">
      <c r="A123" s="133" t="s">
        <v>374</v>
      </c>
      <c r="B123" s="204" t="s">
        <v>375</v>
      </c>
      <c r="C123" s="200" t="s">
        <v>13</v>
      </c>
    </row>
    <row r="124" spans="1:3" s="34" customFormat="1" ht="26.4">
      <c r="A124" s="133" t="s">
        <v>376</v>
      </c>
      <c r="B124" s="52" t="s">
        <v>377</v>
      </c>
      <c r="C124" s="200" t="s">
        <v>13</v>
      </c>
    </row>
    <row r="125" spans="1:3" s="34" customFormat="1" ht="26.4">
      <c r="A125" s="133" t="s">
        <v>378</v>
      </c>
      <c r="B125" s="52" t="s">
        <v>379</v>
      </c>
      <c r="C125" s="200" t="s">
        <v>13</v>
      </c>
    </row>
    <row r="126" spans="1:3" s="34" customFormat="1" ht="52.8">
      <c r="A126" s="133" t="s">
        <v>380</v>
      </c>
      <c r="B126" s="204" t="s">
        <v>381</v>
      </c>
      <c r="C126" s="200" t="s">
        <v>10</v>
      </c>
    </row>
    <row r="127" spans="1:3" s="34" customFormat="1" ht="26.4">
      <c r="A127" s="133" t="s">
        <v>382</v>
      </c>
      <c r="B127" s="52" t="s">
        <v>383</v>
      </c>
      <c r="C127" s="200" t="s">
        <v>10</v>
      </c>
    </row>
    <row r="128" spans="1:3" s="34" customFormat="1" ht="26.4">
      <c r="A128" s="133" t="s">
        <v>384</v>
      </c>
      <c r="B128" s="52" t="s">
        <v>385</v>
      </c>
      <c r="C128" s="200" t="s">
        <v>10</v>
      </c>
    </row>
    <row r="129" spans="1:3" s="34" customFormat="1" ht="52.8">
      <c r="A129" s="167" t="s">
        <v>386</v>
      </c>
      <c r="B129" s="166" t="s">
        <v>387</v>
      </c>
      <c r="C129" s="200" t="s">
        <v>13</v>
      </c>
    </row>
    <row r="130" spans="1:3" s="34" customFormat="1" ht="13.2">
      <c r="A130" s="167" t="s">
        <v>388</v>
      </c>
      <c r="B130" s="166" t="s">
        <v>389</v>
      </c>
      <c r="C130" s="200" t="s">
        <v>13</v>
      </c>
    </row>
    <row r="131" spans="1:3" s="34" customFormat="1" ht="26.4">
      <c r="A131" s="167" t="s">
        <v>390</v>
      </c>
      <c r="B131" s="166" t="s">
        <v>391</v>
      </c>
      <c r="C131" s="200" t="s">
        <v>13</v>
      </c>
    </row>
    <row r="132" spans="1:3" s="34" customFormat="1" ht="26.4">
      <c r="A132" s="167" t="s">
        <v>392</v>
      </c>
      <c r="B132" s="166" t="s">
        <v>393</v>
      </c>
      <c r="C132" s="200" t="s">
        <v>13</v>
      </c>
    </row>
    <row r="133" spans="1:3" s="34" customFormat="1" ht="26.4">
      <c r="A133" s="167" t="s">
        <v>394</v>
      </c>
      <c r="B133" s="166" t="s">
        <v>395</v>
      </c>
      <c r="C133" s="200" t="s">
        <v>10</v>
      </c>
    </row>
    <row r="134" spans="1:3" s="34" customFormat="1" ht="26.4">
      <c r="A134" s="167" t="s">
        <v>396</v>
      </c>
      <c r="B134" s="166" t="s">
        <v>397</v>
      </c>
      <c r="C134" s="200" t="s">
        <v>13</v>
      </c>
    </row>
    <row r="135" spans="1:3" s="34" customFormat="1" ht="26.4">
      <c r="A135" s="167" t="s">
        <v>398</v>
      </c>
      <c r="B135" s="166" t="s">
        <v>399</v>
      </c>
      <c r="C135" s="200" t="s">
        <v>10</v>
      </c>
    </row>
    <row r="136" spans="1:3" s="34" customFormat="1" ht="26.4">
      <c r="A136" s="167" t="s">
        <v>400</v>
      </c>
      <c r="B136" s="166" t="s">
        <v>401</v>
      </c>
      <c r="C136" s="200" t="s">
        <v>10</v>
      </c>
    </row>
    <row r="137" spans="1:3" s="34" customFormat="1" ht="26.4">
      <c r="A137" s="167" t="s">
        <v>402</v>
      </c>
      <c r="B137" s="166" t="s">
        <v>403</v>
      </c>
      <c r="C137" s="200" t="s">
        <v>10</v>
      </c>
    </row>
    <row r="138" spans="1:3" s="34" customFormat="1" ht="26.4">
      <c r="A138" s="167" t="s">
        <v>404</v>
      </c>
      <c r="B138" s="166" t="s">
        <v>405</v>
      </c>
      <c r="C138" s="200" t="s">
        <v>13</v>
      </c>
    </row>
    <row r="139" spans="1:3" s="34" customFormat="1" ht="26.4">
      <c r="A139" s="167" t="s">
        <v>406</v>
      </c>
      <c r="B139" s="166" t="s">
        <v>407</v>
      </c>
      <c r="C139" s="200" t="s">
        <v>13</v>
      </c>
    </row>
    <row r="140" spans="1:3" s="34" customFormat="1" ht="26.4">
      <c r="A140" s="167" t="s">
        <v>408</v>
      </c>
      <c r="B140" s="166" t="s">
        <v>409</v>
      </c>
      <c r="C140" s="200" t="s">
        <v>13</v>
      </c>
    </row>
    <row r="141" spans="1:3" s="34" customFormat="1" ht="26.4">
      <c r="A141" s="167" t="s">
        <v>410</v>
      </c>
      <c r="B141" s="166" t="s">
        <v>411</v>
      </c>
      <c r="C141" s="200" t="s">
        <v>10</v>
      </c>
    </row>
    <row r="142" spans="1:3" s="34" customFormat="1" ht="26.4">
      <c r="A142" s="133" t="s">
        <v>412</v>
      </c>
      <c r="B142" s="52" t="s">
        <v>413</v>
      </c>
      <c r="C142" s="200" t="s">
        <v>10</v>
      </c>
    </row>
    <row r="143" spans="1:3" s="35" customFormat="1" ht="13.2">
      <c r="A143" s="132" t="s">
        <v>414</v>
      </c>
      <c r="B143" s="218" t="s">
        <v>415</v>
      </c>
      <c r="C143" s="218"/>
    </row>
    <row r="144" spans="1:3" s="34" customFormat="1" ht="39.6">
      <c r="A144" s="133" t="s">
        <v>416</v>
      </c>
      <c r="B144" s="52" t="s">
        <v>417</v>
      </c>
      <c r="C144" s="200" t="s">
        <v>13</v>
      </c>
    </row>
    <row r="145" spans="1:3" s="34" customFormat="1" ht="39.6">
      <c r="A145" s="133" t="s">
        <v>418</v>
      </c>
      <c r="B145" s="52" t="s">
        <v>419</v>
      </c>
      <c r="C145" s="200" t="s">
        <v>10</v>
      </c>
    </row>
    <row r="146" spans="1:3" s="34" customFormat="1" ht="26.4">
      <c r="A146" s="133" t="s">
        <v>420</v>
      </c>
      <c r="B146" s="52" t="s">
        <v>421</v>
      </c>
      <c r="C146" s="200" t="s">
        <v>13</v>
      </c>
    </row>
    <row r="147" spans="1:3" s="34" customFormat="1" ht="26.4">
      <c r="A147" s="133" t="s">
        <v>422</v>
      </c>
      <c r="B147" s="52" t="s">
        <v>423</v>
      </c>
      <c r="C147" s="200" t="s">
        <v>10</v>
      </c>
    </row>
    <row r="148" spans="1:3" s="34" customFormat="1" ht="26.4">
      <c r="A148" s="133" t="s">
        <v>424</v>
      </c>
      <c r="B148" s="52" t="s">
        <v>425</v>
      </c>
      <c r="C148" s="200" t="s">
        <v>10</v>
      </c>
    </row>
    <row r="149" spans="1:3" s="34" customFormat="1" ht="26.4">
      <c r="A149" s="133" t="s">
        <v>426</v>
      </c>
      <c r="B149" s="52" t="s">
        <v>427</v>
      </c>
      <c r="C149" s="200" t="s">
        <v>10</v>
      </c>
    </row>
    <row r="150" spans="1:3" s="34" customFormat="1" ht="13.2">
      <c r="A150" s="133" t="s">
        <v>428</v>
      </c>
      <c r="B150" s="52" t="s">
        <v>429</v>
      </c>
      <c r="C150" s="200" t="s">
        <v>13</v>
      </c>
    </row>
    <row r="151" spans="1:3" s="34" customFormat="1" ht="26.4">
      <c r="A151" s="133" t="s">
        <v>430</v>
      </c>
      <c r="B151" s="52" t="s">
        <v>431</v>
      </c>
      <c r="C151" s="200" t="s">
        <v>13</v>
      </c>
    </row>
    <row r="152" spans="1:3" s="34" customFormat="1" ht="26.4">
      <c r="A152" s="133" t="s">
        <v>432</v>
      </c>
      <c r="B152" s="52" t="s">
        <v>433</v>
      </c>
      <c r="C152" s="200" t="s">
        <v>10</v>
      </c>
    </row>
    <row r="153" spans="1:3" s="34" customFormat="1" ht="26.4">
      <c r="A153" s="133" t="s">
        <v>434</v>
      </c>
      <c r="B153" s="52" t="s">
        <v>435</v>
      </c>
      <c r="C153" s="200" t="s">
        <v>10</v>
      </c>
    </row>
    <row r="154" spans="1:3" s="34" customFormat="1" ht="26.4">
      <c r="A154" s="133" t="s">
        <v>436</v>
      </c>
      <c r="B154" s="52" t="s">
        <v>437</v>
      </c>
      <c r="C154" s="200" t="s">
        <v>10</v>
      </c>
    </row>
    <row r="155" spans="1:3" s="34" customFormat="1" ht="26.4">
      <c r="A155" s="133" t="s">
        <v>438</v>
      </c>
      <c r="B155" s="52" t="s">
        <v>439</v>
      </c>
      <c r="C155" s="200" t="s">
        <v>10</v>
      </c>
    </row>
    <row r="156" spans="1:3" s="34" customFormat="1" ht="26.4">
      <c r="A156" s="133" t="s">
        <v>440</v>
      </c>
      <c r="B156" s="52" t="s">
        <v>441</v>
      </c>
      <c r="C156" s="200" t="s">
        <v>10</v>
      </c>
    </row>
    <row r="157" spans="1:3" s="34" customFormat="1" ht="66">
      <c r="A157" s="133" t="s">
        <v>442</v>
      </c>
      <c r="B157" s="204" t="s">
        <v>443</v>
      </c>
      <c r="C157" s="203" t="s">
        <v>10</v>
      </c>
    </row>
    <row r="158" spans="1:3" s="34" customFormat="1" ht="39.6">
      <c r="A158" s="133" t="s">
        <v>444</v>
      </c>
      <c r="B158" s="204" t="s">
        <v>445</v>
      </c>
      <c r="C158" s="203" t="s">
        <v>10</v>
      </c>
    </row>
    <row r="159" spans="1:3" s="34" customFormat="1" ht="26.4">
      <c r="A159" s="133" t="s">
        <v>446</v>
      </c>
      <c r="B159" s="52" t="s">
        <v>447</v>
      </c>
      <c r="C159" s="200" t="s">
        <v>10</v>
      </c>
    </row>
    <row r="160" spans="1:3" s="34" customFormat="1" ht="26.4">
      <c r="A160" s="133" t="s">
        <v>448</v>
      </c>
      <c r="B160" s="52" t="s">
        <v>449</v>
      </c>
      <c r="C160" s="200" t="s">
        <v>10</v>
      </c>
    </row>
    <row r="161" spans="1:3" s="34" customFormat="1" ht="26.4">
      <c r="A161" s="133" t="s">
        <v>450</v>
      </c>
      <c r="B161" s="204" t="s">
        <v>451</v>
      </c>
      <c r="C161" s="200" t="s">
        <v>10</v>
      </c>
    </row>
    <row r="162" spans="1:3" s="34" customFormat="1" ht="26.4">
      <c r="A162" s="133" t="s">
        <v>452</v>
      </c>
      <c r="B162" s="204" t="s">
        <v>453</v>
      </c>
      <c r="C162" s="200" t="s">
        <v>10</v>
      </c>
    </row>
    <row r="163" spans="1:3" s="34" customFormat="1" ht="26.4">
      <c r="A163" s="133" t="s">
        <v>454</v>
      </c>
      <c r="B163" s="52" t="s">
        <v>455</v>
      </c>
      <c r="C163" s="200" t="s">
        <v>10</v>
      </c>
    </row>
    <row r="164" spans="1:3" s="35" customFormat="1" ht="13.2">
      <c r="A164" s="132" t="s">
        <v>456</v>
      </c>
      <c r="B164" s="218" t="s">
        <v>457</v>
      </c>
      <c r="C164" s="218"/>
    </row>
    <row r="165" spans="1:3" s="34" customFormat="1" ht="45.75" customHeight="1">
      <c r="A165" s="167" t="s">
        <v>458</v>
      </c>
      <c r="B165" s="166" t="s">
        <v>459</v>
      </c>
      <c r="C165" s="200" t="s">
        <v>13</v>
      </c>
    </row>
    <row r="166" spans="1:3" s="34" customFormat="1" ht="39.6">
      <c r="A166" s="133" t="s">
        <v>460</v>
      </c>
      <c r="B166" s="52" t="s">
        <v>461</v>
      </c>
      <c r="C166" s="200" t="s">
        <v>13</v>
      </c>
    </row>
    <row r="167" spans="1:3" s="34" customFormat="1" ht="13.2">
      <c r="A167" s="133" t="s">
        <v>462</v>
      </c>
      <c r="B167" s="52" t="s">
        <v>463</v>
      </c>
      <c r="C167" s="200" t="s">
        <v>13</v>
      </c>
    </row>
    <row r="168" spans="1:3" s="34" customFormat="1" ht="13.2">
      <c r="A168" s="133" t="s">
        <v>464</v>
      </c>
      <c r="B168" s="52" t="s">
        <v>465</v>
      </c>
      <c r="C168" s="200" t="s">
        <v>13</v>
      </c>
    </row>
    <row r="169" spans="1:3" s="34" customFormat="1" ht="13.2">
      <c r="A169" s="133" t="s">
        <v>466</v>
      </c>
      <c r="B169" s="52" t="s">
        <v>467</v>
      </c>
      <c r="C169" s="200" t="s">
        <v>13</v>
      </c>
    </row>
    <row r="170" spans="1:3" s="34" customFormat="1" ht="51.75" customHeight="1">
      <c r="A170" s="133" t="s">
        <v>468</v>
      </c>
      <c r="B170" s="52" t="s">
        <v>469</v>
      </c>
      <c r="C170" s="200" t="s">
        <v>13</v>
      </c>
    </row>
    <row r="171" spans="1:3" s="34" customFormat="1" ht="39.6">
      <c r="A171" s="133" t="s">
        <v>470</v>
      </c>
      <c r="B171" s="52" t="s">
        <v>471</v>
      </c>
      <c r="C171" s="200" t="s">
        <v>13</v>
      </c>
    </row>
    <row r="172" spans="1:3" s="34" customFormat="1" ht="13.2">
      <c r="A172" s="133" t="s">
        <v>472</v>
      </c>
      <c r="B172" s="52" t="s">
        <v>473</v>
      </c>
      <c r="C172" s="200" t="s">
        <v>13</v>
      </c>
    </row>
    <row r="173" spans="1:3" s="34" customFormat="1" ht="13.2">
      <c r="A173" s="133" t="s">
        <v>474</v>
      </c>
      <c r="B173" s="52" t="s">
        <v>475</v>
      </c>
      <c r="C173" s="200" t="s">
        <v>13</v>
      </c>
    </row>
    <row r="174" spans="1:3" s="34" customFormat="1" ht="26.4">
      <c r="A174" s="133" t="s">
        <v>476</v>
      </c>
      <c r="B174" s="52" t="s">
        <v>477</v>
      </c>
      <c r="C174" s="200" t="s">
        <v>13</v>
      </c>
    </row>
    <row r="175" spans="1:3" s="34" customFormat="1" ht="13.2">
      <c r="A175" s="133" t="s">
        <v>478</v>
      </c>
      <c r="B175" s="52" t="s">
        <v>479</v>
      </c>
      <c r="C175" s="200" t="s">
        <v>13</v>
      </c>
    </row>
    <row r="176" spans="1:3" s="34" customFormat="1" ht="26.4">
      <c r="A176" s="134" t="s">
        <v>480</v>
      </c>
      <c r="B176" s="52" t="s">
        <v>481</v>
      </c>
      <c r="C176" s="200" t="s">
        <v>10</v>
      </c>
    </row>
    <row r="178" spans="1:3" s="4" customFormat="1" ht="13.8" hidden="1">
      <c r="A178" s="123"/>
      <c r="B178" s="10" t="s">
        <v>130</v>
      </c>
      <c r="C178" s="31">
        <f>COUNTIF(C7:C176,"Warunek graniczny")</f>
        <v>81</v>
      </c>
    </row>
    <row r="179" spans="1:3" s="4" customFormat="1" ht="13.8" hidden="1">
      <c r="A179" s="123"/>
      <c r="B179" s="33" t="s">
        <v>131</v>
      </c>
      <c r="C179" s="32">
        <f>COUNTIF(C7:C176,"NIE")</f>
        <v>0</v>
      </c>
    </row>
    <row r="180" spans="1:3" s="4" customFormat="1" ht="13.8" hidden="1">
      <c r="A180" s="123"/>
      <c r="B180" s="12" t="s">
        <v>132</v>
      </c>
      <c r="C180" s="24">
        <f>COUNTIF(C7:C176,"Opcja")+COUNTIF(C7:C176,"Jest")+COUNTIF(C7:C176,"Nie ma")</f>
        <v>77</v>
      </c>
    </row>
    <row r="181" spans="1:3" s="4" customFormat="1" ht="13.8" hidden="1">
      <c r="A181" s="123"/>
      <c r="B181" s="10" t="s">
        <v>133</v>
      </c>
      <c r="C181" s="31">
        <f>COUNTIF(C7:C176,"Opcja")</f>
        <v>77</v>
      </c>
    </row>
    <row r="182" spans="1:3" s="4" customFormat="1" ht="13.8" hidden="1">
      <c r="A182" s="123"/>
      <c r="B182" s="8" t="s">
        <v>134</v>
      </c>
      <c r="C182" s="30">
        <f>COUNTIF(C7:C176,"Jest")</f>
        <v>0</v>
      </c>
    </row>
    <row r="183" spans="1:3" s="4" customFormat="1" ht="13.8" hidden="1">
      <c r="A183" s="123"/>
      <c r="B183" s="6" t="s">
        <v>135</v>
      </c>
      <c r="C183" s="28">
        <f>COUNTIF(C7:C176,"Nie ma")</f>
        <v>0</v>
      </c>
    </row>
    <row r="184" spans="1:3" ht="12.75" hidden="1" customHeight="1"/>
  </sheetData>
  <sheetProtection algorithmName="SHA-512" hashValue="9sKHyI/b7H4zaEwrpwMjW5gTce2NSNFlTHBz3Sk+u5XqDIeITUJ16Ov1B+0h5ahe+xs6VxRXbVr+lpQ0nVMajA==" saltValue="PNMPWqO+M/GEM99MXjSOXw==" spinCount="100000" sheet="1" objects="1" scenarios="1" formatCells="0" formatColumns="0" formatRows="0"/>
  <mergeCells count="16">
    <mergeCell ref="A1:B1"/>
    <mergeCell ref="B100:C100"/>
    <mergeCell ref="B164:C164"/>
    <mergeCell ref="B143:C143"/>
    <mergeCell ref="B5:C5"/>
    <mergeCell ref="B6:C6"/>
    <mergeCell ref="B25:C25"/>
    <mergeCell ref="B35:C35"/>
    <mergeCell ref="B53:C53"/>
    <mergeCell ref="B39:C39"/>
    <mergeCell ref="B64:C64"/>
    <mergeCell ref="B75:C75"/>
    <mergeCell ref="B79:C79"/>
    <mergeCell ref="B81:C81"/>
    <mergeCell ref="B86:C86"/>
    <mergeCell ref="A2:C2"/>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V12 SR12 ACN12 AMJ12 AWF12 BGB12 BPX12 BZT12 CJP12 CTL12 DDH12 DND12 DWZ12 EGV12 EQR12 FAN12 FKJ12 FUF12 GEB12 GNX12 GXT12 HHP12 HRL12 IBH12 ILD12 IUZ12 JEV12 JOR12 JYN12 KIJ12 KSF12 LCB12 LLX12 LVT12 MFP12 MPL12 MZH12 NJD12 NSZ12 OCV12 OMR12 OWN12 PGJ12 PQF12 QAB12 QJX12 QTT12 RDP12 RNL12 RXH12 SHD12 SQZ12 TAV12 TKR12 TUN12 UEJ12 UOF12 UYB12 VHX12 VRT12 WBP12 WLL12 WVH12 IV15:IV17 SR15:SR17 ACN15:ACN17 AMJ15:AMJ17 AWF15:AWF17 BGB15:BGB17 BPX15:BPX17 BZT15:BZT17 CJP15:CJP17 CTL15:CTL17 DDH15:DDH17 DND15:DND17 DWZ15:DWZ17 EGV15:EGV17 EQR15:EQR17 FAN15:FAN17 FKJ15:FKJ17 FUF15:FUF17 GEB15:GEB17 GNX15:GNX17 GXT15:GXT17 HHP15:HHP17 HRL15:HRL17 IBH15:IBH17 ILD15:ILD17 IUZ15:IUZ17 JEV15:JEV17 JOR15:JOR17 JYN15:JYN17 KIJ15:KIJ17 KSF15:KSF17 LCB15:LCB17 LLX15:LLX17 LVT15:LVT17 MFP15:MFP17 MPL15:MPL17 MZH15:MZH17 NJD15:NJD17 NSZ15:NSZ17 OCV15:OCV17 OMR15:OMR17 OWN15:OWN17 PGJ15:PGJ17 PQF15:PQF17 QAB15:QAB17 QJX15:QJX17 QTT15:QTT17 RDP15:RDP17 RNL15:RNL17 RXH15:RXH17 SHD15:SHD17 SQZ15:SQZ17 TAV15:TAV17 TKR15:TKR17 TUN15:TUN17 UEJ15:UEJ17 UOF15:UOF17 UYB15:UYB17 VHX15:VHX17 VRT15:VRT17 WBP15:WBP17 WLL15:WLL17 WVH15:WVH17 IV22:IV24 SR22:SR24 ACN22:ACN24 AMJ22:AMJ24 AWF22:AWF24 BGB22:BGB24 BPX22:BPX24 BZT22:BZT24 CJP22:CJP24 CTL22:CTL24 DDH22:DDH24 DND22:DND24 DWZ22:DWZ24 EGV22:EGV24 EQR22:EQR24 FAN22:FAN24 FKJ22:FKJ24 FUF22:FUF24 GEB22:GEB24 GNX22:GNX24 GXT22:GXT24 HHP22:HHP24 HRL22:HRL24 IBH22:IBH24 ILD22:ILD24 IUZ22:IUZ24 JEV22:JEV24 JOR22:JOR24 JYN22:JYN24 KIJ22:KIJ24 KSF22:KSF24 LCB22:LCB24 LLX22:LLX24 LVT22:LVT24 MFP22:MFP24 MPL22:MPL24 MZH22:MZH24 NJD22:NJD24 NSZ22:NSZ24 OCV22:OCV24 OMR22:OMR24 OWN22:OWN24 PGJ22:PGJ24 PQF22:PQF24 QAB22:QAB24 QJX22:QJX24 QTT22:QTT24 RDP22:RDP24 RNL22:RNL24 RXH22:RXH24 SHD22:SHD24 SQZ22:SQZ24 TAV22:TAV24 TKR22:TKR24 TUN22:TUN24 UEJ22:UEJ24 UOF22:UOF24 UYB22:UYB24 VHX22:VHX24 VRT22:VRT24 WBP22:WBP24 WLL22:WLL24 WVH22:WVH24 IV41 SR41 ACN41 AMJ41 AWF41 BGB41 BPX41 BZT41 CJP41 CTL41 DDH41 DND41 DWZ41 EGV41 EQR41 FAN41 FKJ41 FUF41 GEB41 GNX41 GXT41 HHP41 HRL41 IBH41 ILD41 IUZ41 JEV41 JOR41 JYN41 KIJ41 KSF41 LCB41 LLX41 LVT41 MFP41 MPL41 MZH41 NJD41 NSZ41 OCV41 OMR41 OWN41 PGJ41 PQF41 QAB41 QJX41 QTT41 RDP41 RNL41 RXH41 SHD41 SQZ41 TAV41 TKR41 TUN41 UEJ41 UOF41 UYB41 VHX41 VRT41 WBP41 WLL41 WVH41 IV43:IV44 SR43:SR44 ACN43:ACN44 AMJ43:AMJ44 AWF43:AWF44 BGB43:BGB44 BPX43:BPX44 BZT43:BZT44 CJP43:CJP44 CTL43:CTL44 DDH43:DDH44 DND43:DND44 DWZ43:DWZ44 EGV43:EGV44 EQR43:EQR44 FAN43:FAN44 FKJ43:FKJ44 FUF43:FUF44 GEB43:GEB44 GNX43:GNX44 GXT43:GXT44 HHP43:HHP44 HRL43:HRL44 IBH43:IBH44 ILD43:ILD44 IUZ43:IUZ44 JEV43:JEV44 JOR43:JOR44 JYN43:JYN44 KIJ43:KIJ44 KSF43:KSF44 LCB43:LCB44 LLX43:LLX44 LVT43:LVT44 MFP43:MFP44 MPL43:MPL44 MZH43:MZH44 NJD43:NJD44 NSZ43:NSZ44 OCV43:OCV44 OMR43:OMR44 OWN43:OWN44 PGJ43:PGJ44 PQF43:PQF44 QAB43:QAB44 QJX43:QJX44 QTT43:QTT44 RDP43:RDP44 RNL43:RNL44 RXH43:RXH44 SHD43:SHD44 SQZ43:SQZ44 TAV43:TAV44 TKR43:TKR44 TUN43:TUN44 UEJ43:UEJ44 UOF43:UOF44 UYB43:UYB44 VHX43:VHX44 VRT43:VRT44 WBP43:WBP44 WLL43:WLL44 WVH43:WVH44 IV48:IV50 SR48:SR50 ACN48:ACN50 AMJ48:AMJ50 AWF48:AWF50 BGB48:BGB50 BPX48:BPX50 BZT48:BZT50 CJP48:CJP50 CTL48:CTL50 DDH48:DDH50 DND48:DND50 DWZ48:DWZ50 EGV48:EGV50 EQR48:EQR50 FAN48:FAN50 FKJ48:FKJ50 FUF48:FUF50 GEB48:GEB50 GNX48:GNX50 GXT48:GXT50 HHP48:HHP50 HRL48:HRL50 IBH48:IBH50 ILD48:ILD50 IUZ48:IUZ50 JEV48:JEV50 JOR48:JOR50 JYN48:JYN50 KIJ48:KIJ50 KSF48:KSF50 LCB48:LCB50 LLX48:LLX50 LVT48:LVT50 MFP48:MFP50 MPL48:MPL50 MZH48:MZH50 NJD48:NJD50 NSZ48:NSZ50 OCV48:OCV50 OMR48:OMR50 OWN48:OWN50 PGJ48:PGJ50 PQF48:PQF50 QAB48:QAB50 QJX48:QJX50 QTT48:QTT50 RDP48:RDP50 RNL48:RNL50 RXH48:RXH50 SHD48:SHD50 SQZ48:SQZ50 TAV48:TAV50 TKR48:TKR50 TUN48:TUN50 UEJ48:UEJ50 UOF48:UOF50 UYB48:UYB50 VHX48:VHX50 VRT48:VRT50 WBP48:WBP50 WLL48:WLL50 WVH48:WVH50 IV52 SR52 ACN52 AMJ52 AWF52 BGB52 BPX52 BZT52 CJP52 CTL52 DDH52 DND52 DWZ52 EGV52 EQR52 FAN52 FKJ52 FUF52 GEB52 GNX52 GXT52 HHP52 HRL52 IBH52 ILD52 IUZ52 JEV52 JOR52 JYN52 KIJ52 KSF52 LCB52 LLX52 LVT52 MFP52 MPL52 MZH52 NJD52 NSZ52 OCV52 OMR52 OWN52 PGJ52 PQF52 QAB52 QJX52 QTT52 RDP52 RNL52 RXH52 SHD52 SQZ52 TAV52 TKR52 TUN52 UEJ52 UOF52 UYB52 VHX52 VRT52 WBP52 WLL52 WVH52 IV69 SR69 ACN69 AMJ69 AWF69 BGB69 BPX69 BZT69 CJP69 CTL69 DDH69 DND69 DWZ69 EGV69 EQR69 FAN69 FKJ69 FUF69 GEB69 GNX69 GXT69 HHP69 HRL69 IBH69 ILD69 IUZ69 JEV69 JOR69 JYN69 KIJ69 KSF69 LCB69 LLX69 LVT69 MFP69 MPL69 MZH69 NJD69 NSZ69 OCV69 OMR69 OWN69 PGJ69 PQF69 QAB69 QJX69 QTT69 RDP69 RNL69 RXH69 SHD69 SQZ69 TAV69 TKR69 TUN69 UEJ69 UOF69 UYB69 VHX69 VRT69 WBP69 WLL69 WVH69 IV76:IV78 SR76:SR78 ACN76:ACN78 AMJ76:AMJ78 AWF76:AWF78 BGB76:BGB78 BPX76:BPX78 BZT76:BZT78 CJP76:CJP78 CTL76:CTL78 DDH76:DDH78 DND76:DND78 DWZ76:DWZ78 EGV76:EGV78 EQR76:EQR78 FAN76:FAN78 FKJ76:FKJ78 FUF76:FUF78 GEB76:GEB78 GNX76:GNX78 GXT76:GXT78 HHP76:HHP78 HRL76:HRL78 IBH76:IBH78 ILD76:ILD78 IUZ76:IUZ78 JEV76:JEV78 JOR76:JOR78 JYN76:JYN78 KIJ76:KIJ78 KSF76:KSF78 LCB76:LCB78 LLX76:LLX78 LVT76:LVT78 MFP76:MFP78 MPL76:MPL78 MZH76:MZH78 NJD76:NJD78 NSZ76:NSZ78 OCV76:OCV78 OMR76:OMR78 OWN76:OWN78 PGJ76:PGJ78 PQF76:PQF78 QAB76:QAB78 QJX76:QJX78 QTT76:QTT78 RDP76:RDP78 RNL76:RNL78 RXH76:RXH78 SHD76:SHD78 SQZ76:SQZ78 TAV76:TAV78 TKR76:TKR78 TUN76:TUN78 UEJ76:UEJ78 UOF76:UOF78 UYB76:UYB78 VHX76:VHX78 VRT76:VRT78 WBP76:WBP78 WLL76:WLL78 WVH76:WVH78 ACN82:ACN85 AMJ82:AMJ85 AWF82:AWF85 BGB82:BGB85 BPX82:BPX85 BZT82:BZT85 CJP82:CJP85 CTL82:CTL85 DDH82:DDH85 DND82:DND85 DWZ82:DWZ85 EGV82:EGV85 EQR82:EQR85 FAN82:FAN85 FKJ82:FKJ85 FUF82:FUF85 GEB82:GEB85 GNX82:GNX85 GXT82:GXT85 HHP82:HHP85 HRL82:HRL85 IBH82:IBH85 ILD82:ILD85 IUZ82:IUZ85 JEV82:JEV85 JOR82:JOR85 JYN82:JYN85 KIJ82:KIJ85 KSF82:KSF85 LCB82:LCB85 LLX82:LLX85 LVT82:LVT85 MFP82:MFP85 MPL82:MPL85 MZH82:MZH85 NJD82:NJD85 NSZ82:NSZ85 OCV82:OCV85 OMR82:OMR85 OWN82:OWN85 PGJ82:PGJ85 PQF82:PQF85 QAB82:QAB85 QJX82:QJX85 QTT82:QTT85 RDP82:RDP85 RNL82:RNL85 RXH82:RXH85 SHD82:SHD85 SQZ82:SQZ85 TAV82:TAV85 TKR82:TKR85 TUN82:TUN85 UEJ82:UEJ85 UOF82:UOF85 UYB82:UYB85 VHX82:VHX85 VRT82:VRT85 WBP82:WBP85 WLL82:WLL85 WVH82:WVH85 IV82:IV85 SR82:SR85 IV88 SR88 ACN88 AMJ88 AWF88 BGB88 BPX88 BZT88 CJP88 CTL88 DDH88 DND88 DWZ88 EGV88 EQR88 FAN88 FKJ88 FUF88 GEB88 GNX88 GXT88 HHP88 HRL88 IBH88 ILD88 IUZ88 JEV88 JOR88 JYN88 KIJ88 KSF88 LCB88 LLX88 LVT88 MFP88 MPL88 MZH88 NJD88 NSZ88 OCV88 OMR88 OWN88 PGJ88 PQF88 QAB88 QJX88 QTT88 RDP88 RNL88 RXH88 SHD88 SQZ88 TAV88 TKR88 TUN88 UEJ88 UOF88 UYB88 VHX88 VRT88 WBP88 WLL88 WVH88 IV90:IV91 SR90:SR91 ACN90:ACN91 AMJ90:AMJ91 AWF90:AWF91 BGB90:BGB91 BPX90:BPX91 BZT90:BZT91 CJP90:CJP91 CTL90:CTL91 DDH90:DDH91 DND90:DND91 DWZ90:DWZ91 EGV90:EGV91 EQR90:EQR91 FAN90:FAN91 FKJ90:FKJ91 FUF90:FUF91 GEB90:GEB91 GNX90:GNX91 GXT90:GXT91 HHP90:HHP91 HRL90:HRL91 IBH90:IBH91 ILD90:ILD91 IUZ90:IUZ91 JEV90:JEV91 JOR90:JOR91 JYN90:JYN91 KIJ90:KIJ91 KSF90:KSF91 LCB90:LCB91 LLX90:LLX91 LVT90:LVT91 MFP90:MFP91 MPL90:MPL91 MZH90:MZH91 NJD90:NJD91 NSZ90:NSZ91 OCV90:OCV91 OMR90:OMR91 OWN90:OWN91 PGJ90:PGJ91 PQF90:PQF91 QAB90:QAB91 QJX90:QJX91 QTT90:QTT91 RDP90:RDP91 RNL90:RNL91 RXH90:RXH91 SHD90:SHD91 SQZ90:SQZ91 TAV90:TAV91 TKR90:TKR91 TUN90:TUN91 UEJ90:UEJ91 UOF90:UOF91 UYB90:UYB91 VHX90:VHX91 VRT90:VRT91 WBP90:WBP91 WLL90:WLL91 WVH90:WVH91 IV93 SR93 ACN93 AMJ93 AWF93 BGB93 BPX93 BZT93 CJP93 CTL93 DDH93 DND93 DWZ93 EGV93 EQR93 FAN93 FKJ93 FUF93 GEB93 GNX93 GXT93 HHP93 HRL93 IBH93 ILD93 IUZ93 JEV93 JOR93 JYN93 KIJ93 KSF93 LCB93 LLX93 LVT93 MFP93 MPL93 MZH93 NJD93 NSZ93 OCV93 OMR93 OWN93 PGJ93 PQF93 QAB93 QJX93 QTT93 RDP93 RNL93 RXH93 SHD93 SQZ93 TAV93 TKR93 TUN93 UEJ93 UOF93 UYB93 VHX93 VRT93 WBP93 WLL93 WVH93 IV95 SR95 ACN95 AMJ95 AWF95 BGB95 BPX95 BZT95 CJP95 CTL95 DDH95 DND95 DWZ95 EGV95 EQR95 FAN95 FKJ95 FUF95 GEB95 GNX95 GXT95 HHP95 HRL95 IBH95 ILD95 IUZ95 JEV95 JOR95 JYN95 KIJ95 KSF95 LCB95 LLX95 LVT95 MFP95 MPL95 MZH95 NJD95 NSZ95 OCV95 OMR95 OWN95 PGJ95 PQF95 QAB95 QJX95 QTT95 RDP95 RNL95 RXH95 SHD95 SQZ95 TAV95 TKR95 TUN95 UEJ95 UOF95 UYB95 VHX95 VRT95 WBP95 WLL95 WVH95 IV125:IV128 SR125:SR128 ACN125:ACN128 AMJ125:AMJ128 AWF125:AWF128 BGB125:BGB128 BPX125:BPX128 BZT125:BZT128 CJP125:CJP128 CTL125:CTL128 DDH125:DDH128 DND125:DND128 DWZ125:DWZ128 EGV125:EGV128 EQR125:EQR128 FAN125:FAN128 FKJ125:FKJ128 FUF125:FUF128 GEB125:GEB128 GNX125:GNX128 GXT125:GXT128 HHP125:HHP128 HRL125:HRL128 IBH125:IBH128 ILD125:ILD128 IUZ125:IUZ128 JEV125:JEV128 JOR125:JOR128 JYN125:JYN128 KIJ125:KIJ128 KSF125:KSF128 LCB125:LCB128 LLX125:LLX128 LVT125:LVT128 MFP125:MFP128 MPL125:MPL128 MZH125:MZH128 NJD125:NJD128 NSZ125:NSZ128 OCV125:OCV128 OMR125:OMR128 OWN125:OWN128 PGJ125:PGJ128 PQF125:PQF128 QAB125:QAB128 QJX125:QJX128 QTT125:QTT128 RDP125:RDP128 RNL125:RNL128 RXH125:RXH128 SHD125:SHD128 SQZ125:SQZ128 TAV125:TAV128 TKR125:TKR128 TUN125:TUN128 UEJ125:UEJ128 UOF125:UOF128 UYB125:UYB128 VHX125:VHX128 VRT125:VRT128 WBP125:WBP128 WLL125:WLL128 WVH125:WVH128 IV134:IV135 SR134:SR135 ACN134:ACN135 AMJ134:AMJ135 AWF134:AWF135 BGB134:BGB135 BPX134:BPX135 BZT134:BZT135 CJP134:CJP135 CTL134:CTL135 DDH134:DDH135 DND134:DND135 DWZ134:DWZ135 EGV134:EGV135 EQR134:EQR135 FAN134:FAN135 FKJ134:FKJ135 FUF134:FUF135 GEB134:GEB135 GNX134:GNX135 GXT134:GXT135 HHP134:HHP135 HRL134:HRL135 IBH134:IBH135 ILD134:ILD135 IUZ134:IUZ135 JEV134:JEV135 JOR134:JOR135 JYN134:JYN135 KIJ134:KIJ135 KSF134:KSF135 LCB134:LCB135 LLX134:LLX135 LVT134:LVT135 MFP134:MFP135 MPL134:MPL135 MZH134:MZH135 NJD134:NJD135 NSZ134:NSZ135 OCV134:OCV135 OMR134:OMR135 OWN134:OWN135 PGJ134:PGJ135 PQF134:PQF135 QAB134:QAB135 QJX134:QJX135 QTT134:QTT135 RDP134:RDP135 RNL134:RNL135 RXH134:RXH135 SHD134:SHD135 SQZ134:SQZ135 TAV134:TAV135 TKR134:TKR135 TUN134:TUN135 UEJ134:UEJ135 UOF134:UOF135 UYB134:UYB135 VHX134:VHX135 VRT134:VRT135 WBP134:WBP135 WLL134:WLL135 WVH134:WVH135 WVH171:WVH176 WLL171:WLL176 WBP171:WBP176 VRT171:VRT176 VHX171:VHX176 UYB171:UYB176 UOF171:UOF176 UEJ171:UEJ176 TUN171:TUN176 TKR171:TKR176 TAV171:TAV176 SQZ171:SQZ176 SHD171:SHD176 RXH171:RXH176 RNL171:RNL176 RDP171:RDP176 QTT171:QTT176 QJX171:QJX176 QAB171:QAB176 PQF171:PQF176 PGJ171:PGJ176 OWN171:OWN176 OMR171:OMR176 OCV171:OCV176 NSZ171:NSZ176 NJD171:NJD176 MZH171:MZH176 MPL171:MPL176 MFP171:MFP176 LVT171:LVT176 LLX171:LLX176 LCB171:LCB176 KSF171:KSF176 KIJ171:KIJ176 JYN171:JYN176 JOR171:JOR176 JEV171:JEV176 IUZ171:IUZ176 ILD171:ILD176 IBH171:IBH176 HRL171:HRL176 HHP171:HHP176 GXT171:GXT176 GNX171:GNX176 GEB171:GEB176 FUF171:FUF176 FKJ171:FKJ176 FAN171:FAN176 EQR171:EQR176 EGV171:EGV176 DWZ171:DWZ176 DND171:DND176 DDH171:DDH176 CTL171:CTL176 CJP171:CJP176 BZT171:BZT176 BPX171:BPX176 BGB171:BGB176 AWF171:AWF176 AMJ171:AMJ176 ACN171:ACN176 SR171:SR176 IV171:IV176 WVH137:WVH142 WLL137:WLL142 WBP137:WBP142 VRT137:VRT142 VHX137:VHX142 UYB137:UYB142 UOF137:UOF142 UEJ137:UEJ142 TUN137:TUN142 TKR137:TKR142 TAV137:TAV142 SQZ137:SQZ142 SHD137:SHD142 RXH137:RXH142 RNL137:RNL142 RDP137:RDP142 QTT137:QTT142 QJX137:QJX142 QAB137:QAB142 PQF137:PQF142 PGJ137:PGJ142 OWN137:OWN142 OMR137:OMR142 OCV137:OCV142 NSZ137:NSZ142 NJD137:NJD142 MZH137:MZH142 MPL137:MPL142 MFP137:MFP142 LVT137:LVT142 LLX137:LLX142 LCB137:LCB142 KSF137:KSF142 KIJ137:KIJ142 JYN137:JYN142 JOR137:JOR142 JEV137:JEV142 IUZ137:IUZ142 ILD137:ILD142 IBH137:IBH142 HRL137:HRL142 HHP137:HHP142 GXT137:GXT142 GNX137:GNX142 GEB137:GEB142 FUF137:FUF142 FKJ137:FKJ142 FAN137:FAN142 EQR137:EQR142 EGV137:EGV142 DWZ137:DWZ142 DND137:DND142 DDH137:DDH142 CTL137:CTL142 CJP137:CJP142 BZT137:BZT142 BPX137:BPX142 BGB137:BGB142 AWF137:AWF142 AMJ137:AMJ142 ACN137:ACN142 SR137:SR142 IV137:IV142"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V8:IV11 SR8:SR11 ACN8:ACN11 AMJ8:AMJ11 AWF8:AWF11 BGB8:BGB11 BPX8:BPX11 BZT8:BZT11 CJP8:CJP11 CTL8:CTL11 DDH8:DDH11 DND8:DND11 DWZ8:DWZ11 EGV8:EGV11 EQR8:EQR11 FAN8:FAN11 FKJ8:FKJ11 FUF8:FUF11 GEB8:GEB11 GNX8:GNX11 GXT8:GXT11 HHP8:HHP11 HRL8:HRL11 IBH8:IBH11 ILD8:ILD11 IUZ8:IUZ11 JEV8:JEV11 JOR8:JOR11 JYN8:JYN11 KIJ8:KIJ11 KSF8:KSF11 LCB8:LCB11 LLX8:LLX11 LVT8:LVT11 MFP8:MFP11 MPL8:MPL11 MZH8:MZH11 NJD8:NJD11 NSZ8:NSZ11 OCV8:OCV11 OMR8:OMR11 OWN8:OWN11 PGJ8:PGJ11 PQF8:PQF11 QAB8:QAB11 QJX8:QJX11 QTT8:QTT11 RDP8:RDP11 RNL8:RNL11 RXH8:RXH11 SHD8:SHD11 SQZ8:SQZ11 TAV8:TAV11 TKR8:TKR11 TUN8:TUN11 UEJ8:UEJ11 UOF8:UOF11 UYB8:UYB11 VHX8:VHX11 VRT8:VRT11 WBP8:WBP11 WLL8:WLL11 WVH8:WVH11 IV13:IV14 SR13:SR14 ACN13:ACN14 AMJ13:AMJ14 AWF13:AWF14 BGB13:BGB14 BPX13:BPX14 BZT13:BZT14 CJP13:CJP14 CTL13:CTL14 DDH13:DDH14 DND13:DND14 DWZ13:DWZ14 EGV13:EGV14 EQR13:EQR14 FAN13:FAN14 FKJ13:FKJ14 FUF13:FUF14 GEB13:GEB14 GNX13:GNX14 GXT13:GXT14 HHP13:HHP14 HRL13:HRL14 IBH13:IBH14 ILD13:ILD14 IUZ13:IUZ14 JEV13:JEV14 JOR13:JOR14 JYN13:JYN14 KIJ13:KIJ14 KSF13:KSF14 LCB13:LCB14 LLX13:LLX14 LVT13:LVT14 MFP13:MFP14 MPL13:MPL14 MZH13:MZH14 NJD13:NJD14 NSZ13:NSZ14 OCV13:OCV14 OMR13:OMR14 OWN13:OWN14 PGJ13:PGJ14 PQF13:PQF14 QAB13:QAB14 QJX13:QJX14 QTT13:QTT14 RDP13:RDP14 RNL13:RNL14 RXH13:RXH14 SHD13:SHD14 SQZ13:SQZ14 TAV13:TAV14 TKR13:TKR14 TUN13:TUN14 UEJ13:UEJ14 UOF13:UOF14 UYB13:UYB14 VHX13:VHX14 VRT13:VRT14 WBP13:WBP14 WLL13:WLL14 WVH13:WVH14 IV18:IV21 SR18:SR21 ACN18:ACN21 AMJ18:AMJ21 AWF18:AWF21 BGB18:BGB21 BPX18:BPX21 BZT18:BZT21 CJP18:CJP21 CTL18:CTL21 DDH18:DDH21 DND18:DND21 DWZ18:DWZ21 EGV18:EGV21 EQR18:EQR21 FAN18:FAN21 FKJ18:FKJ21 FUF18:FUF21 GEB18:GEB21 GNX18:GNX21 GXT18:GXT21 HHP18:HHP21 HRL18:HRL21 IBH18:IBH21 ILD18:ILD21 IUZ18:IUZ21 JEV18:JEV21 JOR18:JOR21 JYN18:JYN21 KIJ18:KIJ21 KSF18:KSF21 LCB18:LCB21 LLX18:LLX21 LVT18:LVT21 MFP18:MFP21 MPL18:MPL21 MZH18:MZH21 NJD18:NJD21 NSZ18:NSZ21 OCV18:OCV21 OMR18:OMR21 OWN18:OWN21 PGJ18:PGJ21 PQF18:PQF21 QAB18:QAB21 QJX18:QJX21 QTT18:QTT21 RDP18:RDP21 RNL18:RNL21 RXH18:RXH21 SHD18:SHD21 SQZ18:SQZ21 TAV18:TAV21 TKR18:TKR21 TUN18:TUN21 UEJ18:UEJ21 UOF18:UOF21 UYB18:UYB21 VHX18:VHX21 VRT18:VRT21 WBP18:WBP21 WLL18:WLL21 WVH18:WVH21 IV26:IV34 SR26:SR34 ACN26:ACN34 AMJ26:AMJ34 AWF26:AWF34 BGB26:BGB34 BPX26:BPX34 BZT26:BZT34 CJP26:CJP34 CTL26:CTL34 DDH26:DDH34 DND26:DND34 DWZ26:DWZ34 EGV26:EGV34 EQR26:EQR34 FAN26:FAN34 FKJ26:FKJ34 FUF26:FUF34 GEB26:GEB34 GNX26:GNX34 GXT26:GXT34 HHP26:HHP34 HRL26:HRL34 IBH26:IBH34 ILD26:ILD34 IUZ26:IUZ34 JEV26:JEV34 JOR26:JOR34 JYN26:JYN34 KIJ26:KIJ34 KSF26:KSF34 LCB26:LCB34 LLX26:LLX34 LVT26:LVT34 MFP26:MFP34 MPL26:MPL34 MZH26:MZH34 NJD26:NJD34 NSZ26:NSZ34 OCV26:OCV34 OMR26:OMR34 OWN26:OWN34 PGJ26:PGJ34 PQF26:PQF34 QAB26:QAB34 QJX26:QJX34 QTT26:QTT34 RDP26:RDP34 RNL26:RNL34 RXH26:RXH34 SHD26:SHD34 SQZ26:SQZ34 TAV26:TAV34 TKR26:TKR34 TUN26:TUN34 UEJ26:UEJ34 UOF26:UOF34 UYB26:UYB34 VHX26:VHX34 VRT26:VRT34 WBP26:WBP34 WLL26:WLL34 WVH26:WVH34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WVH40 IV42 SR42 ACN42 AMJ42 AWF42 BGB42 BPX42 BZT42 CJP42 CTL42 DDH42 DND42 DWZ42 EGV42 EQR42 FAN42 FKJ42 FUF42 GEB42 GNX42 GXT42 HHP42 HRL42 IBH42 ILD42 IUZ42 JEV42 JOR42 JYN42 KIJ42 KSF42 LCB42 LLX42 LVT42 MFP42 MPL42 MZH42 NJD42 NSZ42 OCV42 OMR42 OWN42 PGJ42 PQF42 QAB42 QJX42 QTT42 RDP42 RNL42 RXH42 SHD42 SQZ42 TAV42 TKR42 TUN42 UEJ42 UOF42 UYB42 VHX42 VRT42 WBP42 WLL42 WVH42 IV45:IV47 SR45:SR47 ACN45:ACN47 AMJ45:AMJ47 AWF45:AWF47 BGB45:BGB47 BPX45:BPX47 BZT45:BZT47 CJP45:CJP47 CTL45:CTL47 DDH45:DDH47 DND45:DND47 DWZ45:DWZ47 EGV45:EGV47 EQR45:EQR47 FAN45:FAN47 FKJ45:FKJ47 FUF45:FUF47 GEB45:GEB47 GNX45:GNX47 GXT45:GXT47 HHP45:HHP47 HRL45:HRL47 IBH45:IBH47 ILD45:ILD47 IUZ45:IUZ47 JEV45:JEV47 JOR45:JOR47 JYN45:JYN47 KIJ45:KIJ47 KSF45:KSF47 LCB45:LCB47 LLX45:LLX47 LVT45:LVT47 MFP45:MFP47 MPL45:MPL47 MZH45:MZH47 NJD45:NJD47 NSZ45:NSZ47 OCV45:OCV47 OMR45:OMR47 OWN45:OWN47 PGJ45:PGJ47 PQF45:PQF47 QAB45:QAB47 QJX45:QJX47 QTT45:QTT47 RDP45:RDP47 RNL45:RNL47 RXH45:RXH47 SHD45:SHD47 SQZ45:SQZ47 TAV45:TAV47 TKR45:TKR47 TUN45:TUN47 UEJ45:UEJ47 UOF45:UOF47 UYB45:UYB47 VHX45:VHX47 VRT45:VRT47 WBP45:WBP47 WLL45:WLL47 WVH45:WVH47 IV51 SR51 ACN51 AMJ51 AWF51 BGB51 BPX51 BZT51 CJP51 CTL51 DDH51 DND51 DWZ51 EGV51 EQR51 FAN51 FKJ51 FUF51 GEB51 GNX51 GXT51 HHP51 HRL51 IBH51 ILD51 IUZ51 JEV51 JOR51 JYN51 KIJ51 KSF51 LCB51 LLX51 LVT51 MFP51 MPL51 MZH51 NJD51 NSZ51 OCV51 OMR51 OWN51 PGJ51 PQF51 QAB51 QJX51 QTT51 RDP51 RNL51 RXH51 SHD51 SQZ51 TAV51 TKR51 TUN51 UEJ51 UOF51 UYB51 VHX51 VRT51 WBP51 WLL51 WVH51 SR65:SR68 ACN65:ACN68 AMJ65:AMJ68 AWF65:AWF68 BGB65:BGB68 BPX65:BPX68 BZT65:BZT68 CJP65:CJP68 CTL65:CTL68 DDH65:DDH68 DND65:DND68 DWZ65:DWZ68 EGV65:EGV68 EQR65:EQR68 FAN65:FAN68 FKJ65:FKJ68 FUF65:FUF68 GEB65:GEB68 GNX65:GNX68 GXT65:GXT68 HHP65:HHP68 HRL65:HRL68 IBH65:IBH68 ILD65:ILD68 IUZ65:IUZ68 JEV65:JEV68 JOR65:JOR68 JYN65:JYN68 KIJ65:KIJ68 KSF65:KSF68 LCB65:LCB68 LLX65:LLX68 LVT65:LVT68 MFP65:MFP68 MPL65:MPL68 MZH65:MZH68 NJD65:NJD68 NSZ65:NSZ68 OCV65:OCV68 OMR65:OMR68 OWN65:OWN68 PGJ65:PGJ68 PQF65:PQF68 QAB65:QAB68 QJX65:QJX68 QTT65:QTT68 RDP65:RDP68 RNL65:RNL68 RXH65:RXH68 SHD65:SHD68 SQZ65:SQZ68 TAV65:TAV68 TKR65:TKR68 TUN65:TUN68 UEJ65:UEJ68 UOF65:UOF68 UYB65:UYB68 VHX65:VHX68 VRT65:VRT68 WBP65:WBP68 WLL65:WLL68 WVH65:WVH68 IV40 IV65:IV68 SR80 ACN80 AMJ80 AWF80 BGB80 BPX80 BZT80 CJP80 CTL80 DDH80 DND80 DWZ80 EGV80 EQR80 FAN80 FKJ80 FUF80 GEB80 GNX80 GXT80 HHP80 HRL80 IBH80 ILD80 IUZ80 JEV80 JOR80 JYN80 KIJ80 KSF80 LCB80 LLX80 LVT80 MFP80 MPL80 MZH80 NJD80 NSZ80 OCV80 OMR80 OWN80 PGJ80 PQF80 QAB80 QJX80 QTT80 RDP80 RNL80 RXH80 SHD80 SQZ80 TAV80 TKR80 TUN80 UEJ80 UOF80 UYB80 VHX80 VRT80 WBP80 WLL80 WVH80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IV89 SR89 ACN89 AMJ89 AWF89 BGB89 BPX89 BZT89 CJP89 CTL89 DDH89 DND89 DWZ89 EGV89 EQR89 FAN89 FKJ89 FUF89 GEB89 GNX89 GXT89 HHP89 HRL89 IBH89 ILD89 IUZ89 JEV89 JOR89 JYN89 KIJ89 KSF89 LCB89 LLX89 LVT89 MFP89 MPL89 MZH89 NJD89 NSZ89 OCV89 OMR89 OWN89 PGJ89 PQF89 QAB89 QJX89 QTT89 RDP89 RNL89 RXH89 SHD89 SQZ89 TAV89 TKR89 TUN89 UEJ89 UOF89 UYB89 VHX89 VRT89 WBP89 WLL89 WVH89 IV92 SR92 ACN92 AMJ92 AWF92 BGB92 BPX92 BZT92 CJP92 CTL92 DDH92 DND92 DWZ92 EGV92 EQR92 FAN92 FKJ92 FUF92 GEB92 GNX92 GXT92 HHP92 HRL92 IBH92 ILD92 IUZ92 JEV92 JOR92 JYN92 KIJ92 KSF92 LCB92 LLX92 LVT92 MFP92 MPL92 MZH92 NJD92 NSZ92 OCV92 OMR92 OWN92 PGJ92 PQF92 QAB92 QJX92 QTT92 RDP92 RNL92 RXH92 SHD92 SQZ92 TAV92 TKR92 TUN92 UEJ92 UOF92 UYB92 VHX92 VRT92 WBP92 WLL92 WVH92 IV94 SR94 ACN94 AMJ94 AWF94 BGB94 BPX94 BZT94 CJP94 CTL94 DDH94 DND94 DWZ94 EGV94 EQR94 FAN94 FKJ94 FUF94 GEB94 GNX94 GXT94 HHP94 HRL94 IBH94 ILD94 IUZ94 JEV94 JOR94 JYN94 KIJ94 KSF94 LCB94 LLX94 LVT94 MFP94 MPL94 MZH94 NJD94 NSZ94 OCV94 OMR94 OWN94 PGJ94 PQF94 QAB94 QJX94 QTT94 RDP94 RNL94 RXH94 SHD94 SQZ94 TAV94 TKR94 TUN94 UEJ94 UOF94 UYB94 VHX94 VRT94 WBP94 WLL94 WVH94 IV96:IV99 SR96:SR99 ACN96:ACN99 AMJ96:AMJ99 AWF96:AWF99 BGB96:BGB99 BPX96:BPX99 BZT96:BZT99 CJP96:CJP99 CTL96:CTL99 DDH96:DDH99 DND96:DND99 DWZ96:DWZ99 EGV96:EGV99 EQR96:EQR99 FAN96:FAN99 FKJ96:FKJ99 FUF96:FUF99 GEB96:GEB99 GNX96:GNX99 GXT96:GXT99 HHP96:HHP99 HRL96:HRL99 IBH96:IBH99 ILD96:ILD99 IUZ96:IUZ99 JEV96:JEV99 JOR96:JOR99 JYN96:JYN99 KIJ96:KIJ99 KSF96:KSF99 LCB96:LCB99 LLX96:LLX99 LVT96:LVT99 MFP96:MFP99 MPL96:MPL99 MZH96:MZH99 NJD96:NJD99 NSZ96:NSZ99 OCV96:OCV99 OMR96:OMR99 OWN96:OWN99 PGJ96:PGJ99 PQF96:PQF99 QAB96:QAB99 QJX96:QJX99 QTT96:QTT99 RDP96:RDP99 RNL96:RNL99 RXH96:RXH99 SHD96:SHD99 SQZ96:SQZ99 TAV96:TAV99 TKR96:TKR99 TUN96:TUN99 UEJ96:UEJ99 UOF96:UOF99 UYB96:UYB99 VHX96:VHX99 VRT96:VRT99 WBP96:WBP99 WLL96:WLL99 WVH96:WVH99 IV101:IV124 SR101:SR124 ACN101:ACN124 AMJ101:AMJ124 AWF101:AWF124 BGB101:BGB124 BPX101:BPX124 BZT101:BZT124 CJP101:CJP124 CTL101:CTL124 DDH101:DDH124 DND101:DND124 DWZ101:DWZ124 EGV101:EGV124 EQR101:EQR124 FAN101:FAN124 FKJ101:FKJ124 FUF101:FUF124 GEB101:GEB124 GNX101:GNX124 GXT101:GXT124 HHP101:HHP124 HRL101:HRL124 IBH101:IBH124 ILD101:ILD124 IUZ101:IUZ124 JEV101:JEV124 JOR101:JOR124 JYN101:JYN124 KIJ101:KIJ124 KSF101:KSF124 LCB101:LCB124 LLX101:LLX124 LVT101:LVT124 MFP101:MFP124 MPL101:MPL124 MZH101:MZH124 NJD101:NJD124 NSZ101:NSZ124 OCV101:OCV124 OMR101:OMR124 OWN101:OWN124 PGJ101:PGJ124 PQF101:PQF124 QAB101:QAB124 QJX101:QJX124 QTT101:QTT124 RDP101:RDP124 RNL101:RNL124 RXH101:RXH124 SHD101:SHD124 SQZ101:SQZ124 TAV101:TAV124 TKR101:TKR124 TUN101:TUN124 UEJ101:UEJ124 UOF101:UOF124 UYB101:UYB124 VHX101:VHX124 VRT101:VRT124 WBP101:WBP124 WLL101:WLL124 WVH101:WVH124 IV129:IV133 SR129:SR133 ACN129:ACN133 AMJ129:AMJ133 AWF129:AWF133 BGB129:BGB133 BPX129:BPX133 BZT129:BZT133 CJP129:CJP133 CTL129:CTL133 DDH129:DDH133 DND129:DND133 DWZ129:DWZ133 EGV129:EGV133 EQR129:EQR133 FAN129:FAN133 FKJ129:FKJ133 FUF129:FUF133 GEB129:GEB133 GNX129:GNX133 GXT129:GXT133 HHP129:HHP133 HRL129:HRL133 IBH129:IBH133 ILD129:ILD133 IUZ129:IUZ133 JEV129:JEV133 JOR129:JOR133 JYN129:JYN133 KIJ129:KIJ133 KSF129:KSF133 LCB129:LCB133 LLX129:LLX133 LVT129:LVT133 MFP129:MFP133 MPL129:MPL133 MZH129:MZH133 NJD129:NJD133 NSZ129:NSZ133 OCV129:OCV133 OMR129:OMR133 OWN129:OWN133 PGJ129:PGJ133 PQF129:PQF133 QAB129:QAB133 QJX129:QJX133 QTT129:QTT133 RDP129:RDP133 RNL129:RNL133 RXH129:RXH133 SHD129:SHD133 SQZ129:SQZ133 TAV129:TAV133 TKR129:TKR133 TUN129:TUN133 UEJ129:UEJ133 UOF129:UOF133 UYB129:UYB133 VHX129:VHX133 VRT129:VRT133 WBP129:WBP133 WLL129:WLL133 WVH129:WVH133 IV136 SR136 ACN136 AMJ136 AWF136 BGB136 BPX136 BZT136 CJP136 CTL136 DDH136 DND136 DWZ136 EGV136 EQR136 FAN136 FKJ136 FUF136 GEB136 GNX136 GXT136 HHP136 HRL136 IBH136 ILD136 IUZ136 JEV136 JOR136 JYN136 KIJ136 KSF136 LCB136 LLX136 LVT136 MFP136 MPL136 MZH136 NJD136 NSZ136 OCV136 OMR136 OWN136 PGJ136 PQF136 QAB136 QJX136 QTT136 RDP136 RNL136 RXH136 SHD136 SQZ136 TAV136 TKR136 TUN136 UEJ136 UOF136 UYB136 VHX136 VRT136 WBP136 WLL136 WVH136 IV80 WVH37:WVH38 WLL37:WLL38 WBP37:WBP38 VRT37:VRT38 VHX37:VHX38 UYB37:UYB38 UOF37:UOF38 UEJ37:UEJ38 TUN37:TUN38 TKR37:TKR38 TAV37:TAV38 SQZ37:SQZ38 SHD37:SHD38 RXH37:RXH38 RNL37:RNL38 RDP37:RDP38 QTT37:QTT38 QJX37:QJX38 QAB37:QAB38 PQF37:PQF38 PGJ37:PGJ38 OWN37:OWN38 OMR37:OMR38 OCV37:OCV38 NSZ37:NSZ38 NJD37:NJD38 MZH37:MZH38 MPL37:MPL38 MFP37:MFP38 LVT37:LVT38 LLX37:LLX38 LCB37:LCB38 KSF37:KSF38 KIJ37:KIJ38 JYN37:JYN38 JOR37:JOR38 JEV37:JEV38 IUZ37:IUZ38 ILD37:ILD38 IBH37:IBH38 HRL37:HRL38 HHP37:HHP38 GXT37:GXT38 GNX37:GNX38 GEB37:GEB38 FUF37:FUF38 FKJ37:FKJ38 FAN37:FAN38 EQR37:EQR38 EGV37:EGV38 DWZ37:DWZ38 DND37:DND38 DDH37:DDH38 CTL37:CTL38 CJP37:CJP38 BZT37:BZT38 BPX37:BPX38 BGB37:BGB38 AWF37:AWF38 AMJ37:AMJ38 ACN37:ACN38 SR37:SR38 IV37:IV38 WVH54:WVH63 WLL54:WLL63 WBP54:WBP63 VRT54:VRT63 VHX54:VHX63 UYB54:UYB63 UOF54:UOF63 UEJ54:UEJ63 TUN54:TUN63 TKR54:TKR63 TAV54:TAV63 SQZ54:SQZ63 SHD54:SHD63 RXH54:RXH63 RNL54:RNL63 RDP54:RDP63 QTT54:QTT63 QJX54:QJX63 QAB54:QAB63 PQF54:PQF63 PGJ54:PGJ63 OWN54:OWN63 OMR54:OMR63 OCV54:OCV63 NSZ54:NSZ63 NJD54:NJD63 MZH54:MZH63 MPL54:MPL63 MFP54:MFP63 LVT54:LVT63 LLX54:LLX63 LCB54:LCB63 KSF54:KSF63 KIJ54:KIJ63 JYN54:JYN63 JOR54:JOR63 JEV54:JEV63 IUZ54:IUZ63 ILD54:ILD63 IBH54:IBH63 HRL54:HRL63 HHP54:HHP63 GXT54:GXT63 GNX54:GNX63 GEB54:GEB63 FUF54:FUF63 FKJ54:FKJ63 FAN54:FAN63 EQR54:EQR63 EGV54:EGV63 DWZ54:DWZ63 DND54:DND63 DDH54:DDH63 CTL54:CTL63 CJP54:CJP63 BZT54:BZT63 BPX54:BPX63 BGB54:BGB63 AWF54:AWF63 AMJ54:AMJ63 ACN54:ACN63 SR54:SR63 IV54:IV63 WVH70:WVH74 WLL70:WLL74 WBP70:WBP74 VRT70:VRT74 VHX70:VHX74 UYB70:UYB74 UOF70:UOF74 UEJ70:UEJ74 TUN70:TUN74 TKR70:TKR74 TAV70:TAV74 SQZ70:SQZ74 SHD70:SHD74 RXH70:RXH74 RNL70:RNL74 RDP70:RDP74 QTT70:QTT74 QJX70:QJX74 QAB70:QAB74 PQF70:PQF74 PGJ70:PGJ74 OWN70:OWN74 OMR70:OMR74 OCV70:OCV74 NSZ70:NSZ74 NJD70:NJD74 MZH70:MZH74 MPL70:MPL74 MFP70:MFP74 LVT70:LVT74 LLX70:LLX74 LCB70:LCB74 KSF70:KSF74 KIJ70:KIJ74 JYN70:JYN74 JOR70:JOR74 JEV70:JEV74 IUZ70:IUZ74 ILD70:ILD74 IBH70:IBH74 HRL70:HRL74 HHP70:HHP74 GXT70:GXT74 GNX70:GNX74 GEB70:GEB74 FUF70:FUF74 FKJ70:FKJ74 FAN70:FAN74 EQR70:EQR74 EGV70:EGV74 DWZ70:DWZ74 DND70:DND74 DDH70:DDH74 CTL70:CTL74 CJP70:CJP74 BZT70:BZT74 BPX70:BPX74 BGB70:BGB74 AWF70:AWF74 AMJ70:AMJ74 ACN70:ACN74 SR70:SR74 IV70:IV74 WVH144:WVH163 WLL144:WLL163 WBP144:WBP163 VRT144:VRT163 VHX144:VHX163 UYB144:UYB163 UOF144:UOF163 UEJ144:UEJ163 TUN144:TUN163 TKR144:TKR163 TAV144:TAV163 SQZ144:SQZ163 SHD144:SHD163 RXH144:RXH163 RNL144:RNL163 RDP144:RDP163 QTT144:QTT163 QJX144:QJX163 QAB144:QAB163 PQF144:PQF163 PGJ144:PGJ163 OWN144:OWN163 OMR144:OMR163 OCV144:OCV163 NSZ144:NSZ163 NJD144:NJD163 MZH144:MZH163 MPL144:MPL163 MFP144:MFP163 LVT144:LVT163 LLX144:LLX163 LCB144:LCB163 KSF144:KSF163 KIJ144:KIJ163 JYN144:JYN163 JOR144:JOR163 JEV144:JEV163 IUZ144:IUZ163 ILD144:ILD163 IBH144:IBH163 HRL144:HRL163 HHP144:HHP163 GXT144:GXT163 GNX144:GNX163 GEB144:GEB163 FUF144:FUF163 FKJ144:FKJ163 FAN144:FAN163 EQR144:EQR163 EGV144:EGV163 DWZ144:DWZ163 DND144:DND163 DDH144:DDH163 CTL144:CTL163 CJP144:CJP163 BZT144:BZT163 BPX144:BPX163 BGB144:BGB163 AWF144:AWF163 AMJ144:AMJ163 ACN144:ACN163 SR144:SR163 IV144:IV163 SR165:SR170 ACN165:ACN170 AMJ165:AMJ170 AWF165:AWF170 BGB165:BGB170 BPX165:BPX170 BZT165:BZT170 CJP165:CJP170 CTL165:CTL170 DDH165:DDH170 DND165:DND170 DWZ165:DWZ170 EGV165:EGV170 EQR165:EQR170 FAN165:FAN170 FKJ165:FKJ170 FUF165:FUF170 GEB165:GEB170 GNX165:GNX170 GXT165:GXT170 HHP165:HHP170 HRL165:HRL170 IBH165:IBH170 ILD165:ILD170 IUZ165:IUZ170 JEV165:JEV170 JOR165:JOR170 JYN165:JYN170 KIJ165:KIJ170 KSF165:KSF170 LCB165:LCB170 LLX165:LLX170 LVT165:LVT170 MFP165:MFP170 MPL165:MPL170 MZH165:MZH170 NJD165:NJD170 NSZ165:NSZ170 OCV165:OCV170 OMR165:OMR170 OWN165:OWN170 PGJ165:PGJ170 PQF165:PQF170 QAB165:QAB170 QJX165:QJX170 QTT165:QTT170 RDP165:RDP170 RNL165:RNL170 RXH165:RXH170 SHD165:SHD170 SQZ165:SQZ170 TAV165:TAV170 TKR165:TKR170 TUN165:TUN170 UEJ165:UEJ170 UOF165:UOF170 UYB165:UYB170 VHX165:VHX170 VRT165:VRT170 WBP165:WBP170 WLL165:WLL170 WVH165:WVH170 IV165:IV170"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7:C8 C10:C11 C13 C15 C18:C24 C26 C28:C30 C34 C36:C37 C41:C43 C54:C60 C65:C68 C74 C76 C88:C90 C92 C97:C98 C101:C103 C106 C111 C113:C115 C117:C120 C122 C126:C128 C133 C135:C137 C141:C142 C145 C147:C149 C152:C163 C176" xr:uid="{0C5E26AE-8FE7-4EC4-B5C6-D38E61250A29}">
      <formula1>"Warunek graniczny,TAK,NIE"</formula1>
    </dataValidation>
    <dataValidation type="list" allowBlank="1" showInputMessage="1" showErrorMessage="1" errorTitle="Błędna wartość" error="Możesz podać jedynie wartości z listy wyboru, tj. Nie ma, Będzie, Jest." sqref="C9 C12 C14 C16:C17 C27 C31:C33 C38 C40 C44:C52 C61:C63 C69:C73 C77:C78 C80 C82:C85 C87 C91 C93:C96 C99 C104:C105 C107:C110 C112 C116 C121 C123:C125 C129:C132 C134 C138:C140 C144 C146 C150:C151 C165:C175"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tabColor theme="3"/>
    <pageSetUpPr fitToPage="1"/>
  </sheetPr>
  <dimension ref="A1:C35"/>
  <sheetViews>
    <sheetView workbookViewId="0">
      <pane xSplit="3" ySplit="4" topLeftCell="D23" activePane="bottomRight" state="frozen"/>
      <selection pane="topRight" activeCell="F1" sqref="F1"/>
      <selection pane="bottomLeft" activeCell="A4" sqref="A4"/>
      <selection pane="bottomRight" activeCell="C25" sqref="C25"/>
    </sheetView>
  </sheetViews>
  <sheetFormatPr defaultRowHeight="12.75" customHeight="1"/>
  <cols>
    <col min="1" max="1" width="10.44140625" style="136" customWidth="1"/>
    <col min="2" max="2" width="90.44140625" style="50" customWidth="1"/>
    <col min="3" max="3" width="14.5546875" style="50" customWidth="1"/>
  </cols>
  <sheetData>
    <row r="1" spans="1:3" s="1" customFormat="1" ht="12.75" customHeight="1">
      <c r="A1" s="212" t="s">
        <v>482</v>
      </c>
      <c r="B1" s="212"/>
      <c r="C1" s="179"/>
    </row>
    <row r="2" spans="1:3" s="1" customFormat="1" ht="58.2" customHeight="1">
      <c r="A2" s="217" t="s">
        <v>1</v>
      </c>
      <c r="B2" s="217"/>
      <c r="C2" s="217"/>
    </row>
    <row r="3" spans="1:3" s="22" customFormat="1" ht="68.400000000000006" customHeight="1">
      <c r="A3" s="106" t="s">
        <v>2</v>
      </c>
      <c r="B3" s="26" t="s">
        <v>3</v>
      </c>
      <c r="C3" s="25" t="s">
        <v>4</v>
      </c>
    </row>
    <row r="4" spans="1:3" ht="13.2">
      <c r="A4" s="105">
        <v>1</v>
      </c>
      <c r="B4" s="54">
        <v>2</v>
      </c>
      <c r="C4" s="53">
        <v>3</v>
      </c>
    </row>
    <row r="5" spans="1:3" ht="13.2">
      <c r="A5" s="135" t="s">
        <v>483</v>
      </c>
      <c r="B5" s="116" t="s">
        <v>484</v>
      </c>
      <c r="C5" s="117"/>
    </row>
    <row r="6" spans="1:3" ht="26.4">
      <c r="A6" s="135" t="s">
        <v>485</v>
      </c>
      <c r="B6" s="118" t="s">
        <v>486</v>
      </c>
      <c r="C6" s="119"/>
    </row>
    <row r="7" spans="1:3" ht="105.6">
      <c r="A7" s="133" t="s">
        <v>487</v>
      </c>
      <c r="B7" s="52" t="s">
        <v>488</v>
      </c>
      <c r="C7" s="200" t="s">
        <v>257</v>
      </c>
    </row>
    <row r="8" spans="1:3" ht="26.4">
      <c r="A8" s="133" t="s">
        <v>489</v>
      </c>
      <c r="B8" s="52" t="s">
        <v>490</v>
      </c>
      <c r="C8" s="200" t="s">
        <v>10</v>
      </c>
    </row>
    <row r="9" spans="1:3" ht="26.4">
      <c r="A9" s="133" t="s">
        <v>491</v>
      </c>
      <c r="B9" s="165" t="s">
        <v>492</v>
      </c>
      <c r="C9" s="200" t="s">
        <v>10</v>
      </c>
    </row>
    <row r="10" spans="1:3" ht="213.75" customHeight="1">
      <c r="A10" s="133" t="s">
        <v>493</v>
      </c>
      <c r="B10" s="52" t="s">
        <v>494</v>
      </c>
      <c r="C10" s="200" t="s">
        <v>10</v>
      </c>
    </row>
    <row r="11" spans="1:3" ht="26.4">
      <c r="A11" s="133" t="s">
        <v>495</v>
      </c>
      <c r="B11" s="166" t="s">
        <v>496</v>
      </c>
      <c r="C11" s="200" t="s">
        <v>10</v>
      </c>
    </row>
    <row r="12" spans="1:3" ht="26.4">
      <c r="A12" s="189" t="s">
        <v>497</v>
      </c>
      <c r="B12" s="164" t="s">
        <v>498</v>
      </c>
      <c r="C12" s="200" t="s">
        <v>10</v>
      </c>
    </row>
    <row r="13" spans="1:3" ht="26.4">
      <c r="A13" s="133" t="s">
        <v>499</v>
      </c>
      <c r="B13" s="164" t="s">
        <v>500</v>
      </c>
      <c r="C13" s="200" t="s">
        <v>10</v>
      </c>
    </row>
    <row r="14" spans="1:3" ht="26.4">
      <c r="A14" s="189" t="s">
        <v>501</v>
      </c>
      <c r="B14" s="164" t="s">
        <v>498</v>
      </c>
      <c r="C14" s="200" t="s">
        <v>10</v>
      </c>
    </row>
    <row r="15" spans="1:3" ht="39.6">
      <c r="A15" s="133" t="s">
        <v>502</v>
      </c>
      <c r="B15" s="164" t="s">
        <v>503</v>
      </c>
      <c r="C15" s="200" t="s">
        <v>10</v>
      </c>
    </row>
    <row r="16" spans="1:3" ht="68.400000000000006" customHeight="1">
      <c r="A16" s="133" t="s">
        <v>504</v>
      </c>
      <c r="B16" s="52" t="s">
        <v>505</v>
      </c>
      <c r="C16" s="200" t="s">
        <v>10</v>
      </c>
    </row>
    <row r="17" spans="1:3" ht="73.5" customHeight="1">
      <c r="A17" s="133" t="s">
        <v>506</v>
      </c>
      <c r="B17" s="204" t="s">
        <v>507</v>
      </c>
      <c r="C17" s="200" t="s">
        <v>10</v>
      </c>
    </row>
    <row r="18" spans="1:3" ht="39.6">
      <c r="A18" s="135" t="s">
        <v>508</v>
      </c>
      <c r="B18" s="196" t="s">
        <v>509</v>
      </c>
      <c r="C18" s="171"/>
    </row>
    <row r="19" spans="1:3" ht="41.25" customHeight="1">
      <c r="A19" s="133" t="s">
        <v>510</v>
      </c>
      <c r="B19" s="165" t="s">
        <v>511</v>
      </c>
      <c r="C19" s="200" t="s">
        <v>10</v>
      </c>
    </row>
    <row r="20" spans="1:3" ht="39.6">
      <c r="A20" s="133" t="s">
        <v>512</v>
      </c>
      <c r="B20" s="204" t="s">
        <v>513</v>
      </c>
      <c r="C20" s="200" t="s">
        <v>10</v>
      </c>
    </row>
    <row r="21" spans="1:3" ht="26.4">
      <c r="A21" s="133" t="s">
        <v>514</v>
      </c>
      <c r="B21" s="204" t="s">
        <v>515</v>
      </c>
      <c r="C21" s="200" t="s">
        <v>10</v>
      </c>
    </row>
    <row r="22" spans="1:3" ht="36.75" customHeight="1">
      <c r="A22" s="133" t="s">
        <v>516</v>
      </c>
      <c r="B22" s="52" t="s">
        <v>517</v>
      </c>
      <c r="C22" s="200" t="s">
        <v>10</v>
      </c>
    </row>
    <row r="23" spans="1:3" ht="39.6">
      <c r="A23" s="133" t="s">
        <v>518</v>
      </c>
      <c r="B23" s="204" t="s">
        <v>519</v>
      </c>
      <c r="C23" s="200" t="s">
        <v>10</v>
      </c>
    </row>
    <row r="24" spans="1:3" ht="42" customHeight="1">
      <c r="A24" s="133" t="s">
        <v>520</v>
      </c>
      <c r="B24" s="164" t="s">
        <v>521</v>
      </c>
      <c r="C24" s="200" t="s">
        <v>10</v>
      </c>
    </row>
    <row r="25" spans="1:3" ht="79.2">
      <c r="A25" s="154" t="s">
        <v>522</v>
      </c>
      <c r="B25" s="207" t="s">
        <v>523</v>
      </c>
      <c r="C25" s="200" t="s">
        <v>10</v>
      </c>
    </row>
    <row r="26" spans="1:3" ht="13.2">
      <c r="A26" s="162" t="s">
        <v>524</v>
      </c>
      <c r="B26" s="174" t="s">
        <v>525</v>
      </c>
      <c r="C26" s="174"/>
    </row>
    <row r="27" spans="1:3" ht="26.4">
      <c r="A27" s="161" t="s">
        <v>526</v>
      </c>
      <c r="B27" s="163" t="s">
        <v>527</v>
      </c>
      <c r="C27" s="200" t="s">
        <v>10</v>
      </c>
    </row>
    <row r="28" spans="1:3" ht="16.5" customHeight="1">
      <c r="A28" s="123"/>
      <c r="B28" s="27"/>
      <c r="C28" s="51"/>
    </row>
    <row r="29" spans="1:3" ht="13.2" hidden="1">
      <c r="A29" s="123"/>
      <c r="B29" s="10" t="s">
        <v>130</v>
      </c>
      <c r="C29" s="31">
        <f>COUNTIF(C7:C27,"Warunek graniczny")</f>
        <v>18</v>
      </c>
    </row>
    <row r="30" spans="1:3" ht="13.2" hidden="1">
      <c r="A30" s="123"/>
      <c r="B30" s="33" t="s">
        <v>131</v>
      </c>
      <c r="C30" s="32">
        <f>COUNTIF(C7:C27,"NIE")</f>
        <v>0</v>
      </c>
    </row>
    <row r="31" spans="1:3" ht="13.2" hidden="1">
      <c r="A31" s="123"/>
      <c r="B31" s="12" t="s">
        <v>132</v>
      </c>
      <c r="C31" s="24">
        <f>COUNTIF(C7:C27,"Opcja")+COUNTIF(C7:C27,"Jest")+COUNTIF(C7:C27,"Nie ma")</f>
        <v>0</v>
      </c>
    </row>
    <row r="32" spans="1:3" ht="13.2" hidden="1">
      <c r="A32" s="123"/>
      <c r="B32" s="10" t="s">
        <v>133</v>
      </c>
      <c r="C32" s="31">
        <f>COUNTIF(C7:C27,"Opcja")</f>
        <v>0</v>
      </c>
    </row>
    <row r="33" spans="1:3" ht="13.2" hidden="1">
      <c r="A33" s="123"/>
      <c r="B33" s="8" t="s">
        <v>134</v>
      </c>
      <c r="C33" s="30">
        <f>COUNTIF(C7:C27,"Jest")</f>
        <v>0</v>
      </c>
    </row>
    <row r="34" spans="1:3" ht="13.2" hidden="1">
      <c r="A34" s="123"/>
      <c r="B34" s="6" t="s">
        <v>135</v>
      </c>
      <c r="C34" s="28">
        <f>COUNTIF(C7:C27,"Nie ma")</f>
        <v>0</v>
      </c>
    </row>
    <row r="35" spans="1:3" ht="13.2" hidden="1">
      <c r="B35" s="27"/>
      <c r="C35" s="51"/>
    </row>
  </sheetData>
  <sheetProtection algorithmName="SHA-512" hashValue="N9/91pTr8eqf7O/LpkapHqdtKGU1k8ri3/3gKYLAAOvGJ+WfEUTppahr6yHci6jYd8JfDs3QGh0/sKiWDSI7Sg==" saltValue="ADmgv1EeO8InNNJmf7tdKA==" spinCount="100000" sheet="1" objects="1" scenarios="1" formatCells="0" formatColumns="0" formatRows="0"/>
  <mergeCells count="2">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6 C18 C26"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8:C17 C19:C25 C27"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C38"/>
  <sheetViews>
    <sheetView zoomScaleNormal="85" workbookViewId="0">
      <pane xSplit="3" ySplit="4" topLeftCell="D5" activePane="bottomRight" state="frozen"/>
      <selection pane="topRight" activeCell="F1" sqref="F1"/>
      <selection pane="bottomLeft" activeCell="A4" sqref="A4"/>
      <selection pane="bottomRight" activeCell="D1" sqref="D1:F1048576"/>
    </sheetView>
  </sheetViews>
  <sheetFormatPr defaultColWidth="9.109375" defaultRowHeight="12.75" customHeight="1"/>
  <cols>
    <col min="1" max="1" width="10.44140625" style="141" customWidth="1"/>
    <col min="2" max="2" width="90.44140625" style="39" customWidth="1"/>
    <col min="3" max="3" width="14.5546875" style="39" customWidth="1"/>
    <col min="4" max="16384" width="9.109375" style="38"/>
  </cols>
  <sheetData>
    <row r="1" spans="1:3" s="1" customFormat="1" ht="12.75" customHeight="1">
      <c r="A1" s="212" t="s">
        <v>528</v>
      </c>
      <c r="B1" s="212"/>
      <c r="C1" s="179"/>
    </row>
    <row r="2" spans="1:3" s="1" customFormat="1" ht="62.4" customHeight="1">
      <c r="A2" s="217" t="s">
        <v>1</v>
      </c>
      <c r="B2" s="217"/>
      <c r="C2" s="217"/>
    </row>
    <row r="3" spans="1:3" s="22" customFormat="1" ht="68.400000000000006" customHeight="1">
      <c r="A3" s="106" t="s">
        <v>2</v>
      </c>
      <c r="B3" s="26" t="s">
        <v>3</v>
      </c>
      <c r="C3" s="25" t="s">
        <v>4</v>
      </c>
    </row>
    <row r="4" spans="1:3" ht="13.2">
      <c r="A4" s="137">
        <v>1</v>
      </c>
      <c r="B4" s="49">
        <v>2</v>
      </c>
      <c r="C4" s="48">
        <v>3</v>
      </c>
    </row>
    <row r="5" spans="1:3" ht="13.2" customHeight="1">
      <c r="A5" s="115" t="s">
        <v>529</v>
      </c>
      <c r="B5" s="223" t="s">
        <v>530</v>
      </c>
      <c r="C5" s="224"/>
    </row>
    <row r="6" spans="1:3" ht="13.2">
      <c r="A6" s="115" t="s">
        <v>531</v>
      </c>
      <c r="B6" s="214" t="s">
        <v>532</v>
      </c>
      <c r="C6" s="214"/>
    </row>
    <row r="7" spans="1:3" ht="26.4">
      <c r="A7" s="133" t="s">
        <v>533</v>
      </c>
      <c r="B7" s="52" t="s">
        <v>534</v>
      </c>
      <c r="C7" s="200" t="s">
        <v>10</v>
      </c>
    </row>
    <row r="8" spans="1:3" ht="26.4">
      <c r="A8" s="133" t="s">
        <v>535</v>
      </c>
      <c r="B8" s="52" t="s">
        <v>536</v>
      </c>
      <c r="C8" s="200" t="s">
        <v>13</v>
      </c>
    </row>
    <row r="9" spans="1:3" ht="13.2">
      <c r="A9" s="133" t="s">
        <v>537</v>
      </c>
      <c r="B9" s="52" t="s">
        <v>538</v>
      </c>
      <c r="C9" s="200" t="s">
        <v>13</v>
      </c>
    </row>
    <row r="10" spans="1:3" ht="13.2">
      <c r="A10" s="133" t="s">
        <v>539</v>
      </c>
      <c r="B10" s="52" t="s">
        <v>540</v>
      </c>
      <c r="C10" s="200" t="s">
        <v>13</v>
      </c>
    </row>
    <row r="11" spans="1:3" ht="13.2">
      <c r="A11" s="133" t="s">
        <v>541</v>
      </c>
      <c r="B11" s="52" t="s">
        <v>542</v>
      </c>
      <c r="C11" s="200" t="s">
        <v>13</v>
      </c>
    </row>
    <row r="12" spans="1:3" ht="26.4">
      <c r="A12" s="133" t="s">
        <v>543</v>
      </c>
      <c r="B12" s="52" t="s">
        <v>544</v>
      </c>
      <c r="C12" s="200" t="s">
        <v>10</v>
      </c>
    </row>
    <row r="13" spans="1:3" ht="26.4">
      <c r="A13" s="133" t="s">
        <v>545</v>
      </c>
      <c r="B13" s="52" t="s">
        <v>546</v>
      </c>
      <c r="C13" s="200" t="s">
        <v>13</v>
      </c>
    </row>
    <row r="14" spans="1:3" ht="26.4">
      <c r="A14" s="133" t="s">
        <v>547</v>
      </c>
      <c r="B14" s="52" t="s">
        <v>548</v>
      </c>
      <c r="C14" s="200" t="s">
        <v>13</v>
      </c>
    </row>
    <row r="15" spans="1:3" ht="13.2">
      <c r="A15" s="115" t="s">
        <v>549</v>
      </c>
      <c r="B15" s="214" t="s">
        <v>550</v>
      </c>
      <c r="C15" s="214"/>
    </row>
    <row r="16" spans="1:3" ht="44.4" customHeight="1">
      <c r="A16" s="133" t="s">
        <v>551</v>
      </c>
      <c r="B16" s="52" t="s">
        <v>552</v>
      </c>
      <c r="C16" s="200" t="s">
        <v>10</v>
      </c>
    </row>
    <row r="17" spans="1:3" ht="13.2">
      <c r="A17" s="133" t="s">
        <v>553</v>
      </c>
      <c r="B17" s="52" t="s">
        <v>554</v>
      </c>
      <c r="C17" s="200" t="s">
        <v>13</v>
      </c>
    </row>
    <row r="18" spans="1:3" ht="39.6">
      <c r="A18" s="133" t="s">
        <v>555</v>
      </c>
      <c r="B18" s="52" t="s">
        <v>556</v>
      </c>
      <c r="C18" s="200" t="s">
        <v>10</v>
      </c>
    </row>
    <row r="19" spans="1:3" ht="26.4">
      <c r="A19" s="133" t="s">
        <v>557</v>
      </c>
      <c r="B19" s="204" t="s">
        <v>558</v>
      </c>
      <c r="C19" s="200" t="s">
        <v>13</v>
      </c>
    </row>
    <row r="20" spans="1:3" ht="13.2">
      <c r="A20" s="133" t="s">
        <v>559</v>
      </c>
      <c r="B20" s="52" t="s">
        <v>560</v>
      </c>
      <c r="C20" s="200" t="s">
        <v>13</v>
      </c>
    </row>
    <row r="21" spans="1:3" ht="26.4">
      <c r="A21" s="133" t="s">
        <v>561</v>
      </c>
      <c r="B21" s="52" t="s">
        <v>562</v>
      </c>
      <c r="C21" s="200" t="s">
        <v>10</v>
      </c>
    </row>
    <row r="22" spans="1:3" ht="26.4">
      <c r="A22" s="133" t="s">
        <v>563</v>
      </c>
      <c r="B22" s="52" t="s">
        <v>564</v>
      </c>
      <c r="C22" s="200" t="s">
        <v>10</v>
      </c>
    </row>
    <row r="23" spans="1:3" ht="13.2">
      <c r="A23" s="133" t="s">
        <v>565</v>
      </c>
      <c r="B23" s="166" t="s">
        <v>566</v>
      </c>
      <c r="C23" s="200" t="s">
        <v>13</v>
      </c>
    </row>
    <row r="24" spans="1:3" ht="26.4">
      <c r="A24" s="133" t="s">
        <v>567</v>
      </c>
      <c r="B24" s="166" t="s">
        <v>568</v>
      </c>
      <c r="C24" s="200" t="s">
        <v>10</v>
      </c>
    </row>
    <row r="25" spans="1:3" ht="26.4">
      <c r="A25" s="133" t="s">
        <v>569</v>
      </c>
      <c r="B25" s="204" t="s">
        <v>570</v>
      </c>
      <c r="C25" s="200" t="s">
        <v>13</v>
      </c>
    </row>
    <row r="26" spans="1:3" ht="26.4">
      <c r="A26" s="133" t="s">
        <v>571</v>
      </c>
      <c r="B26" s="166" t="s">
        <v>572</v>
      </c>
      <c r="C26" s="200" t="s">
        <v>10</v>
      </c>
    </row>
    <row r="27" spans="1:3" ht="26.4">
      <c r="A27" s="133" t="s">
        <v>573</v>
      </c>
      <c r="B27" s="166" t="s">
        <v>574</v>
      </c>
      <c r="C27" s="200" t="s">
        <v>10</v>
      </c>
    </row>
    <row r="28" spans="1:3" ht="26.4">
      <c r="A28" s="133" t="s">
        <v>575</v>
      </c>
      <c r="B28" s="166" t="s">
        <v>576</v>
      </c>
      <c r="C28" s="200" t="s">
        <v>10</v>
      </c>
    </row>
    <row r="29" spans="1:3" ht="13.2">
      <c r="A29" s="138"/>
      <c r="B29" s="70"/>
      <c r="C29" s="71"/>
    </row>
    <row r="30" spans="1:3" ht="13.2" hidden="1">
      <c r="A30" s="139"/>
      <c r="B30" s="74" t="s">
        <v>130</v>
      </c>
      <c r="C30" s="75">
        <f>COUNTIF(C7:C28,"Warunek graniczny")</f>
        <v>10</v>
      </c>
    </row>
    <row r="31" spans="1:3" ht="13.2" hidden="1">
      <c r="A31" s="140"/>
      <c r="B31" s="72" t="s">
        <v>131</v>
      </c>
      <c r="C31" s="73">
        <f>COUNTIF(C7:C28,"NIE")</f>
        <v>0</v>
      </c>
    </row>
    <row r="32" spans="1:3" ht="13.2" hidden="1">
      <c r="A32" s="140"/>
      <c r="B32" s="47" t="s">
        <v>132</v>
      </c>
      <c r="C32" s="46">
        <f>COUNTIF(C7:C28,"Opcja")+COUNTIF(C7:C28,"Jest")+COUNTIF(C7:C28,"Nie ma")</f>
        <v>11</v>
      </c>
    </row>
    <row r="33" spans="1:3" ht="13.2" hidden="1">
      <c r="A33" s="140"/>
      <c r="B33" s="45" t="s">
        <v>133</v>
      </c>
      <c r="C33" s="44">
        <f>COUNTIF(C7:C28,"Opcja")</f>
        <v>11</v>
      </c>
    </row>
    <row r="34" spans="1:3" ht="13.2" hidden="1">
      <c r="A34" s="140"/>
      <c r="B34" s="145" t="s">
        <v>134</v>
      </c>
      <c r="C34" s="146">
        <f>COUNTIF(C7:C28,"Jest")</f>
        <v>0</v>
      </c>
    </row>
    <row r="35" spans="1:3" ht="13.2" hidden="1">
      <c r="A35" s="140"/>
      <c r="B35" s="43" t="s">
        <v>135</v>
      </c>
      <c r="C35" s="42">
        <f>COUNTIF(C7:C28,"Nie ma")</f>
        <v>0</v>
      </c>
    </row>
    <row r="36" spans="1:3" ht="13.2" hidden="1">
      <c r="A36" s="140"/>
      <c r="B36" s="40"/>
      <c r="C36" s="41"/>
    </row>
    <row r="37" spans="1:3" ht="13.2">
      <c r="A37" s="140"/>
    </row>
    <row r="38" spans="1:3" ht="13.2">
      <c r="A38" s="140"/>
    </row>
  </sheetData>
  <sheetProtection algorithmName="SHA-512" hashValue="ttSBuqYWc1rMfGhW4L9X3nJTK9k38G5np7kJvOLw2b7y6HB7FwBdU8sZJq+Z44QeQbVM08kW32kzz66XPnrArw==" saltValue="FiJRL3MyFDEPs1n+fnfsrA==" spinCount="100000" sheet="1" objects="1" scenarios="1" formatCells="0" formatColumns="0" formatRows="0"/>
  <mergeCells count="5">
    <mergeCell ref="B15:C15"/>
    <mergeCell ref="B6:C6"/>
    <mergeCell ref="B5:C5"/>
    <mergeCell ref="A1:B1"/>
    <mergeCell ref="A2:C2"/>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9"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7 C12 C16 C18 C21:C22 C24 C26:C28" xr:uid="{ED346061-B5B2-4128-967B-C995A5B2C5F3}">
      <formula1>"Warunek graniczny,TAK,NIE"</formula1>
    </dataValidation>
    <dataValidation type="list" allowBlank="1" showInputMessage="1" showErrorMessage="1" errorTitle="Błędna wartość" error="Możesz podać jedynie wartości z listy wyboru, tj. Nie ma, Będzie, Jest." sqref="C8:C11 C13:C14 C17 C19:C20 C23 C25"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C67"/>
  <sheetViews>
    <sheetView showGridLines="0" workbookViewId="0">
      <pane xSplit="3" ySplit="4" topLeftCell="D5" activePane="bottomRight" state="frozen"/>
      <selection pane="topRight" activeCell="F1" sqref="F1"/>
      <selection pane="bottomLeft" activeCell="A4" sqref="A4"/>
      <selection pane="bottomRight" activeCell="D1" sqref="D1:F1048576"/>
    </sheetView>
  </sheetViews>
  <sheetFormatPr defaultRowHeight="12.75" customHeight="1"/>
  <cols>
    <col min="1" max="1" width="10.44140625" style="136" customWidth="1"/>
    <col min="2" max="2" width="90.44140625" style="50" customWidth="1"/>
    <col min="3" max="3" width="14.5546875" style="50" customWidth="1"/>
  </cols>
  <sheetData>
    <row r="1" spans="1:3" s="1" customFormat="1" ht="12.75" customHeight="1">
      <c r="A1" s="212" t="s">
        <v>577</v>
      </c>
      <c r="B1" s="212"/>
      <c r="C1" s="179"/>
    </row>
    <row r="2" spans="1:3" s="1" customFormat="1" ht="56.4" customHeight="1">
      <c r="A2" s="217" t="s">
        <v>1</v>
      </c>
      <c r="B2" s="217"/>
      <c r="C2" s="217"/>
    </row>
    <row r="3" spans="1:3" s="22" customFormat="1" ht="68.400000000000006" customHeight="1">
      <c r="A3" s="106" t="s">
        <v>2</v>
      </c>
      <c r="B3" s="26" t="s">
        <v>3</v>
      </c>
      <c r="C3" s="25" t="s">
        <v>4</v>
      </c>
    </row>
    <row r="4" spans="1:3" ht="13.2">
      <c r="A4" s="105">
        <v>1</v>
      </c>
      <c r="B4" s="54">
        <v>2</v>
      </c>
      <c r="C4" s="183">
        <v>3</v>
      </c>
    </row>
    <row r="5" spans="1:3" ht="13.2">
      <c r="A5" s="135" t="s">
        <v>578</v>
      </c>
      <c r="B5" s="116" t="s">
        <v>579</v>
      </c>
      <c r="C5" s="117"/>
    </row>
    <row r="6" spans="1:3" ht="13.2">
      <c r="A6" s="172" t="s">
        <v>580</v>
      </c>
      <c r="B6" s="170" t="s">
        <v>581</v>
      </c>
      <c r="C6" s="184"/>
    </row>
    <row r="7" spans="1:3" ht="39.6">
      <c r="A7" s="133" t="s">
        <v>582</v>
      </c>
      <c r="B7" s="52" t="s">
        <v>583</v>
      </c>
      <c r="C7" s="200" t="s">
        <v>13</v>
      </c>
    </row>
    <row r="8" spans="1:3" ht="26.4">
      <c r="A8" s="133" t="s">
        <v>584</v>
      </c>
      <c r="B8" s="52" t="s">
        <v>585</v>
      </c>
      <c r="C8" s="200" t="s">
        <v>13</v>
      </c>
    </row>
    <row r="9" spans="1:3" ht="26.4">
      <c r="A9" s="133" t="s">
        <v>586</v>
      </c>
      <c r="B9" s="52" t="s">
        <v>587</v>
      </c>
      <c r="C9" s="200" t="s">
        <v>13</v>
      </c>
    </row>
    <row r="10" spans="1:3" ht="39.6">
      <c r="A10" s="133" t="s">
        <v>588</v>
      </c>
      <c r="B10" s="52" t="s">
        <v>589</v>
      </c>
      <c r="C10" s="201" t="s">
        <v>10</v>
      </c>
    </row>
    <row r="11" spans="1:3" ht="26.4">
      <c r="A11" s="133" t="s">
        <v>590</v>
      </c>
      <c r="B11" s="164" t="s">
        <v>591</v>
      </c>
      <c r="C11" s="203" t="s">
        <v>13</v>
      </c>
    </row>
    <row r="12" spans="1:3" ht="39.6">
      <c r="A12" s="133" t="s">
        <v>592</v>
      </c>
      <c r="B12" s="165" t="s">
        <v>593</v>
      </c>
      <c r="C12" s="203" t="s">
        <v>13</v>
      </c>
    </row>
    <row r="13" spans="1:3" ht="13.2">
      <c r="A13" s="172" t="s">
        <v>594</v>
      </c>
      <c r="B13" s="170" t="s">
        <v>595</v>
      </c>
      <c r="C13" s="184"/>
    </row>
    <row r="14" spans="1:3" ht="92.4">
      <c r="A14" s="133" t="s">
        <v>596</v>
      </c>
      <c r="B14" s="165" t="s">
        <v>597</v>
      </c>
      <c r="C14" s="201" t="s">
        <v>10</v>
      </c>
    </row>
    <row r="15" spans="1:3" ht="39.6">
      <c r="A15" s="133" t="s">
        <v>598</v>
      </c>
      <c r="B15" s="52" t="s">
        <v>599</v>
      </c>
      <c r="C15" s="201" t="s">
        <v>10</v>
      </c>
    </row>
    <row r="16" spans="1:3" ht="26.4">
      <c r="A16" s="133" t="s">
        <v>600</v>
      </c>
      <c r="B16" s="166" t="s">
        <v>601</v>
      </c>
      <c r="C16" s="201" t="s">
        <v>10</v>
      </c>
    </row>
    <row r="17" spans="1:3" ht="26.4">
      <c r="A17" s="133" t="s">
        <v>602</v>
      </c>
      <c r="B17" s="166" t="s">
        <v>603</v>
      </c>
      <c r="C17" s="201" t="s">
        <v>10</v>
      </c>
    </row>
    <row r="18" spans="1:3" ht="39.6">
      <c r="A18" s="133" t="s">
        <v>604</v>
      </c>
      <c r="B18" s="166" t="s">
        <v>605</v>
      </c>
      <c r="C18" s="201" t="s">
        <v>10</v>
      </c>
    </row>
    <row r="19" spans="1:3" ht="26.4">
      <c r="A19" s="133" t="s">
        <v>606</v>
      </c>
      <c r="B19" s="166" t="s">
        <v>607</v>
      </c>
      <c r="C19" s="200" t="s">
        <v>13</v>
      </c>
    </row>
    <row r="20" spans="1:3" ht="13.2">
      <c r="A20" s="172" t="s">
        <v>608</v>
      </c>
      <c r="B20" s="120" t="s">
        <v>609</v>
      </c>
      <c r="C20" s="116"/>
    </row>
    <row r="21" spans="1:3" ht="39.6">
      <c r="A21" s="231" t="s">
        <v>610</v>
      </c>
      <c r="B21" s="176" t="s">
        <v>611</v>
      </c>
      <c r="C21" s="234" t="s">
        <v>10</v>
      </c>
    </row>
    <row r="22" spans="1:3" ht="13.2">
      <c r="A22" s="232"/>
      <c r="B22" s="177" t="s">
        <v>612</v>
      </c>
      <c r="C22" s="235"/>
    </row>
    <row r="23" spans="1:3" ht="26.4">
      <c r="A23" s="232"/>
      <c r="B23" s="177" t="s">
        <v>613</v>
      </c>
      <c r="C23" s="235"/>
    </row>
    <row r="24" spans="1:3" ht="13.2">
      <c r="A24" s="232"/>
      <c r="B24" s="177" t="s">
        <v>614</v>
      </c>
      <c r="C24" s="235"/>
    </row>
    <row r="25" spans="1:3" ht="39.6">
      <c r="A25" s="232"/>
      <c r="B25" s="177" t="s">
        <v>615</v>
      </c>
      <c r="C25" s="235"/>
    </row>
    <row r="26" spans="1:3" ht="13.2">
      <c r="A26" s="232"/>
      <c r="B26" s="177" t="s">
        <v>616</v>
      </c>
      <c r="C26" s="235"/>
    </row>
    <row r="27" spans="1:3" ht="26.4">
      <c r="A27" s="232"/>
      <c r="B27" s="177" t="s">
        <v>617</v>
      </c>
      <c r="C27" s="235"/>
    </row>
    <row r="28" spans="1:3" ht="13.2">
      <c r="A28" s="232"/>
      <c r="B28" s="177" t="s">
        <v>618</v>
      </c>
      <c r="C28" s="235"/>
    </row>
    <row r="29" spans="1:3" ht="13.2">
      <c r="A29" s="233"/>
      <c r="B29" s="178" t="s">
        <v>619</v>
      </c>
      <c r="C29" s="236"/>
    </row>
    <row r="30" spans="1:3" ht="32.25" customHeight="1">
      <c r="A30" s="153" t="s">
        <v>620</v>
      </c>
      <c r="B30" s="175" t="s">
        <v>621</v>
      </c>
      <c r="C30" s="200" t="s">
        <v>13</v>
      </c>
    </row>
    <row r="31" spans="1:3" ht="26.4" customHeight="1">
      <c r="A31" s="225" t="s">
        <v>622</v>
      </c>
      <c r="B31" s="151" t="s">
        <v>623</v>
      </c>
      <c r="C31" s="228" t="s">
        <v>10</v>
      </c>
    </row>
    <row r="32" spans="1:3" ht="13.2" customHeight="1">
      <c r="A32" s="226"/>
      <c r="B32" s="152" t="s">
        <v>624</v>
      </c>
      <c r="C32" s="229"/>
    </row>
    <row r="33" spans="1:3" ht="33.75" customHeight="1">
      <c r="A33" s="226"/>
      <c r="B33" s="152" t="s">
        <v>625</v>
      </c>
      <c r="C33" s="229"/>
    </row>
    <row r="34" spans="1:3" ht="13.2" customHeight="1">
      <c r="A34" s="227"/>
      <c r="B34" s="150" t="s">
        <v>626</v>
      </c>
      <c r="C34" s="230"/>
    </row>
    <row r="35" spans="1:3" ht="39.6">
      <c r="A35" s="133" t="s">
        <v>627</v>
      </c>
      <c r="B35" s="150" t="s">
        <v>628</v>
      </c>
      <c r="C35" s="200" t="s">
        <v>13</v>
      </c>
    </row>
    <row r="36" spans="1:3" ht="26.4">
      <c r="A36" s="133" t="s">
        <v>629</v>
      </c>
      <c r="B36" s="52" t="s">
        <v>630</v>
      </c>
      <c r="C36" s="200" t="s">
        <v>13</v>
      </c>
    </row>
    <row r="37" spans="1:3" ht="39.6">
      <c r="A37" s="133" t="s">
        <v>631</v>
      </c>
      <c r="B37" s="52" t="s">
        <v>632</v>
      </c>
      <c r="C37" s="201" t="s">
        <v>10</v>
      </c>
    </row>
    <row r="38" spans="1:3" ht="26.4">
      <c r="A38" s="133" t="s">
        <v>633</v>
      </c>
      <c r="B38" s="52" t="s">
        <v>634</v>
      </c>
      <c r="C38" s="200" t="s">
        <v>13</v>
      </c>
    </row>
    <row r="39" spans="1:3" ht="13.2">
      <c r="A39" s="133" t="s">
        <v>635</v>
      </c>
      <c r="B39" s="52" t="s">
        <v>636</v>
      </c>
      <c r="C39" s="200" t="s">
        <v>13</v>
      </c>
    </row>
    <row r="40" spans="1:3" ht="13.2">
      <c r="A40" s="133" t="s">
        <v>637</v>
      </c>
      <c r="B40" s="52" t="s">
        <v>638</v>
      </c>
      <c r="C40" s="200" t="s">
        <v>13</v>
      </c>
    </row>
    <row r="41" spans="1:3" ht="26.4">
      <c r="A41" s="133" t="s">
        <v>639</v>
      </c>
      <c r="B41" s="52" t="s">
        <v>640</v>
      </c>
      <c r="C41" s="200" t="s">
        <v>13</v>
      </c>
    </row>
    <row r="42" spans="1:3" ht="26.4">
      <c r="A42" s="133" t="s">
        <v>641</v>
      </c>
      <c r="B42" s="52" t="s">
        <v>642</v>
      </c>
      <c r="C42" s="200" t="s">
        <v>13</v>
      </c>
    </row>
    <row r="43" spans="1:3" ht="26.4">
      <c r="A43" s="133" t="s">
        <v>643</v>
      </c>
      <c r="B43" s="52" t="s">
        <v>644</v>
      </c>
      <c r="C43" s="201" t="s">
        <v>10</v>
      </c>
    </row>
    <row r="44" spans="1:3" ht="26.4">
      <c r="A44" s="133" t="s">
        <v>645</v>
      </c>
      <c r="B44" s="151" t="s">
        <v>646</v>
      </c>
      <c r="C44" s="201" t="s">
        <v>10</v>
      </c>
    </row>
    <row r="45" spans="1:3" ht="24" customHeight="1">
      <c r="A45" s="154" t="s">
        <v>647</v>
      </c>
      <c r="B45" s="190" t="s">
        <v>648</v>
      </c>
      <c r="C45" s="200" t="s">
        <v>257</v>
      </c>
    </row>
    <row r="46" spans="1:3" ht="13.2" customHeight="1">
      <c r="A46" s="154" t="s">
        <v>649</v>
      </c>
      <c r="B46" s="190" t="s">
        <v>650</v>
      </c>
      <c r="C46" s="200" t="s">
        <v>13</v>
      </c>
    </row>
    <row r="47" spans="1:3" ht="13.2" customHeight="1">
      <c r="A47" s="154" t="s">
        <v>651</v>
      </c>
      <c r="B47" s="190" t="s">
        <v>652</v>
      </c>
      <c r="C47" s="200" t="s">
        <v>13</v>
      </c>
    </row>
    <row r="48" spans="1:3" ht="26.4" customHeight="1">
      <c r="A48" s="154" t="s">
        <v>653</v>
      </c>
      <c r="B48" s="190" t="s">
        <v>654</v>
      </c>
      <c r="C48" s="200" t="s">
        <v>13</v>
      </c>
    </row>
    <row r="49" spans="1:3" ht="26.4">
      <c r="A49" s="154" t="s">
        <v>655</v>
      </c>
      <c r="B49" s="191" t="s">
        <v>656</v>
      </c>
      <c r="C49" s="201" t="s">
        <v>10</v>
      </c>
    </row>
    <row r="50" spans="1:3" ht="13.2" customHeight="1">
      <c r="A50" s="154" t="s">
        <v>657</v>
      </c>
      <c r="B50" s="190" t="s">
        <v>658</v>
      </c>
      <c r="C50" s="200" t="s">
        <v>13</v>
      </c>
    </row>
    <row r="51" spans="1:3" ht="13.2" customHeight="1">
      <c r="A51" s="154" t="s">
        <v>659</v>
      </c>
      <c r="B51" s="190" t="s">
        <v>660</v>
      </c>
      <c r="C51" s="200" t="s">
        <v>13</v>
      </c>
    </row>
    <row r="52" spans="1:3" ht="26.4" customHeight="1">
      <c r="A52" s="154" t="s">
        <v>661</v>
      </c>
      <c r="B52" s="190" t="s">
        <v>662</v>
      </c>
      <c r="C52" s="200" t="s">
        <v>13</v>
      </c>
    </row>
    <row r="53" spans="1:3" ht="13.2" customHeight="1">
      <c r="A53" s="154" t="s">
        <v>663</v>
      </c>
      <c r="B53" s="190" t="s">
        <v>664</v>
      </c>
      <c r="C53" s="200" t="s">
        <v>13</v>
      </c>
    </row>
    <row r="54" spans="1:3" ht="26.4">
      <c r="A54" s="153" t="s">
        <v>665</v>
      </c>
      <c r="B54" s="152" t="s">
        <v>666</v>
      </c>
      <c r="C54" s="201" t="s">
        <v>10</v>
      </c>
    </row>
    <row r="55" spans="1:3" ht="26.4">
      <c r="A55" s="225" t="s">
        <v>667</v>
      </c>
      <c r="B55" s="151" t="s">
        <v>668</v>
      </c>
      <c r="C55" s="228" t="s">
        <v>13</v>
      </c>
    </row>
    <row r="56" spans="1:3" ht="13.2">
      <c r="A56" s="226"/>
      <c r="B56" s="152" t="s">
        <v>669</v>
      </c>
      <c r="C56" s="229"/>
    </row>
    <row r="57" spans="1:3" ht="13.2">
      <c r="A57" s="227"/>
      <c r="B57" s="150" t="s">
        <v>670</v>
      </c>
      <c r="C57" s="230"/>
    </row>
    <row r="58" spans="1:3" ht="52.8">
      <c r="A58" s="133" t="s">
        <v>671</v>
      </c>
      <c r="B58" s="150" t="s">
        <v>672</v>
      </c>
      <c r="C58" s="201" t="s">
        <v>10</v>
      </c>
    </row>
    <row r="59" spans="1:3" ht="26.4">
      <c r="A59" s="134" t="s">
        <v>673</v>
      </c>
      <c r="B59" s="52" t="s">
        <v>674</v>
      </c>
      <c r="C59" s="200" t="s">
        <v>13</v>
      </c>
    </row>
    <row r="60" spans="1:3" ht="16.5" customHeight="1">
      <c r="A60" s="142"/>
      <c r="B60" s="27"/>
      <c r="C60" s="51"/>
    </row>
    <row r="61" spans="1:3" ht="13.2" hidden="1">
      <c r="A61" s="123"/>
      <c r="B61" s="10" t="s">
        <v>130</v>
      </c>
      <c r="C61" s="31">
        <f>COUNTIF(C7:C59,"Warunek graniczny")</f>
        <v>14</v>
      </c>
    </row>
    <row r="62" spans="1:3" ht="13.2" hidden="1">
      <c r="A62" s="123"/>
      <c r="B62" s="33" t="s">
        <v>131</v>
      </c>
      <c r="C62" s="32">
        <f>COUNTIF(C7:C59,"NIE")</f>
        <v>0</v>
      </c>
    </row>
    <row r="63" spans="1:3" ht="13.2" hidden="1">
      <c r="A63" s="123"/>
      <c r="B63" s="12" t="s">
        <v>132</v>
      </c>
      <c r="C63" s="24">
        <f>COUNTIF(C7:C59,"Opcja")+COUNTIF(C7:C59,"Jest")+COUNTIF(C7:C59,"Nie ma")</f>
        <v>23</v>
      </c>
    </row>
    <row r="64" spans="1:3" ht="13.2" hidden="1">
      <c r="A64" s="123"/>
      <c r="B64" s="10" t="s">
        <v>133</v>
      </c>
      <c r="C64" s="31">
        <f>COUNTIF(C7:C59,"Opcja")</f>
        <v>23</v>
      </c>
    </row>
    <row r="65" spans="1:3" ht="13.2" hidden="1">
      <c r="A65" s="123"/>
      <c r="B65" s="8" t="s">
        <v>134</v>
      </c>
      <c r="C65" s="30">
        <f>COUNTIF(C7:C59,"Jest")</f>
        <v>0</v>
      </c>
    </row>
    <row r="66" spans="1:3" ht="13.2" hidden="1">
      <c r="A66" s="123"/>
      <c r="B66" s="6" t="s">
        <v>135</v>
      </c>
      <c r="C66" s="28">
        <f>COUNTIF(C7:C59,"Nie ma")</f>
        <v>0</v>
      </c>
    </row>
    <row r="67" spans="1:3" ht="13.2">
      <c r="B67" s="27"/>
      <c r="C67" s="51"/>
    </row>
  </sheetData>
  <sheetProtection algorithmName="SHA-512" hashValue="LbiSCF09z1kulrcTDZFGAIe74rlGumWfZqVsBQfRycXTaPDgg4BqyqhrnU0ltfIVqWrL63f4rRQeeW5/T3+0pA==" saltValue="cMUM3qCA6kZV/qiDpWZe3Q==" spinCount="100000" sheet="1" formatCells="0" formatColumns="0" formatRows="0"/>
  <mergeCells count="8">
    <mergeCell ref="A2:C2"/>
    <mergeCell ref="A1:B1"/>
    <mergeCell ref="A55:A57"/>
    <mergeCell ref="C55:C57"/>
    <mergeCell ref="A21:A29"/>
    <mergeCell ref="C21:C29"/>
    <mergeCell ref="A31:A34"/>
    <mergeCell ref="C31:C34"/>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0 C13 C6" xr:uid="{00000000-0002-0000-0300-000000000000}">
      <formula1>"Warunek graniczny,TAK,NIE"</formula1>
    </dataValidation>
    <dataValidation type="list" allowBlank="1" showInputMessage="1" showErrorMessage="1" errorTitle="Błędna wartość" error="Możesz podać jedynie wartości z listy wyboru, tj. Nie ma, Będzie, Jest." sqref="C19 C30 C35:C36 C38:C42 C46:C48 C50:C53 C59 C55 C7:C9 C11:C12"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4:C18 C21 C31 C37 C43:C44 C49 C54 C58 C10"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C29"/>
  <sheetViews>
    <sheetView showGridLines="0" workbookViewId="0">
      <pane xSplit="3" ySplit="4" topLeftCell="D5" activePane="bottomRight" state="frozen"/>
      <selection pane="topRight" activeCell="F1" sqref="F1"/>
      <selection pane="bottomLeft" activeCell="A4" sqref="A4"/>
      <selection pane="bottomRight" activeCell="D1" sqref="D1:F1048576"/>
    </sheetView>
  </sheetViews>
  <sheetFormatPr defaultColWidth="9.109375" defaultRowHeight="14.25" customHeight="1"/>
  <cols>
    <col min="1" max="1" width="10.44140625" style="124" customWidth="1"/>
    <col min="2" max="2" width="90.44140625" style="55" customWidth="1"/>
    <col min="3" max="3" width="14.5546875" style="55" customWidth="1"/>
    <col min="4" max="16384" width="9.109375" style="55"/>
  </cols>
  <sheetData>
    <row r="1" spans="1:3" s="1" customFormat="1" ht="12.75" customHeight="1">
      <c r="A1" s="212" t="s">
        <v>675</v>
      </c>
      <c r="B1" s="212"/>
      <c r="C1" s="179"/>
    </row>
    <row r="2" spans="1:3" s="1" customFormat="1" ht="58.95" customHeight="1">
      <c r="A2" s="217" t="s">
        <v>1</v>
      </c>
      <c r="B2" s="217"/>
      <c r="C2" s="217"/>
    </row>
    <row r="3" spans="1:3" s="22" customFormat="1" ht="68.400000000000006" customHeight="1">
      <c r="A3" s="106" t="s">
        <v>2</v>
      </c>
      <c r="B3" s="26" t="s">
        <v>3</v>
      </c>
      <c r="C3" s="25" t="s">
        <v>4</v>
      </c>
    </row>
    <row r="4" spans="1:3" s="60" customFormat="1" ht="13.2">
      <c r="A4" s="107">
        <v>1</v>
      </c>
      <c r="B4" s="68">
        <v>2</v>
      </c>
      <c r="C4" s="68">
        <v>3</v>
      </c>
    </row>
    <row r="5" spans="1:3" s="57" customFormat="1" ht="15" customHeight="1">
      <c r="A5" s="188" t="s">
        <v>676</v>
      </c>
      <c r="B5" s="239" t="s">
        <v>677</v>
      </c>
      <c r="C5" s="239"/>
    </row>
    <row r="6" spans="1:3" s="59" customFormat="1" ht="14.25" customHeight="1">
      <c r="A6" s="188" t="s">
        <v>678</v>
      </c>
      <c r="B6" s="239" t="s">
        <v>679</v>
      </c>
      <c r="C6" s="239"/>
    </row>
    <row r="7" spans="1:3" s="86" customFormat="1" ht="45.75" customHeight="1">
      <c r="A7" s="173" t="s">
        <v>680</v>
      </c>
      <c r="B7" s="168" t="s">
        <v>681</v>
      </c>
      <c r="C7" s="200" t="s">
        <v>10</v>
      </c>
    </row>
    <row r="8" spans="1:3" s="86" customFormat="1" ht="39.6">
      <c r="A8" s="173" t="s">
        <v>682</v>
      </c>
      <c r="B8" s="168" t="s">
        <v>683</v>
      </c>
      <c r="C8" s="200" t="s">
        <v>10</v>
      </c>
    </row>
    <row r="9" spans="1:3" s="86" customFormat="1" ht="26.4">
      <c r="A9" s="173" t="s">
        <v>684</v>
      </c>
      <c r="B9" s="168" t="s">
        <v>685</v>
      </c>
      <c r="C9" s="200" t="s">
        <v>10</v>
      </c>
    </row>
    <row r="10" spans="1:3" s="86" customFormat="1" ht="26.4">
      <c r="A10" s="173" t="s">
        <v>686</v>
      </c>
      <c r="B10" s="168" t="s">
        <v>687</v>
      </c>
      <c r="C10" s="200" t="s">
        <v>10</v>
      </c>
    </row>
    <row r="11" spans="1:3" s="86" customFormat="1" ht="26.4">
      <c r="A11" s="173" t="s">
        <v>688</v>
      </c>
      <c r="B11" s="168" t="s">
        <v>689</v>
      </c>
      <c r="C11" s="200" t="s">
        <v>10</v>
      </c>
    </row>
    <row r="12" spans="1:3" s="86" customFormat="1" ht="26.4">
      <c r="A12" s="173" t="s">
        <v>690</v>
      </c>
      <c r="B12" s="168" t="s">
        <v>691</v>
      </c>
      <c r="C12" s="200" t="s">
        <v>10</v>
      </c>
    </row>
    <row r="13" spans="1:3" s="86" customFormat="1" ht="39.6">
      <c r="A13" s="173" t="s">
        <v>692</v>
      </c>
      <c r="B13" s="165" t="s">
        <v>693</v>
      </c>
      <c r="C13" s="200" t="s">
        <v>10</v>
      </c>
    </row>
    <row r="14" spans="1:3" s="86" customFormat="1" ht="26.4">
      <c r="A14" s="173" t="s">
        <v>694</v>
      </c>
      <c r="B14" s="165" t="s">
        <v>695</v>
      </c>
      <c r="C14" s="200" t="s">
        <v>13</v>
      </c>
    </row>
    <row r="15" spans="1:3" s="86" customFormat="1" ht="39.6">
      <c r="A15" s="173" t="s">
        <v>696</v>
      </c>
      <c r="B15" s="169" t="s">
        <v>697</v>
      </c>
      <c r="C15" s="200" t="s">
        <v>10</v>
      </c>
    </row>
    <row r="16" spans="1:3" s="86" customFormat="1" ht="26.4">
      <c r="A16" s="173" t="s">
        <v>698</v>
      </c>
      <c r="B16" s="166" t="s">
        <v>699</v>
      </c>
      <c r="C16" s="200" t="s">
        <v>13</v>
      </c>
    </row>
    <row r="17" spans="1:3" s="86" customFormat="1" ht="39.6">
      <c r="A17" s="173" t="s">
        <v>700</v>
      </c>
      <c r="B17" s="155" t="s">
        <v>701</v>
      </c>
      <c r="C17" s="200" t="s">
        <v>10</v>
      </c>
    </row>
    <row r="18" spans="1:3" s="86" customFormat="1" ht="26.4">
      <c r="A18" s="173" t="s">
        <v>702</v>
      </c>
      <c r="B18" s="166" t="s">
        <v>703</v>
      </c>
      <c r="C18" s="200" t="s">
        <v>10</v>
      </c>
    </row>
    <row r="19" spans="1:3" s="86" customFormat="1" ht="52.8">
      <c r="A19" s="173" t="s">
        <v>704</v>
      </c>
      <c r="B19" s="166" t="s">
        <v>705</v>
      </c>
      <c r="C19" s="200" t="s">
        <v>10</v>
      </c>
    </row>
    <row r="20" spans="1:3" s="86" customFormat="1" ht="75" customHeight="1">
      <c r="A20" s="173" t="s">
        <v>706</v>
      </c>
      <c r="B20" s="166" t="s">
        <v>707</v>
      </c>
      <c r="C20" s="200" t="s">
        <v>13</v>
      </c>
    </row>
    <row r="21" spans="1:3" s="59" customFormat="1" ht="15" customHeight="1">
      <c r="A21" s="143" t="s">
        <v>708</v>
      </c>
      <c r="B21" s="237" t="s">
        <v>709</v>
      </c>
      <c r="C21" s="238"/>
    </row>
    <row r="22" spans="1:3" s="57" customFormat="1" ht="39.6">
      <c r="A22" s="134" t="s">
        <v>710</v>
      </c>
      <c r="B22" s="52" t="s">
        <v>711</v>
      </c>
      <c r="C22" s="200" t="s">
        <v>10</v>
      </c>
    </row>
    <row r="24" spans="1:3" s="4" customFormat="1" ht="13.8" hidden="1">
      <c r="A24" s="123"/>
      <c r="B24" s="65" t="s">
        <v>130</v>
      </c>
      <c r="C24" s="31">
        <f>COUNTIF(C7:C22,"Warunek graniczny")</f>
        <v>12</v>
      </c>
    </row>
    <row r="25" spans="1:3" s="4" customFormat="1" ht="13.8" hidden="1">
      <c r="A25" s="123"/>
      <c r="B25" s="67" t="s">
        <v>131</v>
      </c>
      <c r="C25" s="32">
        <f>COUNTIF(C7:C22,"NIE")</f>
        <v>0</v>
      </c>
    </row>
    <row r="26" spans="1:3" s="4" customFormat="1" ht="13.8" hidden="1">
      <c r="A26" s="123"/>
      <c r="B26" s="66" t="s">
        <v>132</v>
      </c>
      <c r="C26" s="24">
        <f>COUNTIF(C7:C22,"Opcja")+COUNTIF(C7:C22,"Jest")+COUNTIF(C7:C22,"Nie ma")</f>
        <v>3</v>
      </c>
    </row>
    <row r="27" spans="1:3" s="4" customFormat="1" ht="13.8" hidden="1">
      <c r="A27" s="123"/>
      <c r="B27" s="65" t="s">
        <v>133</v>
      </c>
      <c r="C27" s="31">
        <f>COUNTIF(C7:C22,"Opcja")</f>
        <v>3</v>
      </c>
    </row>
    <row r="28" spans="1:3" s="4" customFormat="1" ht="13.8" hidden="1">
      <c r="A28" s="123"/>
      <c r="B28" s="64" t="s">
        <v>134</v>
      </c>
      <c r="C28" s="30">
        <f>COUNTIF(C7:C22,"Jest")</f>
        <v>0</v>
      </c>
    </row>
    <row r="29" spans="1:3" s="4" customFormat="1" ht="13.8" hidden="1">
      <c r="A29" s="123"/>
      <c r="B29" s="63" t="s">
        <v>135</v>
      </c>
      <c r="C29" s="28">
        <f>COUNTIF(C7:C22,"Nie ma")</f>
        <v>0</v>
      </c>
    </row>
  </sheetData>
  <sheetProtection algorithmName="SHA-512" hashValue="ZqIULGWVZFCalaNdFySptEYa0rh65KoVV1dnF+yZxChWeIwblsnMWXdFD+rFMi8tvKG+cqBiYNI53gk/sW3cMA==" saltValue="34sbqoSDtYPUihoVctV0gw==" spinCount="100000" sheet="1" objects="1" scenarios="1" formatCells="0" formatColumns="0" formatRows="0"/>
  <mergeCells count="5">
    <mergeCell ref="B21:C21"/>
    <mergeCell ref="B5:C5"/>
    <mergeCell ref="B6:C6"/>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C13 C15 C17:C19 C22" xr:uid="{CF38E4EE-7771-420C-ADCE-73FE3EA5930E}">
      <formula1>"Warunek graniczny,TAK,NIE"</formula1>
    </dataValidation>
    <dataValidation type="list" allowBlank="1" showInputMessage="1" showErrorMessage="1" errorTitle="Błędna wartość" error="Możesz podać jedynie wartości z listy wyboru, tj. Nie ma, Będzie, Jest." sqref="C14 C16 C20"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tabColor theme="3"/>
    <pageSetUpPr fitToPage="1"/>
  </sheetPr>
  <dimension ref="A1:G45"/>
  <sheetViews>
    <sheetView showGridLines="0" workbookViewId="0">
      <pane xSplit="3" ySplit="4" topLeftCell="D9" activePane="bottomRight" state="frozen"/>
      <selection pane="topRight" activeCell="F1" sqref="F1"/>
      <selection pane="bottomLeft" activeCell="A4" sqref="A4"/>
      <selection pane="bottomRight" activeCell="D10" sqref="D10"/>
    </sheetView>
  </sheetViews>
  <sheetFormatPr defaultColWidth="9.109375" defaultRowHeight="14.25" customHeight="1"/>
  <cols>
    <col min="1" max="1" width="10.44140625" style="124" customWidth="1"/>
    <col min="2" max="2" width="90.44140625" style="56" customWidth="1"/>
    <col min="3" max="3" width="14.5546875" style="55" customWidth="1"/>
    <col min="4" max="16384" width="9.109375" style="55"/>
  </cols>
  <sheetData>
    <row r="1" spans="1:7" s="1" customFormat="1" ht="12.75" customHeight="1">
      <c r="A1" s="212" t="s">
        <v>712</v>
      </c>
      <c r="B1" s="212"/>
      <c r="C1" s="179"/>
    </row>
    <row r="2" spans="1:7" s="1" customFormat="1" ht="55.95" customHeight="1">
      <c r="A2" s="217" t="s">
        <v>1</v>
      </c>
      <c r="B2" s="217"/>
      <c r="C2" s="217"/>
    </row>
    <row r="3" spans="1:7" s="22" customFormat="1" ht="68.400000000000006" customHeight="1">
      <c r="A3" s="106" t="s">
        <v>2</v>
      </c>
      <c r="B3" s="26" t="s">
        <v>3</v>
      </c>
      <c r="C3" s="25" t="s">
        <v>4</v>
      </c>
    </row>
    <row r="4" spans="1:7" s="60" customFormat="1" ht="13.2">
      <c r="A4" s="107">
        <v>1</v>
      </c>
      <c r="B4" s="62">
        <v>2</v>
      </c>
      <c r="C4" s="61">
        <v>3</v>
      </c>
    </row>
    <row r="5" spans="1:7" s="57" customFormat="1" ht="15" customHeight="1">
      <c r="A5" s="122">
        <v>7</v>
      </c>
      <c r="B5" s="240" t="s">
        <v>713</v>
      </c>
      <c r="C5" s="241"/>
      <c r="D5" s="58"/>
      <c r="E5" s="58"/>
      <c r="F5" s="58"/>
      <c r="G5" s="58"/>
    </row>
    <row r="6" spans="1:7" s="59" customFormat="1" ht="14.25" customHeight="1">
      <c r="A6" s="121" t="s">
        <v>714</v>
      </c>
      <c r="B6" s="240" t="s">
        <v>715</v>
      </c>
      <c r="C6" s="241"/>
      <c r="D6" s="60"/>
      <c r="E6" s="60"/>
      <c r="F6" s="60"/>
      <c r="G6" s="60"/>
    </row>
    <row r="7" spans="1:7" s="57" customFormat="1" ht="39.6">
      <c r="A7" s="133" t="s">
        <v>716</v>
      </c>
      <c r="B7" s="165" t="s">
        <v>717</v>
      </c>
      <c r="C7" s="200" t="s">
        <v>10</v>
      </c>
      <c r="D7" s="58"/>
      <c r="E7" s="58"/>
      <c r="F7" s="58"/>
      <c r="G7" s="58"/>
    </row>
    <row r="8" spans="1:7" s="57" customFormat="1" ht="28.5" customHeight="1">
      <c r="A8" s="133" t="s">
        <v>718</v>
      </c>
      <c r="B8" s="165" t="s">
        <v>719</v>
      </c>
      <c r="C8" s="200" t="s">
        <v>10</v>
      </c>
      <c r="D8" s="58"/>
      <c r="E8" s="58"/>
      <c r="F8" s="58"/>
      <c r="G8" s="58"/>
    </row>
    <row r="9" spans="1:7" s="57" customFormat="1" ht="39.6">
      <c r="A9" s="133" t="s">
        <v>720</v>
      </c>
      <c r="B9" s="52" t="s">
        <v>721</v>
      </c>
      <c r="C9" s="200" t="s">
        <v>10</v>
      </c>
      <c r="D9" s="58"/>
      <c r="E9" s="58"/>
      <c r="F9" s="58"/>
      <c r="G9" s="58"/>
    </row>
    <row r="10" spans="1:7" s="57" customFormat="1" ht="66">
      <c r="A10" s="133" t="s">
        <v>722</v>
      </c>
      <c r="B10" s="52" t="s">
        <v>723</v>
      </c>
      <c r="C10" s="200" t="s">
        <v>13</v>
      </c>
      <c r="D10" s="58"/>
      <c r="E10" s="58"/>
      <c r="F10" s="58"/>
      <c r="G10" s="58"/>
    </row>
    <row r="11" spans="1:7" s="57" customFormat="1" ht="26.4">
      <c r="A11" s="133" t="s">
        <v>724</v>
      </c>
      <c r="B11" s="52" t="s">
        <v>725</v>
      </c>
      <c r="C11" s="200" t="s">
        <v>10</v>
      </c>
      <c r="D11" s="58"/>
      <c r="E11" s="58"/>
      <c r="F11" s="58"/>
      <c r="G11" s="58"/>
    </row>
    <row r="12" spans="1:7" s="57" customFormat="1" ht="27" customHeight="1">
      <c r="A12" s="133" t="s">
        <v>726</v>
      </c>
      <c r="B12" s="52" t="s">
        <v>727</v>
      </c>
      <c r="C12" s="200" t="s">
        <v>10</v>
      </c>
      <c r="D12" s="58"/>
      <c r="E12" s="58"/>
      <c r="F12" s="58"/>
      <c r="G12" s="58"/>
    </row>
    <row r="13" spans="1:7" s="58" customFormat="1" ht="38.25" customHeight="1">
      <c r="A13" s="133" t="s">
        <v>728</v>
      </c>
      <c r="B13" s="52" t="s">
        <v>729</v>
      </c>
      <c r="C13" s="200" t="s">
        <v>10</v>
      </c>
    </row>
    <row r="14" spans="1:7" s="58" customFormat="1" ht="26.4">
      <c r="A14" s="133" t="s">
        <v>730</v>
      </c>
      <c r="B14" s="151" t="s">
        <v>731</v>
      </c>
      <c r="C14" s="200" t="s">
        <v>10</v>
      </c>
    </row>
    <row r="15" spans="1:7" s="58" customFormat="1" ht="52.8">
      <c r="A15" s="133" t="s">
        <v>732</v>
      </c>
      <c r="B15" s="52" t="s">
        <v>733</v>
      </c>
      <c r="C15" s="200" t="s">
        <v>10</v>
      </c>
    </row>
    <row r="16" spans="1:7" s="58" customFormat="1" ht="46.5" customHeight="1">
      <c r="A16" s="133" t="s">
        <v>734</v>
      </c>
      <c r="B16" s="52" t="s">
        <v>735</v>
      </c>
      <c r="C16" s="200" t="s">
        <v>10</v>
      </c>
    </row>
    <row r="17" spans="1:7" s="58" customFormat="1" ht="52.8">
      <c r="A17" s="133" t="s">
        <v>736</v>
      </c>
      <c r="B17" s="52" t="s">
        <v>737</v>
      </c>
      <c r="C17" s="200" t="s">
        <v>10</v>
      </c>
    </row>
    <row r="18" spans="1:7" s="58" customFormat="1" ht="13.2">
      <c r="A18" s="133" t="s">
        <v>738</v>
      </c>
      <c r="B18" s="52" t="s">
        <v>739</v>
      </c>
      <c r="C18" s="200" t="s">
        <v>13</v>
      </c>
    </row>
    <row r="19" spans="1:7" s="58" customFormat="1" ht="39.6">
      <c r="A19" s="133" t="s">
        <v>740</v>
      </c>
      <c r="B19" s="52" t="s">
        <v>741</v>
      </c>
      <c r="C19" s="200" t="s">
        <v>10</v>
      </c>
    </row>
    <row r="20" spans="1:7" s="58" customFormat="1" ht="26.4">
      <c r="A20" s="133" t="s">
        <v>742</v>
      </c>
      <c r="B20" s="52" t="s">
        <v>743</v>
      </c>
      <c r="C20" s="200" t="s">
        <v>10</v>
      </c>
    </row>
    <row r="21" spans="1:7" s="59" customFormat="1" ht="15" customHeight="1">
      <c r="A21" s="121" t="s">
        <v>744</v>
      </c>
      <c r="B21" s="242" t="s">
        <v>745</v>
      </c>
      <c r="C21" s="241"/>
      <c r="D21" s="60"/>
      <c r="E21" s="60"/>
      <c r="F21" s="60"/>
      <c r="G21" s="60"/>
    </row>
    <row r="22" spans="1:7" s="58" customFormat="1" ht="39.6">
      <c r="A22" s="133" t="s">
        <v>746</v>
      </c>
      <c r="B22" s="165" t="s">
        <v>747</v>
      </c>
      <c r="C22" s="17" t="s">
        <v>257</v>
      </c>
    </row>
    <row r="23" spans="1:7" s="59" customFormat="1" ht="52.8">
      <c r="A23" s="133" t="s">
        <v>748</v>
      </c>
      <c r="B23" s="181" t="s">
        <v>749</v>
      </c>
      <c r="C23" s="17" t="s">
        <v>257</v>
      </c>
      <c r="D23" s="60"/>
      <c r="E23" s="60"/>
      <c r="F23" s="60"/>
      <c r="G23" s="60"/>
    </row>
    <row r="24" spans="1:7" s="57" customFormat="1" ht="62.25" customHeight="1">
      <c r="A24" s="133" t="s">
        <v>750</v>
      </c>
      <c r="B24" s="181" t="s">
        <v>751</v>
      </c>
      <c r="C24" s="17" t="s">
        <v>257</v>
      </c>
      <c r="D24" s="58"/>
      <c r="E24" s="58"/>
      <c r="F24" s="58"/>
      <c r="G24" s="58"/>
    </row>
    <row r="25" spans="1:7" s="57" customFormat="1" ht="52.8">
      <c r="A25" s="133" t="s">
        <v>752</v>
      </c>
      <c r="B25" s="181" t="s">
        <v>753</v>
      </c>
      <c r="C25" s="17" t="s">
        <v>257</v>
      </c>
      <c r="D25" s="58"/>
      <c r="E25" s="58"/>
      <c r="F25" s="58"/>
      <c r="G25" s="58"/>
    </row>
    <row r="26" spans="1:7" s="57" customFormat="1" ht="52.8">
      <c r="A26" s="133" t="s">
        <v>754</v>
      </c>
      <c r="B26" s="181" t="s">
        <v>755</v>
      </c>
      <c r="C26" s="17" t="s">
        <v>257</v>
      </c>
      <c r="D26" s="58"/>
      <c r="E26" s="58"/>
      <c r="F26" s="58"/>
      <c r="G26" s="58"/>
    </row>
    <row r="27" spans="1:7" s="57" customFormat="1" ht="26.4">
      <c r="A27" s="133" t="s">
        <v>756</v>
      </c>
      <c r="B27" s="166" t="s">
        <v>757</v>
      </c>
      <c r="C27" s="17" t="s">
        <v>257</v>
      </c>
      <c r="D27" s="58"/>
      <c r="E27" s="58"/>
      <c r="F27" s="58"/>
      <c r="G27" s="58"/>
    </row>
    <row r="28" spans="1:7" s="4" customFormat="1" ht="39.75" customHeight="1">
      <c r="A28" s="133" t="s">
        <v>758</v>
      </c>
      <c r="B28" s="52" t="s">
        <v>759</v>
      </c>
      <c r="C28" s="17" t="s">
        <v>257</v>
      </c>
    </row>
    <row r="29" spans="1:7" s="4" customFormat="1" ht="39.6">
      <c r="A29" s="133" t="s">
        <v>760</v>
      </c>
      <c r="B29" s="164" t="s">
        <v>761</v>
      </c>
      <c r="C29" s="17" t="s">
        <v>257</v>
      </c>
    </row>
    <row r="30" spans="1:7" s="4" customFormat="1" ht="50.25" customHeight="1">
      <c r="A30" s="133" t="s">
        <v>762</v>
      </c>
      <c r="B30" s="181" t="s">
        <v>763</v>
      </c>
      <c r="C30" s="17" t="s">
        <v>257</v>
      </c>
    </row>
    <row r="31" spans="1:7" s="4" customFormat="1" ht="26.4">
      <c r="A31" s="133" t="s">
        <v>764</v>
      </c>
      <c r="B31" s="181" t="s">
        <v>765</v>
      </c>
      <c r="C31" s="17" t="s">
        <v>257</v>
      </c>
    </row>
    <row r="32" spans="1:7" s="4" customFormat="1" ht="57" customHeight="1">
      <c r="A32" s="133" t="s">
        <v>766</v>
      </c>
      <c r="B32" s="181" t="s">
        <v>767</v>
      </c>
      <c r="C32" s="17" t="s">
        <v>257</v>
      </c>
    </row>
    <row r="33" spans="1:3" s="4" customFormat="1" ht="26.4">
      <c r="A33" s="133" t="s">
        <v>768</v>
      </c>
      <c r="B33" s="52" t="s">
        <v>769</v>
      </c>
      <c r="C33" s="17" t="s">
        <v>257</v>
      </c>
    </row>
    <row r="34" spans="1:3" s="4" customFormat="1" ht="39.6">
      <c r="A34" s="133" t="s">
        <v>770</v>
      </c>
      <c r="B34" s="155" t="s">
        <v>771</v>
      </c>
      <c r="C34" s="156" t="s">
        <v>257</v>
      </c>
    </row>
    <row r="35" spans="1:3" s="4" customFormat="1" ht="92.4">
      <c r="A35" s="133" t="s">
        <v>772</v>
      </c>
      <c r="B35" s="197" t="s">
        <v>773</v>
      </c>
      <c r="C35" s="160" t="s">
        <v>257</v>
      </c>
    </row>
    <row r="36" spans="1:3" s="4" customFormat="1" ht="39.6">
      <c r="A36" s="133" t="s">
        <v>774</v>
      </c>
      <c r="B36" s="185" t="s">
        <v>775</v>
      </c>
      <c r="C36" s="186" t="s">
        <v>257</v>
      </c>
    </row>
    <row r="37" spans="1:3" s="4" customFormat="1" ht="26.4">
      <c r="A37" s="133" t="s">
        <v>776</v>
      </c>
      <c r="B37" s="155" t="s">
        <v>777</v>
      </c>
      <c r="C37" s="160" t="s">
        <v>257</v>
      </c>
    </row>
    <row r="38" spans="1:3" s="4" customFormat="1" ht="26.4">
      <c r="A38" s="154" t="s">
        <v>778</v>
      </c>
      <c r="B38" s="182" t="s">
        <v>779</v>
      </c>
      <c r="C38" s="156" t="s">
        <v>257</v>
      </c>
    </row>
    <row r="39" spans="1:3" s="4" customFormat="1" ht="13.8">
      <c r="A39" s="157"/>
      <c r="B39" s="158"/>
      <c r="C39" s="159"/>
    </row>
    <row r="40" spans="1:3" s="4" customFormat="1" ht="13.8" hidden="1">
      <c r="A40" s="125"/>
      <c r="B40" s="65" t="s">
        <v>130</v>
      </c>
      <c r="C40" s="31">
        <f>COUNTIF(C7:C20,"Warunek graniczny")</f>
        <v>12</v>
      </c>
    </row>
    <row r="41" spans="1:3" s="4" customFormat="1" ht="13.8" hidden="1">
      <c r="A41" s="125"/>
      <c r="B41" s="67" t="s">
        <v>131</v>
      </c>
      <c r="C41" s="32">
        <f>COUNTIF(C7:C20,"NIE")</f>
        <v>0</v>
      </c>
    </row>
    <row r="42" spans="1:3" s="4" customFormat="1" ht="13.8" hidden="1">
      <c r="A42" s="123"/>
      <c r="B42" s="93" t="s">
        <v>132</v>
      </c>
      <c r="C42" s="97">
        <f>COUNTIF(C7:C20,"Opcja")+COUNTIF(C7:C20,"Jest")+COUNTIF(C7:C20,"Nie ma")</f>
        <v>2</v>
      </c>
    </row>
    <row r="43" spans="1:3" s="4" customFormat="1" ht="13.8" hidden="1">
      <c r="A43" s="123"/>
      <c r="B43" s="92" t="s">
        <v>133</v>
      </c>
      <c r="C43" s="96">
        <f>COUNTIF(C7:C20,"Opcja")</f>
        <v>2</v>
      </c>
    </row>
    <row r="44" spans="1:3" s="4" customFormat="1" ht="13.8" hidden="1">
      <c r="A44" s="123"/>
      <c r="B44" s="94" t="s">
        <v>134</v>
      </c>
      <c r="C44" s="98">
        <f>COUNTIF(C7:C20,"Jest")</f>
        <v>0</v>
      </c>
    </row>
    <row r="45" spans="1:3" s="4" customFormat="1" ht="13.8" hidden="1">
      <c r="A45" s="123"/>
      <c r="B45" s="95" t="s">
        <v>135</v>
      </c>
      <c r="C45" s="99">
        <f>COUNTIF(C7:C20,"Nie ma")</f>
        <v>0</v>
      </c>
    </row>
  </sheetData>
  <sheetProtection algorithmName="SHA-512" hashValue="3ouDU04lR1Z6Ds0nag9x0NjIWZ9grMImlkLcFHtMALNYifu6n7x6mqrxNwdjLdvu40EyeSZspV7xnoYtZs3HOg==" saltValue="13jNcOS/9zr23UEqD61HyQ==" spinCount="100000" sheet="1" objects="1" scenarios="1" formatCells="0" formatColumns="0" formatRows="0"/>
  <mergeCells count="5">
    <mergeCell ref="B5:C5"/>
    <mergeCell ref="B6:C6"/>
    <mergeCell ref="B21:C21"/>
    <mergeCell ref="A1:B1"/>
    <mergeCell ref="A2:C2"/>
  </mergeCells>
  <phoneticPr fontId="15" type="noConversion"/>
  <dataValidations count="2">
    <dataValidation type="list" allowBlank="1" showInputMessage="1" showErrorMessage="1" errorTitle="Nieprawidłowa wartość" error="Dla warunku granicznego możesz jedynie podać wartość z listy wyboru: NIE albo TAK" sqref="C7:C9 C11:C17 C19:C20" xr:uid="{4227C2E0-4C1D-4723-BA9C-8FC8279B3D36}">
      <formula1>"Warunek graniczny,TAK,NIE"</formula1>
    </dataValidation>
    <dataValidation type="list" allowBlank="1" showInputMessage="1" showErrorMessage="1" errorTitle="Błędna wartość" error="Możesz podać jedynie wartości z listy wyboru, tj. Nie ma, Będzie, Jest." sqref="C10 C18"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8"/>
  <sheetViews>
    <sheetView showGridLines="0" tabSelected="1" zoomScaleNormal="100" workbookViewId="0">
      <pane xSplit="5" ySplit="1" topLeftCell="F2" activePane="bottomRight" state="frozen"/>
      <selection pane="topRight" activeCell="F1" sqref="F1"/>
      <selection pane="bottomLeft" activeCell="A2" sqref="A2"/>
      <selection pane="bottomRight" activeCell="A6" sqref="A6:E6"/>
    </sheetView>
  </sheetViews>
  <sheetFormatPr defaultColWidth="10" defaultRowHeight="13.2"/>
  <cols>
    <col min="1" max="1" width="11.88671875" style="1" customWidth="1"/>
    <col min="2" max="2" width="10.33203125" style="51" customWidth="1"/>
    <col min="3" max="3" width="12.5546875" style="51" customWidth="1"/>
    <col min="4" max="4" width="69.109375" style="1" customWidth="1"/>
    <col min="5" max="5" width="16.33203125" style="1" customWidth="1"/>
    <col min="6" max="16384" width="10" style="1"/>
  </cols>
  <sheetData>
    <row r="1" spans="1:7" ht="12.75" customHeight="1">
      <c r="A1" s="212" t="s">
        <v>780</v>
      </c>
      <c r="B1" s="212"/>
      <c r="C1" s="212"/>
      <c r="D1" s="212"/>
      <c r="E1" s="212"/>
    </row>
    <row r="2" spans="1:7" ht="48" customHeight="1">
      <c r="A2" s="260" t="s">
        <v>1</v>
      </c>
      <c r="B2" s="260"/>
      <c r="C2" s="260"/>
      <c r="D2" s="260"/>
      <c r="E2" s="260"/>
    </row>
    <row r="3" spans="1:7" s="85" customFormat="1" ht="12.75" customHeight="1">
      <c r="A3" s="83"/>
      <c r="B3" s="83"/>
      <c r="C3" s="83"/>
      <c r="D3" s="83"/>
      <c r="E3" s="83"/>
    </row>
    <row r="4" spans="1:7" s="79" customFormat="1" ht="25.5" customHeight="1">
      <c r="A4" s="261" t="s">
        <v>781</v>
      </c>
      <c r="B4" s="261"/>
      <c r="C4" s="261"/>
      <c r="D4" s="261"/>
      <c r="E4" s="261"/>
    </row>
    <row r="5" spans="1:7" ht="9.75" customHeight="1"/>
    <row r="6" spans="1:7">
      <c r="A6" s="247" t="s">
        <v>782</v>
      </c>
      <c r="B6" s="247"/>
      <c r="C6" s="247"/>
      <c r="D6" s="247"/>
      <c r="E6" s="247"/>
      <c r="F6" s="79"/>
      <c r="G6" s="79"/>
    </row>
    <row r="7" spans="1:7" ht="3.75" customHeight="1">
      <c r="A7" s="82"/>
      <c r="B7" s="81"/>
      <c r="C7" s="80"/>
      <c r="D7" s="79"/>
      <c r="E7" s="79"/>
      <c r="F7" s="79"/>
      <c r="G7" s="79"/>
    </row>
    <row r="8" spans="1:7">
      <c r="A8" s="248" t="s">
        <v>783</v>
      </c>
      <c r="B8" s="248"/>
      <c r="C8" s="248"/>
      <c r="D8" s="248"/>
      <c r="E8" s="248"/>
      <c r="F8" s="79"/>
      <c r="G8" s="79"/>
    </row>
    <row r="9" spans="1:7" ht="16.5" customHeight="1">
      <c r="A9" s="249" t="s">
        <v>784</v>
      </c>
      <c r="B9" s="249"/>
      <c r="C9" s="249"/>
      <c r="D9" s="249"/>
      <c r="E9" s="249"/>
      <c r="F9" s="79"/>
      <c r="G9" s="79"/>
    </row>
    <row r="10" spans="1:7" ht="12.75" customHeight="1">
      <c r="A10" s="249" t="s">
        <v>785</v>
      </c>
      <c r="B10" s="249"/>
      <c r="C10" s="249"/>
      <c r="D10" s="249"/>
      <c r="E10" s="249"/>
      <c r="F10" s="79"/>
      <c r="G10" s="79"/>
    </row>
    <row r="11" spans="1:7">
      <c r="A11" s="249" t="s">
        <v>786</v>
      </c>
      <c r="B11" s="249"/>
      <c r="C11" s="249"/>
      <c r="D11" s="249"/>
      <c r="E11" s="249"/>
      <c r="F11" s="79"/>
      <c r="G11" s="79"/>
    </row>
    <row r="12" spans="1:7" ht="28.95" customHeight="1">
      <c r="A12" s="262" t="s">
        <v>787</v>
      </c>
      <c r="B12" s="262"/>
      <c r="C12" s="262"/>
      <c r="D12" s="262"/>
      <c r="E12" s="262"/>
      <c r="F12" s="79"/>
      <c r="G12" s="79"/>
    </row>
    <row r="13" spans="1:7" ht="28.95" customHeight="1">
      <c r="A13" s="250" t="s">
        <v>788</v>
      </c>
      <c r="B13" s="250"/>
      <c r="C13" s="250"/>
      <c r="D13" s="250"/>
      <c r="E13" s="250"/>
      <c r="F13" s="79"/>
      <c r="G13" s="79"/>
    </row>
    <row r="14" spans="1:7" ht="40.5" customHeight="1">
      <c r="A14" s="246" t="s">
        <v>789</v>
      </c>
      <c r="B14" s="246"/>
      <c r="C14" s="246"/>
      <c r="D14" s="246"/>
      <c r="E14" s="246"/>
      <c r="F14" s="79"/>
      <c r="G14" s="79"/>
    </row>
    <row r="15" spans="1:7" ht="7.5" customHeight="1">
      <c r="A15" s="187"/>
      <c r="B15" s="187"/>
      <c r="C15" s="187"/>
      <c r="D15" s="187"/>
      <c r="E15" s="187"/>
      <c r="F15" s="79"/>
      <c r="G15" s="79"/>
    </row>
    <row r="16" spans="1:7" ht="22.5" customHeight="1">
      <c r="A16" s="263" t="s">
        <v>790</v>
      </c>
      <c r="B16" s="250"/>
      <c r="C16" s="250"/>
      <c r="D16" s="250"/>
      <c r="E16" s="250"/>
      <c r="F16" s="79"/>
      <c r="G16" s="79"/>
    </row>
    <row r="17" spans="1:7" ht="32.4" customHeight="1">
      <c r="A17" s="250" t="s">
        <v>791</v>
      </c>
      <c r="B17" s="250"/>
      <c r="C17" s="250"/>
      <c r="D17" s="250"/>
      <c r="E17" s="250"/>
      <c r="F17" s="79"/>
      <c r="G17" s="79"/>
    </row>
    <row r="18" spans="1:7" ht="39.6" customHeight="1">
      <c r="A18" s="246" t="s">
        <v>792</v>
      </c>
      <c r="B18" s="246"/>
      <c r="C18" s="246"/>
      <c r="D18" s="246"/>
      <c r="E18" s="246"/>
      <c r="F18" s="79"/>
      <c r="G18" s="79"/>
    </row>
    <row r="19" spans="1:7" s="84" customFormat="1" ht="20.25" customHeight="1">
      <c r="A19" s="244" t="s">
        <v>793</v>
      </c>
      <c r="B19" s="244"/>
      <c r="C19" s="244"/>
      <c r="D19" s="244"/>
      <c r="E19" s="244"/>
    </row>
    <row r="20" spans="1:7" s="22" customFormat="1" ht="13.2" customHeight="1">
      <c r="A20" s="244" t="s">
        <v>794</v>
      </c>
      <c r="B20" s="244"/>
      <c r="C20" s="244"/>
      <c r="D20" s="244"/>
      <c r="E20" s="244"/>
    </row>
    <row r="21" spans="1:7" ht="4.5" customHeight="1">
      <c r="A21" s="193"/>
      <c r="B21" s="193"/>
      <c r="C21" s="193"/>
      <c r="D21" s="193"/>
      <c r="E21" s="193"/>
    </row>
    <row r="22" spans="1:7" s="192" customFormat="1">
      <c r="A22" s="202" t="s">
        <v>795</v>
      </c>
      <c r="B22" s="245" t="s">
        <v>796</v>
      </c>
      <c r="C22" s="245"/>
      <c r="D22" s="245"/>
      <c r="E22" s="245"/>
    </row>
    <row r="23" spans="1:7" ht="26.4" customHeight="1">
      <c r="A23" s="195" t="s">
        <v>10</v>
      </c>
      <c r="B23" s="243" t="s">
        <v>797</v>
      </c>
      <c r="C23" s="243"/>
      <c r="D23" s="243"/>
      <c r="E23" s="243"/>
    </row>
    <row r="24" spans="1:7" ht="25.5" customHeight="1">
      <c r="A24" s="195" t="s">
        <v>798</v>
      </c>
      <c r="B24" s="243" t="s">
        <v>799</v>
      </c>
      <c r="C24" s="243"/>
      <c r="D24" s="243"/>
      <c r="E24" s="243"/>
    </row>
    <row r="25" spans="1:7" ht="13.2" customHeight="1">
      <c r="A25" s="195" t="s">
        <v>800</v>
      </c>
      <c r="B25" s="243" t="s">
        <v>801</v>
      </c>
      <c r="C25" s="243"/>
      <c r="D25" s="243"/>
      <c r="E25" s="243"/>
    </row>
    <row r="26" spans="1:7">
      <c r="A26" s="193"/>
      <c r="B26" s="194"/>
      <c r="C26" s="194"/>
      <c r="D26" s="193"/>
      <c r="E26" s="193"/>
    </row>
    <row r="27" spans="1:7" ht="13.2" customHeight="1">
      <c r="A27" s="244" t="s">
        <v>802</v>
      </c>
      <c r="B27" s="244"/>
      <c r="C27" s="244"/>
      <c r="D27" s="244"/>
      <c r="E27" s="244"/>
    </row>
    <row r="28" spans="1:7" ht="5.25" customHeight="1">
      <c r="A28" s="193"/>
      <c r="B28" s="193"/>
      <c r="C28" s="194"/>
      <c r="D28" s="193"/>
      <c r="E28" s="193"/>
    </row>
    <row r="29" spans="1:7">
      <c r="A29" s="202" t="s">
        <v>795</v>
      </c>
      <c r="B29" s="245" t="s">
        <v>796</v>
      </c>
      <c r="C29" s="245"/>
      <c r="D29" s="245"/>
      <c r="E29" s="245"/>
    </row>
    <row r="30" spans="1:7" ht="13.2" customHeight="1">
      <c r="A30" s="195" t="s">
        <v>13</v>
      </c>
      <c r="B30" s="243" t="s">
        <v>797</v>
      </c>
      <c r="C30" s="243"/>
      <c r="D30" s="243"/>
      <c r="E30" s="243"/>
    </row>
    <row r="31" spans="1:7" s="79" customFormat="1" ht="24" customHeight="1">
      <c r="A31" s="195" t="s">
        <v>803</v>
      </c>
      <c r="B31" s="243" t="s">
        <v>804</v>
      </c>
      <c r="C31" s="243"/>
      <c r="D31" s="243"/>
      <c r="E31" s="243"/>
    </row>
    <row r="32" spans="1:7" s="79" customFormat="1" ht="13.2" customHeight="1">
      <c r="A32" s="195" t="s">
        <v>805</v>
      </c>
      <c r="B32" s="243" t="s">
        <v>806</v>
      </c>
      <c r="C32" s="243"/>
      <c r="D32" s="243"/>
      <c r="E32" s="243"/>
    </row>
    <row r="34" spans="1:5" ht="13.8" hidden="1">
      <c r="C34" s="29"/>
      <c r="D34" s="78"/>
    </row>
    <row r="35" spans="1:5" hidden="1">
      <c r="A35" s="257"/>
      <c r="B35" s="258"/>
      <c r="C35" s="259"/>
      <c r="D35" s="110" t="s">
        <v>807</v>
      </c>
      <c r="E35" s="111" t="s">
        <v>808</v>
      </c>
    </row>
    <row r="36" spans="1:5" hidden="1">
      <c r="A36" s="254" t="s">
        <v>809</v>
      </c>
      <c r="B36" s="255"/>
      <c r="C36" s="256"/>
      <c r="D36" s="90">
        <f>10*'1.1.Wymagania ogólne'!C70</f>
        <v>260</v>
      </c>
      <c r="E36" s="77">
        <f>10*'1.1.Wymagania ogólne'!C72</f>
        <v>0</v>
      </c>
    </row>
    <row r="37" spans="1:5" hidden="1">
      <c r="A37" s="254" t="s">
        <v>810</v>
      </c>
      <c r="B37" s="255"/>
      <c r="C37" s="256"/>
      <c r="D37" s="91">
        <f>10*'1.2.Wymagania szczegółowe'!C180</f>
        <v>770</v>
      </c>
      <c r="E37" s="91">
        <f>10*'1.2.Wymagania szczegółowe'!C182</f>
        <v>0</v>
      </c>
    </row>
    <row r="38" spans="1:5" hidden="1">
      <c r="A38" s="254" t="s">
        <v>811</v>
      </c>
      <c r="B38" s="255"/>
      <c r="C38" s="256"/>
      <c r="D38" s="144">
        <f>10*'1.3.Sprzęt'!C31</f>
        <v>0</v>
      </c>
      <c r="E38" s="91">
        <f>10*'1.3.Sprzęt'!C33</f>
        <v>0</v>
      </c>
    </row>
    <row r="39" spans="1:5" hidden="1">
      <c r="A39" s="254" t="s">
        <v>812</v>
      </c>
      <c r="B39" s="255"/>
      <c r="C39" s="256"/>
      <c r="D39" s="91">
        <f>10*'1.4.Integracja'!C32</f>
        <v>110</v>
      </c>
      <c r="E39" s="91">
        <f>10*'1.4.Integracja'!C34</f>
        <v>0</v>
      </c>
    </row>
    <row r="40" spans="1:5" hidden="1">
      <c r="A40" s="254" t="s">
        <v>813</v>
      </c>
      <c r="B40" s="255"/>
      <c r="C40" s="256"/>
      <c r="D40" s="91">
        <f>10*'1.5.Dostawca i implementacja'!C63</f>
        <v>230</v>
      </c>
      <c r="E40" s="91">
        <f>10*'1.5.Dostawca i implementacja'!C65</f>
        <v>0</v>
      </c>
    </row>
    <row r="41" spans="1:5" hidden="1">
      <c r="A41" s="254" t="s">
        <v>814</v>
      </c>
      <c r="B41" s="255"/>
      <c r="C41" s="256"/>
      <c r="D41" s="91">
        <f>10*'1.6.Prawo'!C26</f>
        <v>30</v>
      </c>
      <c r="E41" s="91">
        <f>10*'1.6.Prawo'!C28</f>
        <v>0</v>
      </c>
    </row>
    <row r="42" spans="1:5" hidden="1">
      <c r="A42" s="254" t="s">
        <v>815</v>
      </c>
      <c r="B42" s="255"/>
      <c r="C42" s="256"/>
      <c r="D42" s="91">
        <f>10*'1.7.Gwarancja jakości'!C42</f>
        <v>20</v>
      </c>
      <c r="E42" s="91">
        <f>10*'1.7.Gwarancja jakości'!C44</f>
        <v>0</v>
      </c>
    </row>
    <row r="43" spans="1:5" hidden="1">
      <c r="A43" s="251" t="s">
        <v>816</v>
      </c>
      <c r="B43" s="252"/>
      <c r="C43" s="253"/>
      <c r="D43" s="76">
        <f>SUM(D36:D42)</f>
        <v>1420</v>
      </c>
      <c r="E43" s="76">
        <f>SUM(E36:E42)</f>
        <v>0</v>
      </c>
    </row>
    <row r="44" spans="1:5" hidden="1"/>
    <row r="55" spans="1:1" s="51" customFormat="1">
      <c r="A55" s="1"/>
    </row>
    <row r="56" spans="1:1" s="51" customFormat="1">
      <c r="A56" s="1"/>
    </row>
    <row r="57" spans="1:1" s="51" customFormat="1">
      <c r="A57" s="1"/>
    </row>
    <row r="58" spans="1:1" s="51" customFormat="1">
      <c r="A58" s="1"/>
    </row>
  </sheetData>
  <sheetProtection algorithmName="SHA-512" hashValue="pwX/4ZZFm4vvPUPhD22F2T1+mgVqXsQFh56oRM8XwxBP0Xk2is+zs+gQ+SKdJsEXipQ1oRxrmejBacCnqErtOg==" saltValue="7B73DWpYbzk4pWkxe/JISQ==" spinCount="100000" sheet="1" objects="1" scenarios="1" formatCells="0" formatColumns="0" formatRows="0"/>
  <protectedRanges>
    <protectedRange algorithmName="SHA-512" hashValue="vZ9+cBbnxX8WdZ4kP20H/Pm+0DCnetG7BmoQxTw+/BleCH9w/yJBwH9/T5cSPWgpu2DMrMGCrGwhoOxkptREFQ==" saltValue="wbaD1ZyDnqWitt3MjHUTIA==" spinCount="100000" sqref="E2" name="Kolumna 4_1"/>
    <protectedRange algorithmName="SHA-512" hashValue="Tc/hbojzcOjVQ86Rc5+s99Zw18D4l36POg/Rz1Xpwv4kSh5L47XIp2H/e0nib/YbBVyOdZNFajjU4Mm/DKnO7g==" saltValue="b+veHmoO84B9iN/yreysbA==" spinCount="100000" sqref="D2" name="Kolumna 3a_1"/>
  </protectedRanges>
  <mergeCells count="34">
    <mergeCell ref="A1:E1"/>
    <mergeCell ref="A43:C43"/>
    <mergeCell ref="A40:C40"/>
    <mergeCell ref="A41:C41"/>
    <mergeCell ref="A42:C42"/>
    <mergeCell ref="A35:C35"/>
    <mergeCell ref="A36:C36"/>
    <mergeCell ref="A37:C37"/>
    <mergeCell ref="A38:C38"/>
    <mergeCell ref="A39:C39"/>
    <mergeCell ref="A2:E2"/>
    <mergeCell ref="A4:E4"/>
    <mergeCell ref="A17:E17"/>
    <mergeCell ref="A14:E14"/>
    <mergeCell ref="A12:E12"/>
    <mergeCell ref="A16:E16"/>
    <mergeCell ref="A18:E18"/>
    <mergeCell ref="A6:E6"/>
    <mergeCell ref="A8:E8"/>
    <mergeCell ref="A9:E9"/>
    <mergeCell ref="A10:E10"/>
    <mergeCell ref="A11:E11"/>
    <mergeCell ref="A13:E13"/>
    <mergeCell ref="B30:E30"/>
    <mergeCell ref="B31:E31"/>
    <mergeCell ref="B32:E32"/>
    <mergeCell ref="A27:E27"/>
    <mergeCell ref="A19:E19"/>
    <mergeCell ref="A20:E20"/>
    <mergeCell ref="B22:E22"/>
    <mergeCell ref="B23:E23"/>
    <mergeCell ref="B24:E24"/>
    <mergeCell ref="B25:E25"/>
    <mergeCell ref="B29:E29"/>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3AD3C-325A-4913-967E-A2728515076F}">
  <ds:schemaRefs>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55a51da8-de30-4bca-95a0-2fde8eb56288"/>
    <ds:schemaRef ds:uri="http://purl.org/dc/terms/"/>
    <ds:schemaRef ds:uri="http://purl.org/dc/elements/1.1/"/>
    <ds:schemaRef ds:uri="ebe3389c-0c40-4f7c-a693-6ea323669126"/>
    <ds:schemaRef ds:uri="http://schemas.microsoft.com/sharepoint/v3"/>
  </ds:schemaRefs>
</ds:datastoreItem>
</file>

<file path=customXml/itemProps2.xml><?xml version="1.0" encoding="utf-8"?>
<ds:datastoreItem xmlns:ds="http://schemas.openxmlformats.org/officeDocument/2006/customXml" ds:itemID="{3AA72887-C998-465F-88C4-F0F2E6A3F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159230-C9C3-4267-9A60-9343E8C3A6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2024-06-11T07:37:25Z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