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AF_KASIA\2025\38_2025_sprzęt specjalistyczny\SWZ i załączniki\"/>
    </mc:Choice>
  </mc:AlternateContent>
  <bookViews>
    <workbookView xWindow="0" yWindow="0" windowWidth="28800" windowHeight="108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2" i="1" l="1"/>
  <c r="Q1007" i="1" s="1"/>
  <c r="L1003" i="1"/>
  <c r="M1003" i="1"/>
  <c r="L1004" i="1"/>
  <c r="M1004" i="1"/>
  <c r="P1005" i="1"/>
  <c r="P1009" i="1" s="1"/>
  <c r="Q1005" i="1"/>
  <c r="Q1009" i="1" s="1"/>
  <c r="R1005" i="1"/>
  <c r="R1009" i="1" s="1"/>
  <c r="S1005" i="1"/>
  <c r="S1009" i="1" s="1"/>
  <c r="C978" i="1"/>
  <c r="Q982" i="1" s="1"/>
  <c r="C955" i="1"/>
  <c r="Q962" i="1" s="1"/>
  <c r="C882" i="1"/>
  <c r="Q894" i="1" s="1"/>
  <c r="C856" i="1"/>
  <c r="Q864" i="1" s="1"/>
  <c r="C833" i="1"/>
  <c r="Q837" i="1" s="1"/>
  <c r="C809" i="1"/>
  <c r="Q813" i="1" s="1"/>
  <c r="C777" i="1"/>
  <c r="Q792" i="1" s="1"/>
  <c r="C749" i="1"/>
  <c r="Q759" i="1" s="1"/>
  <c r="C727" i="1"/>
  <c r="Q731" i="1" s="1"/>
  <c r="C704" i="1"/>
  <c r="Q708" i="1" s="1"/>
  <c r="C652" i="1"/>
  <c r="Q686" i="1" s="1"/>
  <c r="C627" i="1"/>
  <c r="Q634" i="1" s="1"/>
  <c r="C603" i="1"/>
  <c r="Q609" i="1" s="1"/>
  <c r="C578" i="1"/>
  <c r="Q585" i="1" s="1"/>
  <c r="C555" i="1"/>
  <c r="Q559" i="1" s="1"/>
  <c r="C529" i="1"/>
  <c r="Q537" i="1" s="1"/>
  <c r="C505" i="1"/>
  <c r="Q510" i="1" s="1"/>
  <c r="C475" i="1"/>
  <c r="Q488" i="1" s="1"/>
  <c r="C442" i="1"/>
  <c r="Q458" i="1" s="1"/>
  <c r="C419" i="1"/>
  <c r="Q424" i="1" s="1"/>
  <c r="C389" i="1"/>
  <c r="Q399" i="1" s="1"/>
  <c r="C365" i="1"/>
  <c r="Q371" i="1" s="1"/>
  <c r="C342" i="1"/>
  <c r="Q347" i="1" s="1"/>
  <c r="C312" i="1"/>
  <c r="Q322" i="1" s="1"/>
  <c r="C289" i="1"/>
  <c r="Q294" i="1" s="1"/>
  <c r="C250" i="1"/>
  <c r="Q272" i="1" s="1"/>
  <c r="C225" i="1"/>
  <c r="Q232" i="1" s="1"/>
  <c r="C200" i="1"/>
  <c r="Q206" i="1" s="1"/>
  <c r="C176" i="1"/>
  <c r="Q182" i="1" s="1"/>
  <c r="C141" i="1"/>
  <c r="Q157" i="1" s="1"/>
  <c r="C118" i="1"/>
  <c r="Q123" i="1" s="1"/>
  <c r="C95" i="1"/>
  <c r="Q100" i="1" s="1"/>
  <c r="M979" i="1" l="1"/>
  <c r="L979" i="1"/>
  <c r="S980" i="1" l="1"/>
  <c r="S984" i="1" s="1"/>
  <c r="R980" i="1"/>
  <c r="R984" i="1" s="1"/>
  <c r="Q980" i="1"/>
  <c r="Q984" i="1" s="1"/>
  <c r="P980" i="1"/>
  <c r="P984" i="1" s="1"/>
  <c r="P1049" i="1" s="1"/>
  <c r="Q1050" i="1" l="1"/>
  <c r="R1050" i="1"/>
  <c r="S1050" i="1"/>
  <c r="P1050" i="1"/>
  <c r="Q1049" i="1"/>
  <c r="R1049" i="1"/>
  <c r="S1049" i="1"/>
  <c r="E957" i="1" l="1"/>
  <c r="E958" i="1"/>
  <c r="E956" i="1"/>
  <c r="E884" i="1"/>
  <c r="E885" i="1"/>
  <c r="E886" i="1"/>
  <c r="E887" i="1"/>
  <c r="E888" i="1"/>
  <c r="E889" i="1"/>
  <c r="E890" i="1"/>
  <c r="E883" i="1"/>
  <c r="E858" i="1"/>
  <c r="E859" i="1"/>
  <c r="E860" i="1"/>
  <c r="E861" i="1"/>
  <c r="E857" i="1"/>
  <c r="E834" i="1"/>
  <c r="E810" i="1"/>
  <c r="E779" i="1"/>
  <c r="E780" i="1"/>
  <c r="E781" i="1"/>
  <c r="E782" i="1"/>
  <c r="E783" i="1"/>
  <c r="E784" i="1"/>
  <c r="E785" i="1"/>
  <c r="E786" i="1"/>
  <c r="E787" i="1"/>
  <c r="E788" i="1"/>
  <c r="E778" i="1"/>
  <c r="E751" i="1"/>
  <c r="E752" i="1"/>
  <c r="E753" i="1"/>
  <c r="E754" i="1"/>
  <c r="E755" i="1"/>
  <c r="E756" i="1"/>
  <c r="E750" i="1"/>
  <c r="E728" i="1"/>
  <c r="E705"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53" i="1"/>
  <c r="E629" i="1"/>
  <c r="E630" i="1"/>
  <c r="E628" i="1"/>
  <c r="E605" i="1"/>
  <c r="E606" i="1"/>
  <c r="E604" i="1"/>
  <c r="E580" i="1"/>
  <c r="E581" i="1"/>
  <c r="E582" i="1"/>
  <c r="E579" i="1"/>
  <c r="E556" i="1"/>
  <c r="E531" i="1"/>
  <c r="E532" i="1"/>
  <c r="E533" i="1"/>
  <c r="E534" i="1"/>
  <c r="E530" i="1"/>
  <c r="E507" i="1"/>
  <c r="E506" i="1"/>
  <c r="E477" i="1"/>
  <c r="E478" i="1"/>
  <c r="E479" i="1"/>
  <c r="E480" i="1"/>
  <c r="E481" i="1"/>
  <c r="E482" i="1"/>
  <c r="E483" i="1"/>
  <c r="E476" i="1"/>
  <c r="E444" i="1"/>
  <c r="E445" i="1"/>
  <c r="E446" i="1"/>
  <c r="E447" i="1"/>
  <c r="E448" i="1"/>
  <c r="E449" i="1"/>
  <c r="E450" i="1"/>
  <c r="E451" i="1"/>
  <c r="E452" i="1"/>
  <c r="E453" i="1"/>
  <c r="E454" i="1"/>
  <c r="E443" i="1"/>
  <c r="E421" i="1"/>
  <c r="E420" i="1"/>
  <c r="E391" i="1"/>
  <c r="E392" i="1"/>
  <c r="E393" i="1"/>
  <c r="E394" i="1"/>
  <c r="E395" i="1"/>
  <c r="E396" i="1"/>
  <c r="E390" i="1"/>
  <c r="E367" i="1"/>
  <c r="E368" i="1"/>
  <c r="E366" i="1"/>
  <c r="E344" i="1"/>
  <c r="E343" i="1"/>
  <c r="E314" i="1"/>
  <c r="E315" i="1"/>
  <c r="E316" i="1"/>
  <c r="E317" i="1"/>
  <c r="E318" i="1"/>
  <c r="E319" i="1"/>
  <c r="E313" i="1"/>
  <c r="E291" i="1"/>
  <c r="E290" i="1"/>
  <c r="E252" i="1"/>
  <c r="E253" i="1"/>
  <c r="E254" i="1"/>
  <c r="E255" i="1"/>
  <c r="E256" i="1"/>
  <c r="E257" i="1"/>
  <c r="E258" i="1"/>
  <c r="E259" i="1"/>
  <c r="E260" i="1"/>
  <c r="E261" i="1"/>
  <c r="E262" i="1"/>
  <c r="E263" i="1"/>
  <c r="E264" i="1"/>
  <c r="E265" i="1"/>
  <c r="E266" i="1"/>
  <c r="E267" i="1"/>
  <c r="E268" i="1"/>
  <c r="E251" i="1"/>
  <c r="E227" i="1"/>
  <c r="E228" i="1"/>
  <c r="E229" i="1"/>
  <c r="E226" i="1"/>
  <c r="E202" i="1"/>
  <c r="E203" i="1"/>
  <c r="E201" i="1"/>
  <c r="E178" i="1"/>
  <c r="E179" i="1"/>
  <c r="E177" i="1"/>
  <c r="E143" i="1"/>
  <c r="E144" i="1"/>
  <c r="E145" i="1"/>
  <c r="E146" i="1"/>
  <c r="E147" i="1"/>
  <c r="E148" i="1"/>
  <c r="E149" i="1"/>
  <c r="E150" i="1"/>
  <c r="E151" i="1"/>
  <c r="E152" i="1"/>
  <c r="E153" i="1"/>
  <c r="E142" i="1"/>
  <c r="E120" i="1"/>
  <c r="E119" i="1"/>
  <c r="E97" i="1"/>
  <c r="E96" i="1"/>
  <c r="E7" i="1"/>
  <c r="E8" i="1"/>
  <c r="E9" i="1"/>
  <c r="E10" i="1"/>
  <c r="E11" i="1"/>
  <c r="E12" i="1"/>
  <c r="E13" i="1"/>
  <c r="E14" i="1"/>
  <c r="E15" i="1"/>
  <c r="E16" i="1"/>
  <c r="E17" i="1"/>
  <c r="E18" i="1"/>
  <c r="E6" i="1"/>
  <c r="G957" i="1"/>
  <c r="G958" i="1"/>
  <c r="G956" i="1"/>
  <c r="G884" i="1"/>
  <c r="G885" i="1"/>
  <c r="G886" i="1"/>
  <c r="G887" i="1"/>
  <c r="G888" i="1"/>
  <c r="G889" i="1"/>
  <c r="G890" i="1"/>
  <c r="G883" i="1"/>
  <c r="G858" i="1"/>
  <c r="G859" i="1"/>
  <c r="G860" i="1"/>
  <c r="G861" i="1"/>
  <c r="G810" i="1"/>
  <c r="G779" i="1"/>
  <c r="G780" i="1"/>
  <c r="G781" i="1"/>
  <c r="G782" i="1"/>
  <c r="G783" i="1"/>
  <c r="G784" i="1"/>
  <c r="G785" i="1"/>
  <c r="G786" i="1"/>
  <c r="G787" i="1"/>
  <c r="G788" i="1"/>
  <c r="G751" i="1"/>
  <c r="G752" i="1"/>
  <c r="G753" i="1"/>
  <c r="G754" i="1"/>
  <c r="G755" i="1"/>
  <c r="G756" i="1"/>
  <c r="G750" i="1"/>
  <c r="G728" i="1"/>
  <c r="G705"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53" i="1"/>
  <c r="G629" i="1"/>
  <c r="G630" i="1"/>
  <c r="G628" i="1"/>
  <c r="G605" i="1"/>
  <c r="G606" i="1"/>
  <c r="G604" i="1"/>
  <c r="G580" i="1"/>
  <c r="G581" i="1"/>
  <c r="G582" i="1"/>
  <c r="G579" i="1"/>
  <c r="G556" i="1"/>
  <c r="G534" i="1"/>
  <c r="G533" i="1"/>
  <c r="G532" i="1"/>
  <c r="G531" i="1"/>
  <c r="G530" i="1"/>
  <c r="G507" i="1"/>
  <c r="G506" i="1"/>
  <c r="G477" i="1"/>
  <c r="G478" i="1"/>
  <c r="G479" i="1"/>
  <c r="G480" i="1"/>
  <c r="G481" i="1"/>
  <c r="G482" i="1"/>
  <c r="G483" i="1"/>
  <c r="G476" i="1"/>
  <c r="G444" i="1"/>
  <c r="G445" i="1"/>
  <c r="G446" i="1"/>
  <c r="G447" i="1"/>
  <c r="G448" i="1"/>
  <c r="G449" i="1"/>
  <c r="G450" i="1"/>
  <c r="G451" i="1"/>
  <c r="G452" i="1"/>
  <c r="G453" i="1"/>
  <c r="G454" i="1"/>
  <c r="G443" i="1"/>
  <c r="G421" i="1"/>
  <c r="G420" i="1"/>
  <c r="G391" i="1"/>
  <c r="G392" i="1"/>
  <c r="G393" i="1"/>
  <c r="G394" i="1"/>
  <c r="G395" i="1"/>
  <c r="G396" i="1"/>
  <c r="G390" i="1"/>
  <c r="G367" i="1"/>
  <c r="G368" i="1"/>
  <c r="G366" i="1"/>
  <c r="G344" i="1"/>
  <c r="G343" i="1"/>
  <c r="G314" i="1"/>
  <c r="G315" i="1"/>
  <c r="G316" i="1"/>
  <c r="G317" i="1"/>
  <c r="G318" i="1"/>
  <c r="G319" i="1"/>
  <c r="G313" i="1"/>
  <c r="G291" i="1"/>
  <c r="G290" i="1"/>
  <c r="G255" i="1"/>
  <c r="G256" i="1"/>
  <c r="G257" i="1"/>
  <c r="G258" i="1"/>
  <c r="G259" i="1"/>
  <c r="G260" i="1"/>
  <c r="G261" i="1"/>
  <c r="G262" i="1"/>
  <c r="G263" i="1"/>
  <c r="G264" i="1"/>
  <c r="G265" i="1"/>
  <c r="G266" i="1"/>
  <c r="G267" i="1"/>
  <c r="G268" i="1"/>
  <c r="G252" i="1"/>
  <c r="G253" i="1"/>
  <c r="G254" i="1"/>
  <c r="G251" i="1"/>
  <c r="G227" i="1"/>
  <c r="G228" i="1"/>
  <c r="G229" i="1"/>
  <c r="G226" i="1"/>
  <c r="G202" i="1"/>
  <c r="G203" i="1"/>
  <c r="G201" i="1" l="1"/>
  <c r="G178" i="1"/>
  <c r="G179" i="1"/>
  <c r="G177" i="1"/>
  <c r="G143" i="1"/>
  <c r="G144" i="1"/>
  <c r="G145" i="1"/>
  <c r="G146" i="1"/>
  <c r="G147" i="1"/>
  <c r="G148" i="1"/>
  <c r="G149" i="1"/>
  <c r="G150" i="1"/>
  <c r="G151" i="1"/>
  <c r="G152" i="1"/>
  <c r="G153" i="1"/>
  <c r="G142" i="1"/>
  <c r="G120" i="1"/>
  <c r="G119" i="1"/>
  <c r="G97" i="1"/>
  <c r="G96" i="1"/>
  <c r="G7" i="1"/>
  <c r="G8" i="1"/>
  <c r="G9" i="1"/>
  <c r="G10" i="1"/>
  <c r="G11" i="1"/>
  <c r="G12" i="1"/>
  <c r="G13" i="1"/>
  <c r="G14" i="1"/>
  <c r="G15" i="1"/>
  <c r="G16" i="1"/>
  <c r="G17" i="1"/>
  <c r="G18" i="1"/>
  <c r="G6" i="1"/>
  <c r="G778" i="1"/>
  <c r="G834" i="1"/>
  <c r="G857" i="1"/>
  <c r="L958" i="1" l="1"/>
  <c r="K958" i="1"/>
  <c r="M958" i="1"/>
  <c r="L957" i="1"/>
  <c r="K957" i="1"/>
  <c r="M957" i="1"/>
  <c r="L956" i="1"/>
  <c r="K956" i="1"/>
  <c r="M956" i="1"/>
  <c r="R964" i="1" l="1"/>
  <c r="R1048" i="1" s="1"/>
  <c r="R959" i="1"/>
  <c r="P964" i="1"/>
  <c r="P1048" i="1" s="1"/>
  <c r="P959" i="1"/>
  <c r="Q964" i="1" l="1"/>
  <c r="Q1048" i="1" s="1"/>
  <c r="Q959" i="1"/>
  <c r="S964" i="1"/>
  <c r="S1048" i="1" s="1"/>
  <c r="S959" i="1"/>
  <c r="K892" i="1"/>
  <c r="K891" i="1"/>
  <c r="L890" i="1"/>
  <c r="K890" i="1"/>
  <c r="M890" i="1"/>
  <c r="L889" i="1"/>
  <c r="K889" i="1"/>
  <c r="M889" i="1"/>
  <c r="L888" i="1"/>
  <c r="K888" i="1"/>
  <c r="M888" i="1"/>
  <c r="L887" i="1"/>
  <c r="K887" i="1"/>
  <c r="M887" i="1"/>
  <c r="L886" i="1"/>
  <c r="K886" i="1"/>
  <c r="M886" i="1"/>
  <c r="L885" i="1"/>
  <c r="K885" i="1"/>
  <c r="M885" i="1"/>
  <c r="L884" i="1"/>
  <c r="K884" i="1"/>
  <c r="M884" i="1"/>
  <c r="L883" i="1"/>
  <c r="K883" i="1"/>
  <c r="M883" i="1"/>
  <c r="L861" i="1"/>
  <c r="K861" i="1"/>
  <c r="M861" i="1"/>
  <c r="L860" i="1"/>
  <c r="K860" i="1"/>
  <c r="M860" i="1"/>
  <c r="L859" i="1"/>
  <c r="K859" i="1"/>
  <c r="M859" i="1"/>
  <c r="L858" i="1"/>
  <c r="K858" i="1"/>
  <c r="M858" i="1"/>
  <c r="L857" i="1"/>
  <c r="K857" i="1"/>
  <c r="M857" i="1"/>
  <c r="L834" i="1"/>
  <c r="K834" i="1"/>
  <c r="M834" i="1"/>
  <c r="L810" i="1"/>
  <c r="K810" i="1"/>
  <c r="M810" i="1"/>
  <c r="L788" i="1"/>
  <c r="K788" i="1"/>
  <c r="M788" i="1"/>
  <c r="L787" i="1"/>
  <c r="K787" i="1"/>
  <c r="M787" i="1"/>
  <c r="L786" i="1"/>
  <c r="K786" i="1"/>
  <c r="M786" i="1"/>
  <c r="L785" i="1"/>
  <c r="K785" i="1"/>
  <c r="M785" i="1"/>
  <c r="L784" i="1"/>
  <c r="K784" i="1"/>
  <c r="M784" i="1"/>
  <c r="L783" i="1"/>
  <c r="K783" i="1"/>
  <c r="M783" i="1"/>
  <c r="L782" i="1"/>
  <c r="K782" i="1"/>
  <c r="M782" i="1"/>
  <c r="L781" i="1"/>
  <c r="K781" i="1"/>
  <c r="M781" i="1"/>
  <c r="L780" i="1"/>
  <c r="K780" i="1"/>
  <c r="M780" i="1"/>
  <c r="L779" i="1"/>
  <c r="K779" i="1"/>
  <c r="M779" i="1"/>
  <c r="L778" i="1"/>
  <c r="K778" i="1"/>
  <c r="M778" i="1"/>
  <c r="L756" i="1"/>
  <c r="K756" i="1"/>
  <c r="M756" i="1"/>
  <c r="L755" i="1"/>
  <c r="K755" i="1"/>
  <c r="M755" i="1"/>
  <c r="L754" i="1"/>
  <c r="K754" i="1"/>
  <c r="M754" i="1"/>
  <c r="L753" i="1"/>
  <c r="K753" i="1"/>
  <c r="M753" i="1"/>
  <c r="L752" i="1"/>
  <c r="K752" i="1"/>
  <c r="M752" i="1"/>
  <c r="L751" i="1"/>
  <c r="K751" i="1"/>
  <c r="M751" i="1"/>
  <c r="L750" i="1"/>
  <c r="K750" i="1"/>
  <c r="M750" i="1"/>
  <c r="L728" i="1"/>
  <c r="K728" i="1"/>
  <c r="M728" i="1"/>
  <c r="L705" i="1"/>
  <c r="K705" i="1"/>
  <c r="M705" i="1"/>
  <c r="L682" i="1"/>
  <c r="K682" i="1"/>
  <c r="M682" i="1"/>
  <c r="L681" i="1"/>
  <c r="K681" i="1"/>
  <c r="M681" i="1"/>
  <c r="L680" i="1"/>
  <c r="K680" i="1"/>
  <c r="M680" i="1"/>
  <c r="L679" i="1"/>
  <c r="K679" i="1"/>
  <c r="M679" i="1"/>
  <c r="L678" i="1"/>
  <c r="K678" i="1"/>
  <c r="M678" i="1"/>
  <c r="L677" i="1"/>
  <c r="K677" i="1"/>
  <c r="M677" i="1"/>
  <c r="L676" i="1"/>
  <c r="K676" i="1"/>
  <c r="M676" i="1"/>
  <c r="L675" i="1"/>
  <c r="K675" i="1"/>
  <c r="M675" i="1"/>
  <c r="L674" i="1"/>
  <c r="K674" i="1"/>
  <c r="M674" i="1"/>
  <c r="L673" i="1"/>
  <c r="K673" i="1"/>
  <c r="M673" i="1"/>
  <c r="L672" i="1"/>
  <c r="K672" i="1"/>
  <c r="M672" i="1"/>
  <c r="L671" i="1"/>
  <c r="K671" i="1"/>
  <c r="M671" i="1"/>
  <c r="L670" i="1"/>
  <c r="K670" i="1"/>
  <c r="M670" i="1"/>
  <c r="L669" i="1"/>
  <c r="K669" i="1"/>
  <c r="M669" i="1"/>
  <c r="L668" i="1"/>
  <c r="K668" i="1"/>
  <c r="M668" i="1"/>
  <c r="L667" i="1"/>
  <c r="K667" i="1"/>
  <c r="M667" i="1"/>
  <c r="L666" i="1"/>
  <c r="K666" i="1"/>
  <c r="M666" i="1"/>
  <c r="L665" i="1"/>
  <c r="K665" i="1"/>
  <c r="M665" i="1"/>
  <c r="L664" i="1"/>
  <c r="K664" i="1"/>
  <c r="M664" i="1"/>
  <c r="L663" i="1"/>
  <c r="K663" i="1"/>
  <c r="M663" i="1"/>
  <c r="L662" i="1"/>
  <c r="K662" i="1"/>
  <c r="M662" i="1"/>
  <c r="L661" i="1"/>
  <c r="K661" i="1"/>
  <c r="M661" i="1"/>
  <c r="L660" i="1"/>
  <c r="K660" i="1"/>
  <c r="M660" i="1"/>
  <c r="L659" i="1"/>
  <c r="K659" i="1"/>
  <c r="M659" i="1"/>
  <c r="L658" i="1"/>
  <c r="K658" i="1"/>
  <c r="M658" i="1"/>
  <c r="L657" i="1"/>
  <c r="K657" i="1"/>
  <c r="M657" i="1"/>
  <c r="L656" i="1"/>
  <c r="K656" i="1"/>
  <c r="M656" i="1"/>
  <c r="L655" i="1"/>
  <c r="K655" i="1"/>
  <c r="M655" i="1"/>
  <c r="L654" i="1"/>
  <c r="K654" i="1"/>
  <c r="M654" i="1"/>
  <c r="L653" i="1"/>
  <c r="K653" i="1"/>
  <c r="M653" i="1"/>
  <c r="K631" i="1"/>
  <c r="L630" i="1"/>
  <c r="K630" i="1"/>
  <c r="M630" i="1"/>
  <c r="L629" i="1"/>
  <c r="K629" i="1"/>
  <c r="M629" i="1"/>
  <c r="L628" i="1"/>
  <c r="K628" i="1"/>
  <c r="M628" i="1"/>
  <c r="L606" i="1"/>
  <c r="K606" i="1"/>
  <c r="M606" i="1"/>
  <c r="L605" i="1"/>
  <c r="K605" i="1"/>
  <c r="M605" i="1"/>
  <c r="L604" i="1"/>
  <c r="K604" i="1"/>
  <c r="M604" i="1"/>
  <c r="L582" i="1"/>
  <c r="K582" i="1"/>
  <c r="M582" i="1"/>
  <c r="L581" i="1"/>
  <c r="K581" i="1"/>
  <c r="M581" i="1"/>
  <c r="L580" i="1"/>
  <c r="K580" i="1"/>
  <c r="M580" i="1"/>
  <c r="L579" i="1"/>
  <c r="P587" i="1" s="1"/>
  <c r="P1036" i="1" s="1"/>
  <c r="K579" i="1"/>
  <c r="M579" i="1"/>
  <c r="L556" i="1"/>
  <c r="K556" i="1"/>
  <c r="M556" i="1"/>
  <c r="L534" i="1"/>
  <c r="K534" i="1"/>
  <c r="M534" i="1"/>
  <c r="L533" i="1"/>
  <c r="K533" i="1"/>
  <c r="M533" i="1"/>
  <c r="L532" i="1"/>
  <c r="K532" i="1"/>
  <c r="M532" i="1"/>
  <c r="L531" i="1"/>
  <c r="K531" i="1"/>
  <c r="M531" i="1"/>
  <c r="L530" i="1"/>
  <c r="K530" i="1"/>
  <c r="M530" i="1"/>
  <c r="L507" i="1"/>
  <c r="K507" i="1"/>
  <c r="M507" i="1"/>
  <c r="L506" i="1"/>
  <c r="K506" i="1"/>
  <c r="M506" i="1"/>
  <c r="R512" i="1" s="1"/>
  <c r="R1033" i="1" s="1"/>
  <c r="K484" i="1"/>
  <c r="L483" i="1"/>
  <c r="K483" i="1"/>
  <c r="M483" i="1"/>
  <c r="L482" i="1"/>
  <c r="K482" i="1"/>
  <c r="M482" i="1"/>
  <c r="L481" i="1"/>
  <c r="K481" i="1"/>
  <c r="M481" i="1"/>
  <c r="L480" i="1"/>
  <c r="K480" i="1"/>
  <c r="M480" i="1"/>
  <c r="L479" i="1"/>
  <c r="K479" i="1"/>
  <c r="M479" i="1"/>
  <c r="L478" i="1"/>
  <c r="K478" i="1"/>
  <c r="M478" i="1"/>
  <c r="L477" i="1"/>
  <c r="K477" i="1"/>
  <c r="M477" i="1"/>
  <c r="L476" i="1"/>
  <c r="K476" i="1"/>
  <c r="M476" i="1"/>
  <c r="L454" i="1"/>
  <c r="K454" i="1"/>
  <c r="M454" i="1"/>
  <c r="L453" i="1"/>
  <c r="K453" i="1"/>
  <c r="M453" i="1"/>
  <c r="L452" i="1"/>
  <c r="K452" i="1"/>
  <c r="M452" i="1"/>
  <c r="L451" i="1"/>
  <c r="K451" i="1"/>
  <c r="M451" i="1"/>
  <c r="L450" i="1"/>
  <c r="K450" i="1"/>
  <c r="M450" i="1"/>
  <c r="L449" i="1"/>
  <c r="K449" i="1"/>
  <c r="M449" i="1"/>
  <c r="L448" i="1"/>
  <c r="K448" i="1"/>
  <c r="M448" i="1"/>
  <c r="L447" i="1"/>
  <c r="K447" i="1"/>
  <c r="M447" i="1"/>
  <c r="L446" i="1"/>
  <c r="K446" i="1"/>
  <c r="M446" i="1"/>
  <c r="L445" i="1"/>
  <c r="K445" i="1"/>
  <c r="M445" i="1"/>
  <c r="L444" i="1"/>
  <c r="K444" i="1"/>
  <c r="M444" i="1"/>
  <c r="L443" i="1"/>
  <c r="K443" i="1"/>
  <c r="M443" i="1"/>
  <c r="L421" i="1"/>
  <c r="K421" i="1"/>
  <c r="M421" i="1"/>
  <c r="L420" i="1"/>
  <c r="K420" i="1"/>
  <c r="M420" i="1"/>
  <c r="L396" i="1"/>
  <c r="K396" i="1"/>
  <c r="M396" i="1"/>
  <c r="L395" i="1"/>
  <c r="K395" i="1"/>
  <c r="M395" i="1"/>
  <c r="L394" i="1"/>
  <c r="K394" i="1"/>
  <c r="M394" i="1"/>
  <c r="L393" i="1"/>
  <c r="K393" i="1"/>
  <c r="M393" i="1"/>
  <c r="L392" i="1"/>
  <c r="K392" i="1"/>
  <c r="M392" i="1"/>
  <c r="L391" i="1"/>
  <c r="K391" i="1"/>
  <c r="M391" i="1"/>
  <c r="L390" i="1"/>
  <c r="K390" i="1"/>
  <c r="M390" i="1"/>
  <c r="L368" i="1"/>
  <c r="K368" i="1"/>
  <c r="M368" i="1"/>
  <c r="L367" i="1"/>
  <c r="K367" i="1"/>
  <c r="M367" i="1"/>
  <c r="L366" i="1"/>
  <c r="K366" i="1"/>
  <c r="M366" i="1"/>
  <c r="L344" i="1"/>
  <c r="K344" i="1"/>
  <c r="M344" i="1"/>
  <c r="L343" i="1"/>
  <c r="P349" i="1" s="1"/>
  <c r="P1027" i="1" s="1"/>
  <c r="K343" i="1"/>
  <c r="M343" i="1"/>
  <c r="L319" i="1"/>
  <c r="K319" i="1"/>
  <c r="M319" i="1"/>
  <c r="L318" i="1"/>
  <c r="K318" i="1"/>
  <c r="M318" i="1"/>
  <c r="L317" i="1"/>
  <c r="K317" i="1"/>
  <c r="M317" i="1"/>
  <c r="L316" i="1"/>
  <c r="K316" i="1"/>
  <c r="M316" i="1"/>
  <c r="L315" i="1"/>
  <c r="K315" i="1"/>
  <c r="M315" i="1"/>
  <c r="L314" i="1"/>
  <c r="K314" i="1"/>
  <c r="M314" i="1"/>
  <c r="L313" i="1"/>
  <c r="K313" i="1"/>
  <c r="M313" i="1"/>
  <c r="L291" i="1"/>
  <c r="K291" i="1"/>
  <c r="M291" i="1"/>
  <c r="L290" i="1"/>
  <c r="K290" i="1"/>
  <c r="M290" i="1"/>
  <c r="L268" i="1"/>
  <c r="K268" i="1"/>
  <c r="M268" i="1"/>
  <c r="L267" i="1"/>
  <c r="K267" i="1"/>
  <c r="M267" i="1"/>
  <c r="L266" i="1"/>
  <c r="K266" i="1"/>
  <c r="M266" i="1"/>
  <c r="L265" i="1"/>
  <c r="K265" i="1"/>
  <c r="M265" i="1"/>
  <c r="L264" i="1"/>
  <c r="K264" i="1"/>
  <c r="M264" i="1"/>
  <c r="L263" i="1"/>
  <c r="K263" i="1"/>
  <c r="M263" i="1"/>
  <c r="L262" i="1"/>
  <c r="K262" i="1"/>
  <c r="M262" i="1"/>
  <c r="L261" i="1"/>
  <c r="K261" i="1"/>
  <c r="M261" i="1"/>
  <c r="L260" i="1"/>
  <c r="K260" i="1"/>
  <c r="M260" i="1"/>
  <c r="L259" i="1"/>
  <c r="K259" i="1"/>
  <c r="M259" i="1"/>
  <c r="L258" i="1"/>
  <c r="K258" i="1"/>
  <c r="M258" i="1"/>
  <c r="L257" i="1"/>
  <c r="K257" i="1"/>
  <c r="M257" i="1"/>
  <c r="L256" i="1"/>
  <c r="K256" i="1"/>
  <c r="M256" i="1"/>
  <c r="L255" i="1"/>
  <c r="K255" i="1"/>
  <c r="M255" i="1"/>
  <c r="L254" i="1"/>
  <c r="K254" i="1"/>
  <c r="M254" i="1"/>
  <c r="L253" i="1"/>
  <c r="K253" i="1"/>
  <c r="M253" i="1"/>
  <c r="L252" i="1"/>
  <c r="K252" i="1"/>
  <c r="M252" i="1"/>
  <c r="L251" i="1"/>
  <c r="K251" i="1"/>
  <c r="M251" i="1"/>
  <c r="L229" i="1"/>
  <c r="K229" i="1"/>
  <c r="M229" i="1"/>
  <c r="L228" i="1"/>
  <c r="K228" i="1"/>
  <c r="M228" i="1"/>
  <c r="L227" i="1"/>
  <c r="K227" i="1"/>
  <c r="M227" i="1"/>
  <c r="L226" i="1"/>
  <c r="K226" i="1"/>
  <c r="M226" i="1"/>
  <c r="R234" i="1" s="1"/>
  <c r="R1023" i="1" s="1"/>
  <c r="L203" i="1"/>
  <c r="K203" i="1"/>
  <c r="M203" i="1"/>
  <c r="L202" i="1"/>
  <c r="K202" i="1"/>
  <c r="M202" i="1"/>
  <c r="L201" i="1"/>
  <c r="K201" i="1"/>
  <c r="M201" i="1"/>
  <c r="L179" i="1"/>
  <c r="K179" i="1"/>
  <c r="M179" i="1"/>
  <c r="L178" i="1"/>
  <c r="K178" i="1"/>
  <c r="M178" i="1"/>
  <c r="L177" i="1"/>
  <c r="P184" i="1" s="1"/>
  <c r="P1021" i="1" s="1"/>
  <c r="K177" i="1"/>
  <c r="M177" i="1"/>
  <c r="L153" i="1"/>
  <c r="K153" i="1"/>
  <c r="M153" i="1"/>
  <c r="L152" i="1"/>
  <c r="K152" i="1"/>
  <c r="M152" i="1"/>
  <c r="L151" i="1"/>
  <c r="K151" i="1"/>
  <c r="M151" i="1"/>
  <c r="L150" i="1"/>
  <c r="K150" i="1"/>
  <c r="M150" i="1"/>
  <c r="P296" i="1" l="1"/>
  <c r="P1025" i="1" s="1"/>
  <c r="R866" i="1"/>
  <c r="R1046" i="1" s="1"/>
  <c r="R349" i="1"/>
  <c r="R1027" i="1" s="1"/>
  <c r="R184" i="1"/>
  <c r="R1021" i="1" s="1"/>
  <c r="P539" i="1"/>
  <c r="P1034" i="1" s="1"/>
  <c r="R587" i="1"/>
  <c r="R1036" i="1" s="1"/>
  <c r="R490" i="1"/>
  <c r="R1032" i="1" s="1"/>
  <c r="R539" i="1"/>
  <c r="R1034" i="1" s="1"/>
  <c r="P611" i="1"/>
  <c r="P1037" i="1" s="1"/>
  <c r="R426" i="1"/>
  <c r="R1030" i="1" s="1"/>
  <c r="R296" i="1"/>
  <c r="R1025" i="1" s="1"/>
  <c r="R373" i="1"/>
  <c r="R1028" i="1" s="1"/>
  <c r="P426" i="1"/>
  <c r="P1030" i="1" s="1"/>
  <c r="R636" i="1"/>
  <c r="R1038" i="1" s="1"/>
  <c r="P866" i="1"/>
  <c r="P1046" i="1" s="1"/>
  <c r="P794" i="1"/>
  <c r="P1043" i="1" s="1"/>
  <c r="Q401" i="1"/>
  <c r="Q1029" i="1" s="1"/>
  <c r="P401" i="1"/>
  <c r="P1029" i="1" s="1"/>
  <c r="P373" i="1"/>
  <c r="P1028" i="1" s="1"/>
  <c r="R460" i="1"/>
  <c r="R1031" i="1" s="1"/>
  <c r="R401" i="1"/>
  <c r="R1029" i="1" s="1"/>
  <c r="P274" i="1"/>
  <c r="P1024" i="1" s="1"/>
  <c r="R688" i="1"/>
  <c r="R1039" i="1" s="1"/>
  <c r="R761" i="1"/>
  <c r="R1042" i="1" s="1"/>
  <c r="P234" i="1"/>
  <c r="P1023" i="1" s="1"/>
  <c r="P636" i="1"/>
  <c r="P1038" i="1" s="1"/>
  <c r="R324" i="1"/>
  <c r="R1026" i="1" s="1"/>
  <c r="P512" i="1"/>
  <c r="P1033" i="1" s="1"/>
  <c r="R274" i="1"/>
  <c r="R1024" i="1" s="1"/>
  <c r="R896" i="1"/>
  <c r="R1047" i="1" s="1"/>
  <c r="P688" i="1"/>
  <c r="P1039" i="1" s="1"/>
  <c r="P761" i="1"/>
  <c r="P1042" i="1" s="1"/>
  <c r="R794" i="1"/>
  <c r="R1043" i="1" s="1"/>
  <c r="P208" i="1"/>
  <c r="P1022" i="1" s="1"/>
  <c r="P460" i="1"/>
  <c r="P1031" i="1" s="1"/>
  <c r="P490" i="1"/>
  <c r="P1032" i="1" s="1"/>
  <c r="P896" i="1"/>
  <c r="P1047" i="1" s="1"/>
  <c r="R208" i="1"/>
  <c r="R1022" i="1" s="1"/>
  <c r="P324" i="1"/>
  <c r="P1026" i="1" s="1"/>
  <c r="R611" i="1"/>
  <c r="R1037" i="1" s="1"/>
  <c r="Q896" i="1"/>
  <c r="Q1047" i="1" s="1"/>
  <c r="S896" i="1"/>
  <c r="S1047" i="1" s="1"/>
  <c r="S866" i="1"/>
  <c r="S1046" i="1" s="1"/>
  <c r="Q866" i="1"/>
  <c r="Q1046" i="1" s="1"/>
  <c r="R839" i="1"/>
  <c r="R1045" i="1" s="1"/>
  <c r="S839" i="1"/>
  <c r="S1045" i="1" s="1"/>
  <c r="P839" i="1"/>
  <c r="P1045" i="1" s="1"/>
  <c r="Q839" i="1"/>
  <c r="Q1045" i="1" s="1"/>
  <c r="P815" i="1"/>
  <c r="P1044" i="1" s="1"/>
  <c r="Q815" i="1"/>
  <c r="Q1044" i="1" s="1"/>
  <c r="R815" i="1"/>
  <c r="R1044" i="1" s="1"/>
  <c r="S815" i="1"/>
  <c r="S1044" i="1" s="1"/>
  <c r="S794" i="1"/>
  <c r="S1043" i="1" s="1"/>
  <c r="Q794" i="1"/>
  <c r="Q1043" i="1" s="1"/>
  <c r="S761" i="1"/>
  <c r="S1042" i="1" s="1"/>
  <c r="Q761" i="1"/>
  <c r="Q1042" i="1" s="1"/>
  <c r="R733" i="1"/>
  <c r="R1041" i="1" s="1"/>
  <c r="S733" i="1"/>
  <c r="S1041" i="1" s="1"/>
  <c r="P733" i="1"/>
  <c r="P1041" i="1" s="1"/>
  <c r="Q733" i="1"/>
  <c r="Q1041" i="1" s="1"/>
  <c r="R710" i="1"/>
  <c r="R1040" i="1" s="1"/>
  <c r="S710" i="1"/>
  <c r="S1040" i="1" s="1"/>
  <c r="P710" i="1"/>
  <c r="P1040" i="1" s="1"/>
  <c r="Q710" i="1"/>
  <c r="Q1040" i="1" s="1"/>
  <c r="Q688" i="1"/>
  <c r="Q1039" i="1" s="1"/>
  <c r="S688" i="1"/>
  <c r="S1039" i="1" s="1"/>
  <c r="S636" i="1"/>
  <c r="S1038" i="1" s="1"/>
  <c r="Q636" i="1"/>
  <c r="Q1038" i="1" s="1"/>
  <c r="Q611" i="1"/>
  <c r="Q1037" i="1" s="1"/>
  <c r="S611" i="1"/>
  <c r="S1037" i="1" s="1"/>
  <c r="Q587" i="1"/>
  <c r="Q1036" i="1" s="1"/>
  <c r="S587" i="1"/>
  <c r="S1036" i="1" s="1"/>
  <c r="R561" i="1"/>
  <c r="R1035" i="1" s="1"/>
  <c r="S561" i="1"/>
  <c r="S1035" i="1" s="1"/>
  <c r="P561" i="1"/>
  <c r="P1035" i="1" s="1"/>
  <c r="Q561" i="1"/>
  <c r="Q1035" i="1" s="1"/>
  <c r="S539" i="1"/>
  <c r="S1034" i="1" s="1"/>
  <c r="Q539" i="1"/>
  <c r="Q1034" i="1" s="1"/>
  <c r="S512" i="1"/>
  <c r="S1033" i="1" s="1"/>
  <c r="Q512" i="1"/>
  <c r="Q1033" i="1" s="1"/>
  <c r="Q490" i="1"/>
  <c r="Q1032" i="1" s="1"/>
  <c r="S490" i="1"/>
  <c r="S1032" i="1" s="1"/>
  <c r="S460" i="1"/>
  <c r="S1031" i="1" s="1"/>
  <c r="Q460" i="1"/>
  <c r="Q1031" i="1" s="1"/>
  <c r="S426" i="1"/>
  <c r="S1030" i="1" s="1"/>
  <c r="S401" i="1"/>
  <c r="S1029" i="1" s="1"/>
  <c r="Q426" i="1"/>
  <c r="Q1030" i="1" s="1"/>
  <c r="S373" i="1"/>
  <c r="S1028" i="1" s="1"/>
  <c r="Q373" i="1"/>
  <c r="Q1028" i="1" s="1"/>
  <c r="S349" i="1"/>
  <c r="S1027" i="1" s="1"/>
  <c r="Q349" i="1"/>
  <c r="Q1027" i="1" s="1"/>
  <c r="S324" i="1"/>
  <c r="S1026" i="1" s="1"/>
  <c r="Q324" i="1"/>
  <c r="Q1026" i="1" s="1"/>
  <c r="Q296" i="1"/>
  <c r="Q1025" i="1" s="1"/>
  <c r="S296" i="1"/>
  <c r="S1025" i="1" s="1"/>
  <c r="S274" i="1"/>
  <c r="S1024" i="1" s="1"/>
  <c r="Q274" i="1"/>
  <c r="Q1024" i="1" s="1"/>
  <c r="Q234" i="1"/>
  <c r="Q1023" i="1" s="1"/>
  <c r="S234" i="1"/>
  <c r="S1023" i="1" s="1"/>
  <c r="S208" i="1"/>
  <c r="S1022" i="1" s="1"/>
  <c r="Q208" i="1"/>
  <c r="Q1022" i="1" s="1"/>
  <c r="Q184" i="1"/>
  <c r="Q1021" i="1" s="1"/>
  <c r="S184" i="1"/>
  <c r="S1021" i="1" s="1"/>
  <c r="L149" i="1" l="1"/>
  <c r="K149" i="1"/>
  <c r="M149" i="1"/>
  <c r="L148" i="1"/>
  <c r="K148" i="1"/>
  <c r="M148" i="1"/>
  <c r="L147" i="1"/>
  <c r="K147" i="1"/>
  <c r="M147" i="1"/>
  <c r="L146" i="1"/>
  <c r="K146" i="1"/>
  <c r="M146" i="1"/>
  <c r="L145" i="1"/>
  <c r="K145" i="1"/>
  <c r="M145" i="1"/>
  <c r="L144" i="1"/>
  <c r="K144" i="1"/>
  <c r="M144" i="1"/>
  <c r="L143" i="1"/>
  <c r="K143" i="1"/>
  <c r="M143" i="1"/>
  <c r="L142" i="1"/>
  <c r="K142" i="1"/>
  <c r="M142" i="1"/>
  <c r="L120" i="1"/>
  <c r="K120" i="1"/>
  <c r="M120" i="1"/>
  <c r="L119" i="1"/>
  <c r="K119" i="1"/>
  <c r="M119" i="1"/>
  <c r="L97" i="1"/>
  <c r="K97" i="1"/>
  <c r="M97" i="1"/>
  <c r="L96" i="1"/>
  <c r="K96" i="1"/>
  <c r="M96" i="1"/>
  <c r="C37" i="1"/>
  <c r="K28" i="1"/>
  <c r="K27" i="1"/>
  <c r="K26" i="1"/>
  <c r="K25" i="1"/>
  <c r="K24" i="1"/>
  <c r="K23" i="1"/>
  <c r="K22" i="1"/>
  <c r="K21" i="1"/>
  <c r="K20" i="1"/>
  <c r="K19" i="1"/>
  <c r="L18" i="1"/>
  <c r="K18" i="1"/>
  <c r="M18" i="1"/>
  <c r="L17" i="1"/>
  <c r="K17" i="1"/>
  <c r="M17" i="1"/>
  <c r="L16" i="1"/>
  <c r="K16" i="1"/>
  <c r="M16" i="1"/>
  <c r="L15" i="1"/>
  <c r="K15" i="1"/>
  <c r="M15" i="1"/>
  <c r="L14" i="1"/>
  <c r="K14" i="1"/>
  <c r="M14" i="1"/>
  <c r="L13" i="1"/>
  <c r="K13" i="1"/>
  <c r="M13" i="1"/>
  <c r="L12" i="1"/>
  <c r="K12" i="1"/>
  <c r="M12" i="1"/>
  <c r="L11" i="1"/>
  <c r="K11" i="1"/>
  <c r="M11" i="1"/>
  <c r="L10" i="1"/>
  <c r="K10" i="1"/>
  <c r="M10" i="1"/>
  <c r="L9" i="1"/>
  <c r="K9" i="1"/>
  <c r="M9" i="1"/>
  <c r="L8" i="1"/>
  <c r="K8" i="1"/>
  <c r="M8" i="1"/>
  <c r="L7" i="1"/>
  <c r="K7" i="1"/>
  <c r="M7" i="1"/>
  <c r="L6" i="1"/>
  <c r="K6" i="1"/>
  <c r="M6" i="1"/>
  <c r="R29" i="1" l="1"/>
  <c r="P29" i="1"/>
  <c r="R102" i="1"/>
  <c r="R1018" i="1" s="1"/>
  <c r="R125" i="1"/>
  <c r="R1019" i="1" s="1"/>
  <c r="P102" i="1"/>
  <c r="P1018" i="1" s="1"/>
  <c r="R33" i="1"/>
  <c r="R1017" i="1" s="1"/>
  <c r="P159" i="1"/>
  <c r="P1020" i="1" s="1"/>
  <c r="R159" i="1"/>
  <c r="R1020" i="1" s="1"/>
  <c r="P125" i="1"/>
  <c r="P1019" i="1" s="1"/>
  <c r="P33" i="1"/>
  <c r="P1017" i="1" s="1"/>
  <c r="S159" i="1"/>
  <c r="S1020" i="1" s="1"/>
  <c r="Q159" i="1"/>
  <c r="Q1020" i="1" s="1"/>
  <c r="S125" i="1"/>
  <c r="S1019" i="1" s="1"/>
  <c r="Q125" i="1"/>
  <c r="Q1019" i="1" s="1"/>
  <c r="S102" i="1"/>
  <c r="S1018" i="1" s="1"/>
  <c r="Q102" i="1"/>
  <c r="Q1018" i="1" s="1"/>
  <c r="Q33" i="1" l="1"/>
  <c r="Q1017" i="1" s="1"/>
  <c r="Q1051" i="1" s="1"/>
  <c r="Q29" i="1"/>
  <c r="S33" i="1"/>
  <c r="S1017" i="1" s="1"/>
  <c r="S1051" i="1" s="1"/>
  <c r="S29" i="1"/>
  <c r="R1051" i="1"/>
  <c r="P1051" i="1"/>
  <c r="C5" i="1"/>
</calcChain>
</file>

<file path=xl/sharedStrings.xml><?xml version="1.0" encoding="utf-8"?>
<sst xmlns="http://schemas.openxmlformats.org/spreadsheetml/2006/main" count="2319" uniqueCount="412">
  <si>
    <t>ZAPOTRZEBOWANIE ZAMAWIAJĄCEGO</t>
  </si>
  <si>
    <t>WIELKOŚCI OFEROWANE PRZEZ WYKONAWCĘ</t>
  </si>
  <si>
    <t>LP.</t>
  </si>
  <si>
    <t xml:space="preserve">OPIS PRZEDMIOTU ZAMÓWIENIA </t>
  </si>
  <si>
    <t>J.M.</t>
  </si>
  <si>
    <t>CSK
ILOŚĆ MINIMALNA (J.M.)</t>
  </si>
  <si>
    <t>CSK
ILOŚĆ PODSTAWOWA (J.M.)</t>
  </si>
  <si>
    <t>CSK
PRAWO OPCJI (J.M.)</t>
  </si>
  <si>
    <t>1. PRODUCENT
2. NAZWA HANDLOWA
3. NR KATALOGOWY</t>
  </si>
  <si>
    <t>DEKLARACJA ZGODNOŚCI (NP. NUMER, DATA)</t>
  </si>
  <si>
    <t>KLASA WYROBU MEDYCZNEGO</t>
  </si>
  <si>
    <t>OFEROWANA J.M.</t>
  </si>
  <si>
    <t>CKS
OFEROWANA ILOŚĆ PODSTAWOWA (J.M.)</t>
  </si>
  <si>
    <t>CSK
OFEROWANA ILOŚĆ PRAWA OPCJI (J.M.)</t>
  </si>
  <si>
    <t>CENA NETTO ZA OFEROWANĄ J.M. (ZŁ)</t>
  </si>
  <si>
    <t>VAT %</t>
  </si>
  <si>
    <t>CKS
WARTOŚĆ PODSTAWOWA NETTO (ZŁ)</t>
  </si>
  <si>
    <t>CSK
WARTOŚĆ PODSTAWOWA BRUTTO (ZŁ)</t>
  </si>
  <si>
    <t>CKS
WARTOŚĆ PRAWA OPCJI NETTO (ZŁ)</t>
  </si>
  <si>
    <t>CSK
WARTOŚĆ PRAWA OPCJI BRUTTO (ZŁ)</t>
  </si>
  <si>
    <t>1.</t>
  </si>
  <si>
    <t>SZT.</t>
  </si>
  <si>
    <t>2.</t>
  </si>
  <si>
    <t>3.</t>
  </si>
  <si>
    <t>W PRZYPADKU ZAOFEROWANIA PRZEDMIOTU ZAMÓWIENIA O DOPUSZCZONYCH PARAMETRACH, INNYCH NIŻ OPISANE POWYŻEJ, PROSZĘ UZUPEŁNIĆ ODRĘBNIE DLA KAŻDEJ POZYCJI:
• W POZYCJI ………. ZAOFEROWANO TOWAR ZGODNIE Z ODPOWIEDZIĄ ZAMAWIAJĄCEGO NR ………. Z DNIA ………. .</t>
  </si>
  <si>
    <t xml:space="preserve">WARTOŚĆ PODSTAWOWA NETTO (ZŁ) </t>
  </si>
  <si>
    <t>WARTOŚĆ PODSTAWOWA  BRUTTO (ZŁ)</t>
  </si>
  <si>
    <t>WARTOŚĆ PRAWA OPCJI NETTO (ZŁ)</t>
  </si>
  <si>
    <t xml:space="preserve">WARTOŚĆ PRAWA OPCJI BRUTTO (ZŁ) </t>
  </si>
  <si>
    <t xml:space="preserve">Worki na filtrat 10 L z zaworem spustowym </t>
  </si>
  <si>
    <t>Zestawy do ciągłych terapii nerkozastępczych</t>
  </si>
  <si>
    <t xml:space="preserve">Igły plastikowe typu Spike o długości 72 mm </t>
  </si>
  <si>
    <t>Roztwór dwuwodnego chlorku wapnia o stężeniu 100 mmol/l w workach 1500 ml. Worek powinien posiadać port do pobierania płynu kompatybilny do oferowanych zestawów.</t>
  </si>
  <si>
    <t>4.</t>
  </si>
  <si>
    <t>5.</t>
  </si>
  <si>
    <t>6.</t>
  </si>
  <si>
    <t>4% Cytrynian sodu (136 mmol/l) w workach 1500 ml. Opakowanie - worek jednokomorowy zapakowany sterylnie w zewnętrznej folii bez obecności powietrza. Worek powinien posiadać port do pobierania płynu kompatybilny do oferowanych zestawów.</t>
  </si>
  <si>
    <t>Dializat bezwapniowy
Wodorowęglanowy dializat  o składzie:
- potas 2 lub 4 mmol/l ( w zależności od potrzeb )
- sód 133 mmol/l
- wapń 0 mmol/l (bezwapniowy)
- wodorowęglan 20 mmol/l; fosforany 0 lub 1,25 mmol/l
Opakowanie - 5 litrowy worek dwukomorowy z wielowarstwowej folii bez PVC. Worek powinien posiadać port do pobierania płynu kompatybilny do oferowanych zestawów.</t>
  </si>
  <si>
    <t xml:space="preserve">Zestawy do ciągłej hemodializy z lub hemodiafiltracji z regionalną antykoagulacją cytrynianową z polisulfonowym hemofiltrem o punkcie odcięcia 30 kD i powierzchni dyfuzyjnej 1,8 m2 sterylizowanym parą wodną </t>
  </si>
  <si>
    <t xml:space="preserve">Zestawy do ciągłej hemodializy z regionalną antykoagulacją cytrynianową z polisulfonowym hemofiltrem o punkcie odcięcia  40 kD i powierzchni dyfuzyjnej 1,8 m2 sterylizowanym parą wodną </t>
  </si>
  <si>
    <t>Zestaw do plazmaferezy leczniczej dla dorosłych z plazmafiltrem o powierzchni 0,6 m2</t>
  </si>
  <si>
    <t>Dwukanałowe silikonowe cewniki do hemofiltracji o średnicy 11,5/13,5 F  o długościach 15/20,24 cm z przelotowym mandrynem w kanale żylnym  - w zestawach do implantacji</t>
  </si>
  <si>
    <t>Wodorowęglanowy płyn do hemofiltracji buforowany glukozą o stężeniu fizjologicznym 5,55 mmol/l o składzie: potas - 0 lub 2 lub 3 lub 4 mmol/l, wieloelektrolitowy. Opakowanie 5-litrowy worek dwokomorowy z wielowarstwowej folii bez PCV, połączenie zawartości komór musi być wykonane przez ucisk jedną z nich. Worek powinien posiadać dwa porty do pobierania płynu (wylotowe): 1-typu Luer Look, 2-typu Safe Lock  oraz port z membraną do nakłucia igłą w celu modyfikacji składu.</t>
  </si>
  <si>
    <t>Jałowy wyrób medyczny do eliminacji CO2 w trakcie CRRT z błoną półprzepuszczalną o powierzchni dyfuzyjnej 1,35 m2 pokrytą fosforylocholiną</t>
  </si>
  <si>
    <t xml:space="preserve">Strzykawka 50 ml z gumowym tłokiem </t>
  </si>
  <si>
    <t>Hemofiltr polisulfonowy o pow. 2,3m² sterylizowany parą wodną</t>
  </si>
  <si>
    <t xml:space="preserve">Dzierżawa aparatu do TPE i CRRT, spełniającego poniższe warunki graniczne i kompatybilny z aparatami posiadanymi przez zamawiającego tj. aparatem Multifiltrate Ci-Ca </t>
  </si>
  <si>
    <t>7.</t>
  </si>
  <si>
    <t>8.</t>
  </si>
  <si>
    <t>9.</t>
  </si>
  <si>
    <t>10.</t>
  </si>
  <si>
    <t>11.</t>
  </si>
  <si>
    <t>12.</t>
  </si>
  <si>
    <t>13.</t>
  </si>
  <si>
    <t>14.</t>
  </si>
  <si>
    <t>15.</t>
  </si>
  <si>
    <t>16.</t>
  </si>
  <si>
    <t>17.</t>
  </si>
  <si>
    <t>18.</t>
  </si>
  <si>
    <t>19.</t>
  </si>
  <si>
    <t>20.</t>
  </si>
  <si>
    <t>21.</t>
  </si>
  <si>
    <t>22.</t>
  </si>
  <si>
    <t>23.</t>
  </si>
  <si>
    <t>PAKIET, NA KTÓRY WYKONAWCA NIE SKŁADA OFERTY, NALEŻY USUNĄĆ Z ARKUSZA</t>
  </si>
  <si>
    <t>Parametr oferowany TAK/NIE/Podać</t>
  </si>
  <si>
    <t>Możliwość wykonania zabiegu plazmaferezy leczniczej  (TPE)</t>
  </si>
  <si>
    <t>Stosunek przepływub osocza do przepływu krwi w zakresie 0-30%</t>
  </si>
  <si>
    <t xml:space="preserve">Tempo wymiany osocza 10-50 ml/min </t>
  </si>
  <si>
    <t xml:space="preserve">System automatycznego kondycjonowania błony plazmafiltra poprzez stopniowe zwiększenie szybkości wymiany osocza od 0 do założonej wartości docelowej </t>
  </si>
  <si>
    <t>Zaimplementowany kalkulator należnej wymiany osocza oparty na klasycznym nomogramie Sprengera</t>
  </si>
  <si>
    <t>Możliwość wyłączenia detektora przecieku krwi (BLD) w przypadku pojawienia się fałszywych alarmów</t>
  </si>
  <si>
    <t>Dostępnośc przynajmniej dwóch rodzajów zestawów z plazmafiltrami o powierzchni wymiany 0,3-0,6 m2</t>
  </si>
  <si>
    <t>Możliwośc wykonania ciągłych terapii nerkozastępczych CVVHD, CVVH, CVVHDF</t>
  </si>
  <si>
    <t>Możliwość zastosowania regionalnej antykoagulacji cytrynianowej w zabiegach CVVHD , CVVHDF</t>
  </si>
  <si>
    <t xml:space="preserve">Możliwośc wielokrotnej zamiany antykoagulacji cytrynianowej na heparynową w trakcie zabiegu bez konieczności zmiany zestawu </t>
  </si>
  <si>
    <t xml:space="preserve">Możliwość jednoczesnego stosowania antykoagulacji cytrynianowej i heparynowej na aparacie </t>
  </si>
  <si>
    <t xml:space="preserve">Kasetowy system drenów umożliwiający łatwy i szybki montaż oraz wielokrotną wymianą samego filtra w trakcie zabiegu, bez konieczności wymiany całej kasety </t>
  </si>
  <si>
    <t>Nieprzerwana podaż cytrynianu podczas zmiany worków dializatu substytutu filtratu</t>
  </si>
  <si>
    <t xml:space="preserve">Możliwość poboru roztworu dializatu z 4 worków bez dodatkowego łącznika </t>
  </si>
  <si>
    <t xml:space="preserve">Możliwośc podłączenia worka/worków na filtrat do 20 litrów </t>
  </si>
  <si>
    <t>Dwa indywidualne systemy do podgrzewania płynu substytucyjnego i dializatu z możliwością wyłączenia w trakcie zabiegu</t>
  </si>
  <si>
    <t xml:space="preserve">Możliwość regulacji temperatury w zakresie 35-39°C </t>
  </si>
  <si>
    <t xml:space="preserve">Możliwość wyłączenia ogrzewania roztworów </t>
  </si>
  <si>
    <t xml:space="preserve">Ultrafiltracja netto 0-990ml/godzinę </t>
  </si>
  <si>
    <t xml:space="preserve">Wydajność pompy krwi 10-500 ml/min </t>
  </si>
  <si>
    <t xml:space="preserve">Zintegrowany obrotowy uchwyt hemofiltra </t>
  </si>
  <si>
    <t>Komunikacja poprzez obrotowy w dwóch osiach ekran dodytowy o przekątnej min 14"</t>
  </si>
  <si>
    <t xml:space="preserve">Graficzny kolorowy podgląd istotnych stanów pracy urządzenia </t>
  </si>
  <si>
    <t>24.</t>
  </si>
  <si>
    <t xml:space="preserve">System pomocy kontekstowej </t>
  </si>
  <si>
    <t>25.</t>
  </si>
  <si>
    <t>Możliwośc regulacji poziomu krwi w jeziorku żylnym z poziomu ekaranu</t>
  </si>
  <si>
    <t>26.</t>
  </si>
  <si>
    <t xml:space="preserve">Detektor powietrza </t>
  </si>
  <si>
    <t>27.</t>
  </si>
  <si>
    <t xml:space="preserve">Detekor przecieku krwi </t>
  </si>
  <si>
    <t>28.</t>
  </si>
  <si>
    <t xml:space="preserve">6 pomp perystyltycznych zintegrowanych na płycie czołowej </t>
  </si>
  <si>
    <t>29.</t>
  </si>
  <si>
    <t xml:space="preserve">Dodatkowa pompa strzykawkowa z automatyczną detekcją podłączenia strzykawki 30/50 ml </t>
  </si>
  <si>
    <t>30.</t>
  </si>
  <si>
    <t xml:space="preserve">Pomiar ciśnienia dostepu filtratu oraz przed filtrem bez kontaktu z powietrzem </t>
  </si>
  <si>
    <t>31.</t>
  </si>
  <si>
    <t>Możliwość uzyskania wstecznego przepływu krwi w celu udrożnienia dostępu naczyniowego</t>
  </si>
  <si>
    <t>32.</t>
  </si>
  <si>
    <t>Zasilanie awaryjne zapewniające podtrzymanie krążenia pozaustrojowego przez co najmniej 15 min</t>
  </si>
  <si>
    <t>33.</t>
  </si>
  <si>
    <t xml:space="preserve">System bilansujący grawimetryczny z czterema niezależnymi wagami </t>
  </si>
  <si>
    <t>34.</t>
  </si>
  <si>
    <t xml:space="preserve">Dokładnośc ważenia na wadze - 1 g </t>
  </si>
  <si>
    <t>35.</t>
  </si>
  <si>
    <t>Możliwość przejścia w trakcie zabiegu w tryb pielęgnacji z wyłączonym bilansowaniem i zminiejszeniem przepływu krwi w celu swobodnego wykoania czynności pielęgnacyjnych chorego</t>
  </si>
  <si>
    <t>36.</t>
  </si>
  <si>
    <t xml:space="preserve">Dwa uchwyty z przodu i z tyłu aparatu ułatwiające przesuwanie /obracanie urządzenia </t>
  </si>
  <si>
    <t>37.</t>
  </si>
  <si>
    <t>Szkolenie personelu</t>
  </si>
  <si>
    <t>38.</t>
  </si>
  <si>
    <t>Instrukcja obsługi w języku polskim</t>
  </si>
  <si>
    <t>39.</t>
  </si>
  <si>
    <t>Bezpłatne przeglądy w okresie gwarancji wg zalecenia producenta ( min co 24 miesiące)</t>
  </si>
  <si>
    <t>40.</t>
  </si>
  <si>
    <t>Gwarancja przez cały okres trwania umowy</t>
  </si>
  <si>
    <t>41.</t>
  </si>
  <si>
    <t xml:space="preserve">Beapłatna aktualizacja oprogramowania w trakcie całego okresu eksploatacji </t>
  </si>
  <si>
    <t>►</t>
  </si>
  <si>
    <t>DEKLAROWANE TERMINY:</t>
  </si>
  <si>
    <t>dni</t>
  </si>
  <si>
    <t>UWAGA:</t>
  </si>
  <si>
    <t>Zamawiający zastrzega, iż ocenie zostanie poddana tylko ta oferta, która będzie zawierała 100% oferowanych propozycji cenowych.</t>
  </si>
  <si>
    <r>
      <t xml:space="preserve"> </t>
    </r>
    <r>
      <rPr>
        <b/>
        <u/>
        <sz val="7.5"/>
        <rFont val="Tahoma"/>
        <family val="2"/>
        <charset val="238"/>
      </rPr>
      <t>Niespełnienie parametrów granicznych urządzeń przeznaczoynch do dzierżawy spowoduje odrzucenie oferty</t>
    </r>
    <r>
      <rPr>
        <b/>
        <sz val="7.5"/>
        <rFont val="Tahoma"/>
        <family val="2"/>
        <charset val="238"/>
      </rPr>
      <t>.</t>
    </r>
  </si>
  <si>
    <t>Wartości i liczby w kolumnach e), f), h) należy wpisać z dokładnością do dwóch miejsc po przecinku.</t>
  </si>
  <si>
    <t xml:space="preserve">Formularz zawiera formuły ułatwiajace sporządzenie oferty. Wystarczy wprowadzić dane do kolumny e) Cena jednostkowa netto/ j.m. i zaakceptować bądź zmienić  stawkę podatku VAT, aby uzyskać cenę oferty.  </t>
  </si>
  <si>
    <t>kwalifikowany podpis elektroniczny przedstawiciela Wykonawcy</t>
  </si>
  <si>
    <t>WARTOŚĆ ZAMÓWIENIA UWZGLĘDNIAJĄCA PRAWO OPCJI (80%):</t>
  </si>
  <si>
    <t>WARTOŚĆ ZAMÓWIENIA PODSTAWOWEGO:</t>
  </si>
  <si>
    <t xml:space="preserve">Elektrody do defibrylacji, kardiowersji, monitorowania, stymulacji przezskórnej typu COMBO kompatybilne z defibrylatorem Lifepak warstwa przewodząca styku wykonana na bazie Ag/AgCl , zintegrowane odprowadzenia długości 120 cm </t>
  </si>
  <si>
    <t xml:space="preserve">Elektrody do defibrylacji, kardiowersji, monitorowania, stymulacji przezskórnej typu COMBO kompatybilne z defibrylatorem ZOLL  warstwa przewodząca styku wykonana na bazie Ag/AgCl , zintegrowane odprowadzenia długości 120 cm pozwalają na jeszcze wygodniejsze użytkowanie produktu, radioprzezierne </t>
  </si>
  <si>
    <t>Cewnik Foley z sondą termiczną do monitorowania temperaury głębokiej, wykonany z silikonowego tworzywa zwiększającą wytrzymałość cewnika 10-18 CH</t>
  </si>
  <si>
    <t xml:space="preserve">Sonda termiczna uniwersalna przełykowo-odbytnicza typu Mon-A-Therm, jednorazowego użytku, opakowanie sterylne:  folia-papier. Rozm: Ch9, Ch12.        </t>
  </si>
  <si>
    <t xml:space="preserve"> Filtry, rurki intubacyjne</t>
  </si>
  <si>
    <t>Sztuczny nos - wymiennik ciepła i wilgoci do rurek tracheostomijnych z portem do podawania tlenu oraz portem do odsysania, sterylny, jednoczęściowy, opakowanie folia- papier, przestrzeń martwa w zakresie 15- 20 ml, wydajność nawilżania min 28 mg/l przy VT-500 ml</t>
  </si>
  <si>
    <t>Obwód oddechowy z workiem i portem do kapnografii</t>
  </si>
  <si>
    <t>Rurka intubacyjna z mankietem niskociśnieniowym, silikonowa, bez zawartości ftalanów, wyposażona w znaczniki głębokości, w postaci dwóch pełnych pierścieni, linia RTG na całej długości rurki, oczko Murphy'ego, rozmiar podany na łączniku, baloniku kontrolnym i w conajmniej dwóch miejscach na korpusie rurki, wyraźny znak skracania rurki, sterylna, opakowanie papier- folia z punktowymi, fabrycznymi zgrzewami zapewniającymi utrzymanie anatomicznego kształtu rurki; rozmiar : 4.0-10.0 co 0,5 mm</t>
  </si>
  <si>
    <t>Rurka zbrojona wykonana z PVC z prowadnicą wykonaną z aluminium powleczonego gładkim tworzywem sztucznym a wewnętrzną powierzchnią rurki z powierzchnią ułatwiającą wprowadzenie cewnika do odsysania czy bronchoskopu w rozmiarach 5,0-9,5 mm, dwa znaczniki w postaci ringów na całym obwodzie rurki ułatwiające pozycjonowanie rurki. Opakowanie papier- folia, sterylne.</t>
  </si>
  <si>
    <t xml:space="preserve">Rurka tracheostomijna z odsysaniem z przestrzeni podgłośniowej z miękkim, ultracienkim mankietem niskociśnieniowym wysokoobjętościowym o stożkowym kształcie, posiadające oznaczenia rozmiaru rurki, wykonane z termoplastycznego PCV, posiadające elatyczny kołnierz oraz obturator, sterylne. Na zewnątrz umieszczona informacja o produkcie medycznym. rozmiar 6,0; 7,0; 8,0; 9,0; 10 mm </t>
  </si>
  <si>
    <t>Przestrzeń martwa, wewnętrznie gładka, łącznik 7/16 cm, złącze 15M - złącze pacjenta 22M/15F, ze złączem kątowym 120 stopni</t>
  </si>
  <si>
    <t>Rurka tracheostomijna z miękkim, ultracienkim mankietem niskociśnieniowym, wysokoobjętościowym o stozkowym kształcie, posiadające oznaczenie rozmiaru rurki, wykonane z termoplastycznego PCV, posiadające regulowany kołnierz oraz obturator, sterylne, rozmiar 6,0; 7,0; 8,0; 9,0; 10,0.</t>
  </si>
  <si>
    <t xml:space="preserve">Rurka tracheostomijna bez mankietu, wykonana z miękkiego materiału na bazie plastyfikatora wolnego od DEHP (bez ftalanów) z wyraźnie miękkim, nieprzylegającym na całej powierzchni dla mniejszej traumatyzacji stomii przezroczystym ruchomym szyldem (w płaszczyźnie góra- dół), (obrót szyldu umożliwia doposowanie do warunków anatomicznych pacjenta) z 2 wielorazowymi kaniulami wewnętrznymi mocowanymi na rurce za pomocą specjalnego zatrzasku. W komplecie obturator oraz taśma do mocowania. Rurki posiadając bezpieczny zawór balonika pilotowego. rozmiary 6,5; 7,0; 7,5; 8,0; 8,5; 9,0 </t>
  </si>
  <si>
    <t xml:space="preserve">Korek dekaniulacyjny, nakładany na łącznik 15mm, do stosowania przy odzwyczajaniu od rurki tracheostomijnej </t>
  </si>
  <si>
    <t>Korki dekaniulacyjne do rurek tracheostomijnych, pasujące do łącznika 15 mm, w kolorze czerwonym, z łatwym uchwytem do zakładania i zdejmowania z rurki tracheostomijnej</t>
  </si>
  <si>
    <t>tracheostomia - akcesoria</t>
  </si>
  <si>
    <t>Opaski do rurek tracheostomijnych, bardzo miękkie, zapinane na rzepy, jednoczęściowe, sterylne</t>
  </si>
  <si>
    <t>Podkładki do rurek tracheostomijnych, z pianki poliuretaniwej, przeciwodleżynowe, bardzo chłonne wilgoć</t>
  </si>
  <si>
    <t>Podkładki do rurek tracheostomijnych, 6-warstwowe, sterylne rozmiar 10 x 10 cm</t>
  </si>
  <si>
    <t>Produkty anestezjologiczne na OIT (obwody oddechowe,kaniule, pomiar ciśnienia śródbrzusznego)</t>
  </si>
  <si>
    <t>Kaniula dodostępu tętniczego z zatrzaskiem typu FloSwitch - 20G, 1,1 mm x 45 mm, wycięcie za zawór FloSwitch, 2 piankowe podkładki pod skrzydełka kaniul piankowy paskiem do prowadzenia linii, cewnik z PTFE</t>
  </si>
  <si>
    <t>System gromadzący i żelujący mocz zawierający drobnoustroje, antybiotyki, cytostatyki, sterydy, z zastawką antyzwrotną, zatyczką, uniwersalnym łącznikiem do kranika poprzecznego worka, regulowane podwieszenie, pojemność 2 l, biologicznie czysty.</t>
  </si>
  <si>
    <t>Maska anestetyczna jednorazowego użytku z nadmuchiwaną poduszką twarzową z PCV, korpus maski oraz haczykowaty pierścień wykonane z poliwęglanu, silikonowy zawór skierowany pionowo w nosowej części maski, możliwość pracy w środowisku MRI, w rozmiarach wiekowych od 1-7 odpowiednio: noworodek / niemowlę / małe dziecko / dziecko / dorosły mały /dorosły średni / dorosły duży. Waga w (g) odpowiednio: 8/11/16/20/27/29/36 g. Dla roz 1 i 2 złącze 15 mm męskie oraz dla roz 3-7 złącze 22 mm żeńskie, rozmiary kodowane kolorem pierścienia oraz numerycznie i opisowo na korpusie maski, produkt mikrobiologicznie czysty, bez DEHP i lateksu.</t>
  </si>
  <si>
    <t>Produkty anestezjologiczne na OIT</t>
  </si>
  <si>
    <t>Cewnik do odsysania w systemie zamkniętym na 72 godziny do rurek intubacyjnych o długości 54 cm, do rurek tracheotomijnych o długości 34 cm, skalowany co 1 cm, z jednym otworem centralnym i 2 bocznymi, pozbawiony DEHP w rozmiarach: 10 ; 12 ; 14 i 16 Fr, kompatybilny z adapterem do dróg oddechowych.</t>
  </si>
  <si>
    <t>Adapter do dróg oddechowych do połączenia obwodu oddechowego z rurką intubacyjną  lub tracheotomijną , z możliwością  stosowania przez 7 dni,  pozwalający bez rozłączania obwodu  oddechowego na odsysanie, wykonanie procedury bronchoskopii, mini-Bal, podania leku , rozgałęziony pod kątem 45 stopni, podwójnie obrotowy, z portem do przepłukiwania, z  silikonową, samouszczelniającą się, dwudzielną zastawką, kompatybilny z cewnikiem do odsysania w systemie zamkniętym.</t>
  </si>
  <si>
    <t>Wymiennik ciepła i wilgoci do rurek tracheotomijnych z wkładem celulozowym  z uniwersalnym portem tlenowym, z samodomykającym  się portem do odsysania pomiędzy dwoma membranami wymiennika, o skuteczności nawilżania  minimum 29,2 mg H2O przy Vt 500ml, sterylny</t>
  </si>
  <si>
    <t>Przestrzeń martwa wewnętrznie gładka długości 205 mm ze złączem kolankowym podwójnie obrotowym z podwójnie uszczelnionymi portami do bronchofiberoskopii 9 mm i portem do odsysania 3,5 mm, sterylna</t>
  </si>
  <si>
    <t xml:space="preserve"> Czujniki i przetworniki</t>
  </si>
  <si>
    <t>Czujnik Flo Trac do ciągłego pomiaru rzutu serca, dł. linii 152 cm;</t>
  </si>
  <si>
    <t xml:space="preserve">Czujnik do parametrów hemodynamicznych metodą analizy krzywej ciśnienia tętniczego krwi. Czujnik wykrywajacy prawdopodobienstwo wystapienia zdarzenia hipotensyjnego przed jego wystapieniem. </t>
  </si>
  <si>
    <t>Ccombo, cewnik do ciągłego pomiaru pojemności
minutowej serca z SvO2 7,5 Fr</t>
  </si>
  <si>
    <t>Duży Czujnik (Dorosły), podłączenie w okolicy mózgowej – Pacjent ≥ 40kg; podłączenie w okolicy nie-mózgowej – Pacient ≥ 40kg</t>
  </si>
  <si>
    <t xml:space="preserve">Zestaw VolumeView do do pomiarów hemodynamicznych z wykorzystaniem termodylucji przezpłucnej.  (Wkłucie dotętnicze 5Fr, 20 cm)  </t>
  </si>
  <si>
    <t>Cewnik Swan-Ganz'a roz 7F4 światła 110 cm Kompatybilny z aparatem Hemosphere</t>
  </si>
  <si>
    <t>Pojedynczy przetwornik do pomiaru ciśnienia metodą krwawą o długości linii płuczącej 150 cm(+/- 5cm).
Czujnik wyposażony w system zapwniający prostoliniowy przepływ płynu płuczącego przez przetwornik zapobiegający powstawaniu zakłóceń pomiarowych. Linia płucząca z biuretą wyposażoną w szpikulec z min. trzema otworami, zabezpieczający przed zapowietrzeniem układu.
Przetwornik zawiera osobny port typu plug in do testowania poprawności działania systemu</t>
  </si>
  <si>
    <t>Podwójny przetwornik do pomiaru ciśnienia metodą krwawą o długości linii płuczącej 150 cm(+/- 5cm) x 2
Czujnik wyposażony w system zapwniający prostoliniowy przepływ płynu płuczącego przez przetwornik zapobiegający powstawaniu zakłóceń pomiarowych. Linia płucząca z biuretą wyposażoną w szpikulec z min. trzema otworami, zabezpieczający przed zapowietrzeniem układu.
Przetworniki zawierają osobny port typu plug in do testowania poprawności działania systemu</t>
  </si>
  <si>
    <t>Cewnik oksymetryczny, wkłucie dwuświatłowezakończone światłowodem, służące do
pomiaru saturacji krwi żylnej. Cewnik w 2 rozmiarach (5cm/4,5F; 8cm/4,5F).</t>
  </si>
  <si>
    <t xml:space="preserve">Cewnik oksymetryczny PediaSat, wkłucie trzyświatłowe zakończone światłowodem, służące do pomiaru saturacji krwi żylnej. Cewnik występuje w 2 rozmiarach (8cm/5,5F; 15cm/5,5F). </t>
  </si>
  <si>
    <t>Czujnik ForeSight Elite do pomiaru saturacji
tkankowej/ mózgowej (≥ 3 kg)</t>
  </si>
  <si>
    <t>Czujnik ForeSight Elite do pomiaru saturacji
tkankowej/ mózgowej (&lt; 8 kg)</t>
  </si>
  <si>
    <t>Nieprzylepny, mały czujnik ForeSight Elite do
pomiaru saturacji tkankowej/ mózgowej (&lt; 8 kg)</t>
  </si>
  <si>
    <t>Mankiet do pomiarów hemodynamicznych metodą nieinwazyjną ClearSight dostępny w trzech rozmiarach: S, M i L.  Pak po 5 sztuk</t>
  </si>
  <si>
    <t xml:space="preserve">Czujnik Acumen IQ Cuff do pomiaru rzutu serca metodą nieinwazyjną. Czujnik wykrywajacy prawdopodobienstwo wystapienia zdarzenia hipotensyjnego przed jego wystapieniem. Występuje w trzech rozmiarach. </t>
  </si>
  <si>
    <t>Fluid Meter, czujnik jednorazowy do zarządzania płynami kompatybilny z systemem AFM.</t>
  </si>
  <si>
    <t>Co Set- system do podawania iniektatu lodowatego</t>
  </si>
  <si>
    <t>Co Set- system do podawania iniektatu w temperaturze pokojowej</t>
  </si>
  <si>
    <t>Układ oddechowy do respiratora IVENT 201 , typ-Y, dł. 1,8m, jednorazowy – zestaw 2 rurowy, jedno z ramion zakończone niebieską złączką kompatybilną z respiratorem, drugie zakończone filtrem z kontrastowym niebieskim drenem, łącznik Y z 2 odprowadzeniami z drenami ( zakończonymi : luer, luer-lock ) , wejście zabezpieczone czerwoną zatyczką. W zestawie dodatkowo zapasowa czerwona zatyczka , na całej długości układu mocowania małych drenów zapobiegające zaplątaniu</t>
  </si>
  <si>
    <t xml:space="preserve">Układ oddechowy do respiratora IVENT 201 , typ-Y, dł. 4 m, jednorazowy – zestaw 2 rurowy, jedno z ramion zakończone niebieską złączką kompatybilną z respiratorem, drugie zakończone filtrem z kontrastowym niebieskim drenem, łącznik Y z 2 odprowadzeniami z drenami ( zakończonymi : luer, luer-lock ) , wejście zabezpieczone czerwoną zatyczką. W zestawie dodatkowo zapasowa czerwona zatyczka , na całej długości układu mocowania małych drenów zapobiegające zaplątaniu. Możliwa wentylacja w środowisku MRI </t>
  </si>
  <si>
    <t>Układ oddechowy do respiratora Ivent VersaMed</t>
  </si>
  <si>
    <t>Zestaw do termoregulacji pacjenta</t>
  </si>
  <si>
    <t xml:space="preserve">Pas piersiowy typu LifeBand do platformy AutoPulse ZOLL pakowany po 3 szt </t>
  </si>
  <si>
    <t xml:space="preserve">Jednorazowy obwód oddechowy jednoramienny z wewnętrzną linią monitorowania ciśnienia, filtrem i zastawką pacjenta kompatybilny z respiratoroami transportowymi  paraPACK Pakowanie po 10 sztuk </t>
  </si>
  <si>
    <t>Jednorazowy zestaw do toczenia, 3 drożny, do pompy Belmont Rapid Infuser opakowanie 12 szt</t>
  </si>
  <si>
    <t>Jednorazowy układ
oddechowy dla dorosłych do
respiratora Vitae 40</t>
  </si>
  <si>
    <t>Wielorazowy układ
oddechowy dla dorosłych do
respiratora Vitae 40</t>
  </si>
  <si>
    <t>Zestaw do hipotermii terapeutycznej kompatybilny z Thermogard XP:
* Cewnik wewnątrznaczyniowy do wprowadzenia do żyły udowej 38cm,
* Zestaw Start-Up Kit, standardowa długość rurki (6 stóp),
* Cewnik Foleya z czujnikiem temperatury, średnica Ch16 lub Ch18.</t>
  </si>
  <si>
    <t>Zestaw do hipotermii terapeutycznej kompatybilny z Thermogard XP:
* Cewnik wewnątrznaczyniowy do wprowadzenia do żyły udowej 45cm,
* Zestaw Start-Up Kit, standardowa długość rurki (6 stóp),
* Cewnik Foleya z czujnikiem temperatury, średnica Ch16 lub Ch18.</t>
  </si>
  <si>
    <t>Zawór biopsyjny i ssący do bronchoskopu</t>
  </si>
  <si>
    <t>Zawór biopsyjny j.u. do bronchoskopu Olympus, model Maj - 210. Opakowanie po 20 szt.</t>
  </si>
  <si>
    <t>Zawór ssący j.u. do bronchoskopu Olympus, model Maj - 209.  Opakowanie po 20 szt.</t>
  </si>
  <si>
    <t>Przenośny system infuzyjny, w całości wolny od lateksu i DEHP, wykorzystujący zbiornik elastomerowy o objętości nominalnej 275 ml oraz stałej prędkości przepływu:  5ml/h; 8ml/h, 10ml/h. Z filtrem 5um na linii infuzyjnej. Port do napełniania urządzenia na drenie, wyposażony w połączenie luer-lock zapewniajace możliwość szczelnego podłączenia strzykawki i zabezpieczenia portu kapturkiem po wypełnieniu. System infuzyjny sprawdzony pod względem stabilności z ropiwakainą lub bupiwakainą - dołączyć do oferty badanie stabilności. Urządzenie pakowane pojedynczo, apirogenne. Linia infuzyjna zakończona zdejmowanym filtrem automatycznie usuwającym powietrze podczas napełniania urządzenia, zapobiega wyciekowi leku - brak kontaktu Personelu Medycznego z lekiem.</t>
  </si>
  <si>
    <t>Przenośny system infuzyjny, niezawierający lateksu i DEHP, dodatkowo linia infuzyjna niezawierająca PCV, wykorzystujący zbiornik elastomerowy o objętości nominalnej 275 ml oraz regulowanej prędkości przepływu 2-5-7-12 ml/h, 0-1-2-3-4-5-6-7
ml/h. Z filtrem 5um na linii infuzyjnej. Port do napełniania urządzenia na drenie, wyposażony w połączenie luer-lock zapewniajace możliwość szczelnego podłączenia strzykawki i zabezpieczenia portu kapturkiem po wypełnieniu. System infuzyjny
sprawdzony pod względem stabilności z ropiwakainą lub bupiwakainą - dołączyć do oferty badanie stabilności. Urządzenie pakowane pojedynczo, apirogenne. Linia infuzyjna zakończona zdejmowanym filtrem automatycznie usuwającym powietrze
podczas napełniania urządzenia, zapobiega wyciekowi leku - brak kontaktu Personelu Medycznego z lekiem.</t>
  </si>
  <si>
    <t xml:space="preserve">Zestaw do infiltracji ran składający się z:
- cewnika do infiltracji ran:
- długość 700mm z kanalikami / otworami na pierwszych 65mm ,
- długość 700mm z kanalikami / otworami na pierwszych
150mm , -
długość 700mm z kanalikami / otworami na pierwszych 210mm .
Widoczny w USG i RTG. Pozbawiony jakichkolwiek metalowych elementów, dający możliwość wykonania badania w rezonansie magnetycznym (MRI). Kanaliki / mikroperforacja ściśle i równomiernie rozmieszczone na wzór spirali wokół cewnika, zapewniają rozkład środka znieczulającego na całej długości perforacji, w promieniu 360° wokół cewnika,
- rozrywalnego systemu służącego do wprowadzenia cewnika, zintegrowanego z kaniulą wprowadzającą cewnik (kaniulą do wkłucia) 17G x 150 mm,
- przezroczystego poliuretanowego opatrunku 10cm x 10cm z centralnie umieszczoną warstwą chłonną o wymiarach 4,5cm x
4,5cm,
- ośmiokątnego płaskiego filtra antybakteryjnego z kapturkiem,
- strzykawki niezawierającej lateksu - 2ml - służącej do wypełenienie / odpowietrzenia zestawu filtr - cewnik,
- igły 18G x 90mm,
- 3 pasków długości 10 cm służących do mocowania filtra i cewnika. </t>
  </si>
  <si>
    <t>Systemy ogrzewania pacjenta i zapobiegania hipotermii</t>
  </si>
  <si>
    <t>Kołdra polipropylenowa na pacjenta, skonstruowana z podłużnie ułożonych tub , z których ciepłe powietrze rozprowadzane jest z tuby centralnej do bocznych części. Na całej dolnej  powierzchni kołdry są małe otworki , które rozprowadzają ciepło równomiernie na ciało pacjenta.
Wymiary kołdry: 213x91cm
Waga: 150g
Część przykrywająca stopy pacjenta nieogrzewana. Posiada zakładki do podwinięcia pod ramiona pacjenta w celu lepszego ufiksowania kołdry oraz 6 oddzielonych perforacją części w celu lepszego/wygodniejszego dostępu do pacjenta .Na wierzchniej części posiada dwa plasterki do przyklejenia koca. Jeden otwór do podłączenia dmuchawy .
Kołdra kompatybilna z urządzeniem do ogrzewania pacjenta Bair Hugger 775 i zgodna z instrukcją obsługi urządzenia; opakowanie max 10 szt.</t>
  </si>
  <si>
    <t>Polipropylenowa kołdra pod pacjenta. Na całej górnej powierzchni kołdry są małe otworki , które rozprowadzają ciepło równomiernie na całe ciało pacjenta. Zaopatrzona również w unikatowe otwory odprowadzające  w czterech kierunkach gromadzący się  pod pacjentem płyn.
Wymiary: 221x91cm.
Posiada 2 otwory do podłączenia dmuchawy . Taśma przylepna do lepszego mocowania kołdry na stole. Specjalne perforacje po bokach kołdry pozwalają na optymalne ułożenie pacjenta w wymaganej pozycji. 
Dodatkowy opcjonalny otwór na twarz w ułożeniu pacjenta innym niż na plecach.
Kołdra kompatybilna z urządzeniem do ogrzewania pacjenta Bair Hugger 775 i zgodna z instrukcją obsługi urządzenia
Ilość sztuk w opakowaniu: 5 ; opakowanie max 5 szt.</t>
  </si>
  <si>
    <t>Polipropylenowa kołdra pod pacjenta. Kołdra skonstruowana w taki sposób , żeby ciepło rozprowadzało się równomiernie na całej powierzchni.  Na całej górnej powierzchni kołdry są małe otworki , które rozprowadzają ciepło równomiernie na całe ciało pacjenta. Zaopatrzona również w unikatowe otwory odprowadzające  w czterech kierunkach gromadzący się  pod pacjentem płyn.
Wymiary: 81cmx152cm
Waga: 136g. 
2 sztuki folii (61x61cm) do przykrycia głowy i stóp pacjenta . 2 otwory do podłączenia dmuchawy . Nieużywany zamknięty specjalnym motylkiem . Taśmy przylepne do trwalszego ufiksowania kołdry . Posiada specjalne zakładki do lepszego jej zamocowania na stole. Kołdra kompatybilna z urządzeniem do ogrzewania pacjenta Bair Hugger 775 i zgodna z instrukcją obsługi urządzenia; opakowanie max 10 szt.</t>
  </si>
  <si>
    <t xml:space="preserve">Polipropylenowa kołdra na pacjenta. Kołdra skonstruowana z podłużnie ułożonych tub , z których ciepłe powietrze rozprowadzane jest z tuby centralnej do bocznych części.Pomiędzy tubami są specjalne tunele ,których zadaniem jest rozprowadzanie powietrza w moemencie gdy górna warstwa kołdry (folia) częściowo ulegnie zniszczeniu(pęknięciu) . Na całej dolnej powierzchni kołdry są małe otworki , które rozprowadzają ciepło równomiernie na ciało pacjenta. 107x91cm. 90g. Jedna folia do przykrycia głowy(61x41cm). Dwa otwory do podłączenia dmuchawy.Na wysokości szyi pacjenta specjalne dmuchawki , które wtłaczają ciepłe powietrze pod folię . Posiada zakładki do podwinięcia pod ramiona pacjenta w celu lepszego ufiksowania kołdry . </t>
  </si>
  <si>
    <t xml:space="preserve">Jednorazowa kaseta podgrzewająca do krwi i płynów z drenami i łącznikami kompatybilnymi z zestawami do dożylnego podawania krwi/płynów stosowanymi standardowo . Kasety nie zawierają lateksu , przeznaczone do stosowania z urządzeniem podgrzewającym wielokrotnego  użytku Ranger Zestaw do ogrzewania płynów standardowy z dwoma portami do iniekcji i zestawem przedłużającym. Jeziorko eliminujące bąbelki powietrza .Przepływ płynów od KVO do 9000ml/h . Pojemność wypełnienia 44ml.Dren pacjenta długość minimum 76 cm , dren dodatkowy minimum 76cm Bez lateksu . Jednorazowy. Sterylizowany tlenkiem etylenu. </t>
  </si>
  <si>
    <t xml:space="preserve">Nieinwazyjny czujnik do pomiaru temperatury głębokiej ciała  kompatybilny do systemu nieinwazyjnego pomiaru temperatury Spooton </t>
  </si>
  <si>
    <t xml:space="preserve">Polipropylenowa kołdra na pacjenta.Zapewnia możliwość składania/złamania kołdry bez wpływy na przepływ ciepłego powietrza wewnątrz kołdry i na efektywność ogrzewania  ▪ Kołdra skonstruowana z podłużnie ułożonych tub, z których ciepłe powietrze rozprowadzane jest z tuby centralnej do bocznych części ▪ Pomiędzy tubami są specjalne tunele , których zadaniem jest rozprowadzanie powietrza  w momencie gdy górna warstwa kołdry (folia) częściowo ulegnie zniszczeniu (pęknięciu) ▪ Cała powierzchnia kołdry od strony pacjenta posiada drobne perforacje, które równomiernie rozprowadzają ciepło na ciało pacjenta ▪ 1 dodatkowa folia – 61cm x 61cm . Folia służy do przykrycia głowy, aby zmniejszyć utratę ciepła przez głowę ▪ 2 otwory do podłączenia urządzenia grzewczego umieszczone po jednym z każdej strony pacjenta.  Kołdra posiada na wysokości szyi pacjenta specjalne otwory, przez które wtłaczane jest ciepłe powietrze pod folię przykrywającą głowę ▪ Posiada specjalne odrywane paski, służące do mocowania kołdry do pacjenta lub stołu operacyjnego. Rozmiar 198x61 cm. KołdraKołdra kompatybilna z urządzeniem do ogrzewania pacjenta Bair Hugger 775 i zgodna z instrukcją obsługi urządzenia; opakowanie max 10 szt. </t>
  </si>
  <si>
    <t>Zestaw z cewnikiem do długotrwałego dostępu naczyniowego do hemodializy, cewnik o rozmiarze 15,5 FR (+/-) 0,5 Fr, przekrój „podwójne D”, odgięta końcówka cewnika zakończona niesymetrycznie – 3 cm różnicy pomiędzy kanałem żylnym i kanałem tętniczym, oba kanały z dodatkowymi otworami bocznymi na końcach cewnika, wykrzywiona końcówka kanału tętniczego, osobny kanał prowadnicy drutowej, cewnik wykonany w technologii typu Endexo który powoduje ograniczenie akumulacji komponentów krwi na cewniku z mufą polyestrową, końcówki Luer wykonane z termoplastycznego poliuretanu. W skład zestawu wchodzi: cewnik 15,5 Fr, igła wprowadzająca grub. 18 Ga x 7 cm, prowadnica drutowa J grubość1mm,rozszerzacz 12 Fr i 14 Fr, skalpel nr 11, bagnet do tunelizacji, prowadnik rozdzierany typu (pull-apart) 16 Fr z mechanizmem zastawkowym,  samoprzylepny opatrunek na wkłucie, 2 nasadki iniekcyjne. Całkowita długość cewnika 20,22,24,28,32,36 cm</t>
  </si>
  <si>
    <t xml:space="preserve">Zestaw z cewnikiem do długotrwałego dostępu naczyniowego do hemodializy, cewnik o rozmiarze 15 FR (+/-) 0,5 Fr, przekrój „podwójne D”, odgięta końcówka cewnika zakończona niesymetrycznie – 3 cm różnicy pomiędzy kanałem żylnym i kanałem tętniczym, oba kanały z dodatkowymi otworami bocznymi na końcach cewnika, wykrzywiona końcówka kanału tętniczego, osobny kanał prowadnicy drutowej, cewnik wykonany w technologii typu Endexo który powoduje ograniczenie akumulacji komponentów krwi na cewniku z mufą polyestrową, końcówki Luer wykonane z termoplastycznego poliuretanu. W skład zestawu wchodzi: cewnik 15,5 Fr, igła wprowadzająca grub. 18 Ga x 7 cm, prowadnica drutowa J grubość1mm,rozszerzacz 12 Fr i 14 Fr, skalpel nr 11, bagnet do tunelizacji, prowadnik rozdzierany typu (pull-apart) 16 Fr z mechanizmem zastawkowym,  samoprzylepny opatrunek na wkłucie, 2 nasadki iniekcyjne. Długość całkowita cewnika 40,48,55 cm </t>
  </si>
  <si>
    <t>Kaniule permanentne do dializ</t>
  </si>
  <si>
    <t>Port naczyniowy niskoprofiowy z zestawem wprowadzającym.  o wadze 7,7g. port w rozmiarze 31x22x12mm  komora portu wykonana w całości z tytanu i biokompatybilnej obudowy z tworzywa sztucznego (polioksymetylen) o kształcie zbliżonym do „łezki, 3 otwory fiksacyjnyjne wypełnione silikonem )  Port naczyniowy z zestawem wprowadzającym, komora portu o kształcie łatwym do zidentyfikowania przez skórę, membrana silikonowa niewystająca znacznie poza obrys kołnierza portu i zapewniająca szczelność dla 3000 wkłuć, dołączony cewnik silikonowy, o średnicy wewnętrznej 1,20 mm, a średnicy zewnętrznej 2,40mm (7,2Fr) widoczny w RTG o długości 60 cm z naniesioną na cewniku podziałką co 1 cm i opis co 5 cm, z atraumatycznym zakończeniem od strony pacjenta z wygodnym, rozłączalnym połączeniem cewnika z portem z  zestawem wprowadzającym w składzie: wygodna prowadnica Seldingera z zakończeniem typu J, cienka igła punkcyjna łatwo przechodząca przez skórę koszulka rozrywalna z wygodnym uchwytem, narzędzie do tunelizacji – szydło, tępa igła do wypełnienia cewnika, igła Hubera prosta 22G, hak do unoszenia żyły, strzykawka z gumowym tłokiem o objętości co najmniej 10 ml, igła Hubera bezpieczna  (0,9 x 20 mm) do wkłucia do założonego portu, Kompatybilny z rezonansem magnetycznym i tomografią komputerową, wytrzymały do 325 psi przy podawaniu kontrastu, przepływ 5 ml/sek.
Dodatkowo w zestawie z portem zabezpieczenie sterylne do USG w skład którego wchodzi : bezlateksowa osłona na głowice USG, dwie sterylne gumki i żel sterylny do USG. 
W zestawie paszport w języku polskim, pakiet edukacyjny dla pacjenta oraz bransoletka informująca, iż pacjent posiada port naczyniowy.</t>
  </si>
  <si>
    <t>Port naczyniowy niskoprofiowy z zestawem wprowadzającym  o wadze 5,5 g. komora portu wykonana w całości z tytanu i biokompatybilnej obudowy z tworzywa sztucznego (polioksymetylen), 3 otwory fiksacyjnyjne wypełnione silikonem )  Port naczyniowy z zestawem wprowadzającym, komora portu o kształcie łatwym do zidentyfikowania przez skórę, membrana silikonowa niewystająca znacznie poza obrys kołnierza portu i zapewniająca szczelność dla 3000 wkłuć, dołączony cewnik silikonowy, o średnicy wewnętrznej 1,20 mm, a średnicy zewnętrznej 2,40 mm (7,2 Fr) widoczny w RTG o długości 60 cm z naniesioną na cewniku podziałką co 1 cm i opis co 5 cm, z atraumatycznym zakończeniem od strony pacjenta z wygodnym, rozłączalnym połączeniem cewnika z portem z  zestawem wprowadzającym w składzie: wygodna prowadnica Seldingera z zakończeniem typu J, cienka igła punkcyjna łatwo przechodząca przez skórę koszulka rozrywalna z wygodnym uchwytem, narzędzie do tunelizacji – szydło, tępa igła do wypełnienia cewnika, igła Hubera prosta 22G, hak do unoszenia żyły, strzykawka z gumowym tłokiem o objętości co najmniej 10 ml, igła Hubera bezpieczna  (0,9 x 20 mm) do wkłucia do założonego portu, Kompatybilny z rezonansem magnetycznym i tomografią komputerową, wytrzymały do 325 psi przy podawaniu kontrastu, przepływ 5 ml/sek.
Dodatkowo w zestawie z portem zabezpieczenie sterylne do USG w skład którego wchodzi : bezlateksowa osłona na głowice USG, dwie sterylne gumki i żel sterylny do USG. 
W zestawie paszport w języku polskim, pakiet edukacyjny dla pacjenta oraz bransoletka informująca, iż pacjent posiada port naczyniowy</t>
  </si>
  <si>
    <t>Port naczyniowy niskoprofiowy z zestawem wprowadzającym  o wadze 5,5 g. komora portu wykonana w całości z tytanu i biokompatybilnej obudowy z tworzywa sztucznego (polioksymetylen), 3 otwory fiksacyjnyjne wypełnione silikonem )  Port naczyniowy z zestawem wprowadzającym, komora portu o kształcie łatwym do zidentyfikowania przez skórę, membrana silikonowa niewystająca znacznie poza obrys kołnierza portu i zapewniająca szczelność dla 3000 wkłuć, dołączony cewnik silikonowy, o średnicy wewnętrznej 1,02 mm, a średnicy zewnętrznej 2,16 mm (6,5 Fr) widoczny w RTG o długości 60 cm z naniesioną na cewniku podziałką co 1 cm i opis co 5 cm, z atraumatycznym zakończeniem od strony pacjenta z wygodnym, rozłączalnym połączeniem cewnika z portem z  zestawem wprowadzającym w składzie: wygodna prowadnica Seldingera z zakończeniem typu J, cienka igła punkcyjna łatwo przechodząca przez skórę koszulka rozrywalna z wygodnym uchwytem, narzędzie do tunelizacji – szydło, tępa igła do wypełnienia cewnika, igła Hubera prosta 22G, hak do unoszenia żyły, strzykawka z gumowym tłokiem o objętości co najmniej 10 ml, igła Hubera bezpieczna  (0,9 x 20 mm) do wkłucia do założonego portu, Kompatybilny z rezonansem magnetycznym i tomografią komputerową, wytrzymały do 325 psi przy podawaniu kontrastu, przepływ 5 ml/sek.
Dodatkowo w zestawie z portem zabezpieczenie sterylne do USG w skład którego wchodzi : bezlateksowa osłona na głowice USG, dwie sterylne gumki i żel sterylny do USG. 
W zestawie paszport w języku polskim, pakiet edukacyjny dla pacjenta oraz bransoletka informująca, iż pacjent posiada port naczyniowy</t>
  </si>
  <si>
    <t>Wszczepialny port naczyniowy z tytanową komorą i obudową wykonaną z poliksymetylenu. Port w rozmiarze 22x17x9mm i wadze 2,9g, objętość wypełnienia 0,2ml. Wyposażony w odłączalny, znakowany silikonowy cewnik w rozmiarze  średnicy wewnętrznej 1,02 mm, a średnicy zewnętrznej 2,16  mm widoczny w RTG o długości 80 cm z naniesioną na cewniku podziałką co 1 cm, z atraumatycznym zakończeniem od strony pacjenta z zestawem wprowadzającym w składzie:
 port, odłączalny cewnik silikonowy, rozrywalny zestaw wprowadzający, 2 łączniki, urządzenie do podnoszenia żył, prosta igła typu Huber, echogeniczna igła wprowadzająca, prowadnica typu J, igła do tunelizacji, strzykawka 10ml. Port odporny na ciśnienie do 325PSI. 
W zestawie paszport w języku polskim, pakiet edukacyjny dla pacjenta oraz bransoletka informująca, iż pacjent posiada port naczyniowy</t>
  </si>
  <si>
    <t xml:space="preserve">Jednorazowa bezpieczna igła do portów z ostrzem Hubera do długich przetoczeń,
zaopatrzona w mechanizm  zabezpieczający ( dźwignia )  przed zakłuciem personelu
medycznego, umożliwiająca obsługę jedną ręką. Zastosowanie pozytywnego ciśnienia
podczas wycofywania igły, ze skrzydełkami, zagięta pod kątem 90º, z przedłużeniem 25 cm
PVC bez DEHP oraz lateksu z zaciskiem  i łącznikiem Luer Lock. Igła z  miękką poduszką do
strony kontaktu ze skórą pacjenta, z medycznej pianki o grubości 2mm, zespoloną z
korpusem igły.
Możliwość podawania cytostatyków, wlewów, transfuzji, pobierania próbek krwi przez
membranę portu. Kompatybilna z tomografią komputerową i rezonansem magnetycznym-
oznaczenie na zacisku ciśnienie max.5 ml/s. Maksymalne ciśnienie 300 psi
W zestawie nieabsorbująca mała medyczna pianka do ustabilizowania igły.
Igły w rozmiarach: 19, 20, 22G długość 15,17,20,25,30,35 mm do wyboru przez
Zamawiającego                             </t>
  </si>
  <si>
    <t>Igła do portów 
Igła typu Hubera z przedłużką 25 cm do podawania leków, cytostatyków, wlewów, transfuzji, pobierania próbek krwi przez membranę portu. Duże, elastyczne i wygodne skrzydełka. Nie zawierająca lateksu.
Łatwa identyfikacja rozmiaru przez kolory skrzydełek.( 20 G – czarna, 22 G – żółta , 19 G beżowa )
długości od 17,20,25,30 i 35 mm 
grubości  19G, 20G i 22G 
Rozmiar igły do wyboru przez Zamawiającego</t>
  </si>
  <si>
    <t xml:space="preserve">Cewnik obwodowy w rozmiarze  4F- 15 cm, 20 cm, 25 cm zakładany metodą Seldingera o pojedynczym świetle z poliuretanu, zapewniający krótkotrwały lub średnioterminowy obwodowy dostęp żylny (do 29 dni). 
Skład zestawu:
1 x  cewnik poliuretanowy ze zintegrowaną linią przedłużającą i zaokrągloną końcówką
1 x  igła do nakłuwania 21G 
1x  prosty elastyczny prowadnik ze stali nierdzewnej 
1 x rozszerzacz
1 x naklejka z oznaczeniem rodzaju wkłucia i maksymalny przepływ  </t>
  </si>
  <si>
    <t xml:space="preserve">System mocowania cewników Midline  przylepno-rzepowy zastosowanie do 7 dni </t>
  </si>
  <si>
    <t>Antybakteryjny, trzyświatłowy cewnik i.v. Wprowadzany metodą Seldingera wykonany z poliuretanu impregnowanego Rifampicyną i Mikonazolem, widoczny w Rtg, o rozmiarze 7,5Fr, długości 16 i  20 cm( do wyboru przez Zamawiającego). Kanały (14G/18G/18G) . W zestawie: cewnik trzyświatłowy  z drenami przedłużającymi i zaciskami, wysoce echogeniczna igła do naklucia 18G x 70 mm z BLS (ograniczenie wypływu krwi), prowadnik "J" z Nitinolu pokryty teflonem 0,88 mm x 60 cm w podajniku umożliwiajacym wprowadzanie jedną ręką , kaniula 18G x 70 mm,  dylatator 8 Fr 10 cm, skrzydełka do mocowania, 3 zatyczki do dostrzykiwania, skalpel, strzykawka 5ml.</t>
  </si>
  <si>
    <t>Filtr mechaniczny do układów oddechowych , zakres objętości oddechowej  200–1500 ml, skuteczność filtracji antybakteryjnej &gt;99,9999, skuteczność filtracji wirusowej&gt;99,9999, membrana hydrofobowa, port do kapnografii, wydajnośc nawilżania 21 mg H20/l przy Vt 500 ml, objętośc wewnętrzna 66 ml , waga filtra 40 gram ( +/- 2 g )</t>
  </si>
  <si>
    <t>Filtr oddechowy pediatryczny dla dzieci, zakres objętości oddechowe 30 -100 ml , kształt okrągły, elektrostatyczny, jałowy, antybakteryjny, antywirusowy, objętośc wewnętrzna 11 ml, waga 8 g ( +/- 2  g )</t>
  </si>
  <si>
    <t>Filtr oddechowy elektrostatyczny do krótkich znieczuleń, bezlateksowy, skuteczność filtracyjna dla bakterii i wirusów pow. 99,99 %, opór przepływu 2,1 cm H2O przy 60 l/min, z portem do kapnografii, złącza 22 M/15 F – 22 M, zakres pojemności oddechowej 150 – 1200 ml, skutecznośc nawilżania min. 9 mg/l wody przy przepływie 500 ml, jednorazowy, waga 19 g (+/- 3 g ) sterylny, pakowany pojedyńczo, otwarcie po linii zgrzewu, bez konieczności rozdzierania, na opakowaniu informacja w zakresie objętości  oddechowej filtra.</t>
  </si>
  <si>
    <t>Linie ustno - nosowe do pomiaru kapno w technologii Microstream dla pacjentów  niezaintubowanych do krótkoterminowego stosowania, wyposażone w złącze tlenu</t>
  </si>
  <si>
    <t>Linie ustno - nosowe do pomiaru kapno w technologii Microstream dla pacjentów  do krótkoterminowego stosowania, wyposażone w zgryzak do edoskopii do 60 F</t>
  </si>
  <si>
    <t>Łyżki jednorazowego użytku kompatybilne z wideolaryngoskopem McGrath sterylne w rozmiarze 1,2,3,4</t>
  </si>
  <si>
    <t>Filtr jednorazowego użytku wydechowy, kompatybilny z Respiratorem Puritan Bennett 980</t>
  </si>
  <si>
    <t xml:space="preserve">Uzyczenie 1 szt monitora do pomiaru CO2 oraz SPO2 na czas trwania umowy z pełną gwarancją obejmującą bezpłatne przeglądy </t>
  </si>
  <si>
    <t xml:space="preserve">Dzierżawa dwóch Videolaryngoskopów ze zintegrowanym kolorowym wyświetlaczem LCD o przekątnej nie mniejszej niż 2,5 ‘’ wymiary 180 mm x 68 mm x 110 mm , zasilany baterią litową o standardowym czasie działania nie krótszym niż 250 min. , ochrona przed wnikaniem wody min Ipx8, wyposażony w wskaźnik pozostałego czasu działania baterii, waga do 180 g, </t>
  </si>
  <si>
    <t xml:space="preserve"> Filtry, linie do pomiaru kapnografii</t>
  </si>
  <si>
    <t>Dwukanałowe silikonowe cewniki do hemofiltracji o średnicy 13,5 F  o długościach 28, 35 cm z przelotowym mandrynem w kanale żylnym  - w zestawach do implantacji</t>
  </si>
  <si>
    <t>Dwukanałowe poliuretanowe cewniki współosiowe o średnicy 15,5 F  o długościach15, 20, 24 cm w zestawach do implantacji</t>
  </si>
  <si>
    <t>Cewniki do ciągłej terapii nerkozastępczej na OIT</t>
  </si>
  <si>
    <t>Oksygenator do procedury ECMO z drenami kompatybilny z posiadanym urządzeniem Cardiohelp: 
- zestaw gotowy do użytku składający się z oksygenatora z wymiennikiem ciepła z wbudowaną w oksygenator pompą centryfugalną ; 
- zestaw pokryty powłoką biokompatybilną; 
- głowica pompy centryfugalnej kompatybilna z napędem Cardiohelp; 
- wirnik głowicy bez łożyskowania mechanicznego. 
- zestaw wyposażony w akcesoria niezbędne do wypełniania i odpowietrzania układu; 
- minimalny czas użytkowania 30 dni; 
- wypełnienie oksygenatora 273ml; 
- wypełnienie całego zestawu maksymalnie 600ml; 
- przepływ od 0,5 -7 l/min; 
- długość linii min.200cm; 
- zintegrowane cewki do pomiaru saturacji, hemoglobiny i hematokrytu; 
- zintegrowane czujniki do pomiaru ciśnienia żylnego, tętniczego wewnętrznego temperatury żylnej i tętniczej</t>
  </si>
  <si>
    <t>Kaniule aortalne obwodowe kompatybilne do zestawu ECMO (BE-PAS/PAL).  Powlekane. Zbrojone, wyposażone w otwory boczne dla lepszego przepływu krwi. wyposażone w znaczniki głębokości i prowadnice. Kaniule dostępne w rozmiarach: 13, 15, 17, 19, 21, 23 Fr, długość 15 i 23 cm z konektorem 3/8x3/8 cala oraz przyłączem typu Luer Lock (wybór rozmiaru zgodnie z potrzebami Zamawiającego) - czas użycia do 30 dni</t>
  </si>
  <si>
    <t>Kaniule żylne obwodowe kompatybilne do zestawu ECMO (BE-PVS/PVL)Powlekane. Zbrojone, wyposażone w znaczniki głębokości i prowadnicę. Kaniule dostępne w rozmiarach 19, 21, 23, 25, 29 Fr długość 38 i 55 cm z konektorem 3/8x3/8 cala (wybór rozmiaru zgodnie z potrzebami zamawiającego) - czas użycia do 30 dni</t>
  </si>
  <si>
    <t>Zestaw do wprowadzania kaniul. PIK 100 - zestaw do wprowadzania kaniul do ECMO (kaniule aortalne)</t>
  </si>
  <si>
    <t>Zestaw do wprowadzania kaniul. PIK 150 - zestaw do wprowadzania kaniul do ECMO (kaniule żylne)</t>
  </si>
  <si>
    <t>Zestawy i kaniule do ECMO na OIT</t>
  </si>
  <si>
    <t xml:space="preserve">Układ z oksygenatorem ze zintegrowanymi czujnikami ciśnienia Novalung Xlung Kit 230 pow wymiany 1,9m2 użycie do 29 dni </t>
  </si>
  <si>
    <t>Zestawy do ECMO kompatybilne z posiadanym urządzeniem XENIOS/NOVALUNG</t>
  </si>
  <si>
    <t xml:space="preserve">Zestaw do pomiaru rzut serca metodą PICCO, zawierajacy: 1) cewnik do tetnicy udowej o długości 20 cm, średnica zewnętrzna 5F lub  2) tętnicy ramiennej proksymalnie o długości 16 cm, średnicy zewnętrznej 4F  przystosowany do pomiaru ciśnienia krwi metodą inwazyjną, posiadający czujnik temperatury. Zestaw zawiera prowadnicę wykonaną z nitinolu, rozszerzadło oraz dwie igły, złącze Luer wykonane z troglamidu, zestaw zawiera podwójny przetwornik do inwazyjnego pomiaru ciśnienia tętniczego (linia czerwona) i ośrodkowego ciśnienia żylnego (linia niebieska), przepływowy czujnik termiczny, przystosowany do użycia płynów o temperaturze pokojowej oraz płynów o bardzo niskiej temperaturze zintegrowany z sensorem detekcji przepływu i czasu jej trwania.  Opakowanie handlowe 5 sztuk. </t>
  </si>
  <si>
    <t xml:space="preserve"> Cewnik PICCO 4Fr, 8 cm; Cewnik PICCO 4Fr, 16 cm;  Cewnik PICCO 5Fr, 20 cm </t>
  </si>
  <si>
    <t xml:space="preserve">Cewnik PICCO 3Fr 7 cm </t>
  </si>
  <si>
    <t xml:space="preserve">Obudowa czujnika temperatury cieczy wstrzykiwanej </t>
  </si>
  <si>
    <t xml:space="preserve">Monitorowanie rzutu serca  </t>
  </si>
  <si>
    <t>Port naczyniowy tytanowy z cewnikiem silikonowym 8 Fr długość 45 cm +/- 5 cm.  cewnik z zastawką samouszczelniającą się, końcówka zaślepiona, możliwość przycinania cewnika w miejcu połączenia z komorą portu. Komora portu w kszałcie trójkąta o podstawie 30 mm, wysokości 11,3 mm, waga 11,8 g, objętośc wewnętrzna 0,6 ml.  Port z membraną silikonową do nakłuwania o średnicy 13 mm z  wypustkami silikonowymi w celu łatwej palpacyjnej identyfikacji położenia komory portu. Miejsca przeznaczone do przyszywania komory portu zasklepione silikonem.Maksymalna liczba nakłuć komory igłą 19 G -208, Igłą 20 G-208 Port dostosowany do podaży kontrastu ze wstrzykiwaczy ciśnieniowych z maksymalnym przepływem 5 ml/s, zestaw posiadający: prowadnicę, tunelizator, Introducer/śluzę, min. jeden zacisk do mocowania cewnika, igłę Hubera,. W zestawie karta ID produktu  dla pacjenta. Produkt sterylizowany EO, nie zawierający lateksu i DEHP. Produkt klasy III</t>
  </si>
  <si>
    <t>Port naczyniowy tytanowy z cewnikiem poliuretanowym  6 Fr długość 75 cm +/- 3 cm, Komora portu w kszałcie trójkąta 21,3 x 28 mm wysokość 9,9 mm, waga10 g  Port z membraną silikonową 8,9 mm  do nakłuwania, z  wypustkami silikonowymi w celu łatwej, palpacyjnej identyfikacji położenia komory portu. Miejsca przeznaczone do przyszywania komory portu otwarte. Maksymalna liczba nakłuć komory igłą 19 G -208, Igłą 20 G-208. Port dostosowany do podaży kontrastu ze wstrzykiwaczy ciśnieniowych, maksymlny przepływ 5ml/s. Zestaw posiadający: prowadnicę, tunelizator, Introducer/śluzę, min. jeden zacisk do mocowania cewnika, igłę Hubera,. W zestawie karta ID produktu  dla pacjenta  W zestawie karta ID produktu  dla pacjenta. Produkt sterylizowany EO, nie zawierający lateksu i DEHP. Produkt klasy III</t>
  </si>
  <si>
    <t>Port naczyniowy poliuretanowy z niewielką blaszką tytanową w podstawie komory z oznaczeniem CT w celu ułatwienia identyfikacji położenia komory portu w badaniach obrazowych. Cewnik poliuretanowy 8Fr długość 61 cm +/- 3 cm. Komora portu w kszałcie trójkąta o podstawie 29 mm, wysokości 11,6 mm, waga 5,2 g.  Port z membraną silikonową do nakłuwania 13 mm, z  wypustkami silikonowymi w celu łatwej, palpacyjnej identyfikacji położenia komory portu. Miejsca przeznaczone do przyszywania komory zasklepione silikonem. Maksymalna liczba nakłuć komory igłą 19 G -208, Igłą 20 G-208. Port dostosowany do podaży kontrastu ze wstrzykiwaczy ciśnieniowych o maksymalnym przepływie 5 ml/s. Zestaw posiadający: prowadnicę, tunelizator, Introducer/śluzę, min. jeden zacisk do mocowania cewnika, igłę Hubera,. W zestawie karta ID produktu  dla pacjenta. Produkt sterylizowany EO, nie zawierający lateksu i DEHP. Produkt klasy III</t>
  </si>
  <si>
    <t>Porty naczyniowe</t>
  </si>
  <si>
    <t>Moniotorowanie oxymetrii mózgowej, Hb total, saturacji</t>
  </si>
  <si>
    <t xml:space="preserve"> Czujnik do oksymetrii mózgowej oraz somatycznej. Wartość absolutna pomiaru max 4%, dokładność trendów max.3%, możliwość pomiaru w mózgu delty hemoglobiny utlenowanej, delty hemoglobiny odtlenionej oraz sumy obu delt. Możlwosć ustawienia linii bazowej. Czujnik na 72 godziny pomiaru</t>
  </si>
  <si>
    <t>Czujnik do pomiaru EEG. Pomiar osobno z prawej i lewej półkuli. Kształt czujnika pozwala na umieszczenie jednoczeście na czole pacjenta czujników do oksymetrii mózgowej. Pomiar EMG, Supresje , Artefakty, PSI. Surowy zapis czterech fal EEG ( dwie prawe, dwie lewe), trendy, wartości liczbowe ora obraz spektralny. Możliwość wykonania zdjęcia ekranu poprzez przesunięcie palcami w poprzek ekranu.</t>
  </si>
  <si>
    <t xml:space="preserve">Dzierżawa dwóch aparatów do monitorowania Sao2, Hb total, EEG, oxymetrii mózgowej i somatycznej, stanu nawodnienia pacjenta. Parametry wymagane :  monitor do pomiaru SpO2 , PR, Pi ( 2 szt), kabel RD do rainbow MD20-12 ( 2 szt), parametr hemoglobiny total ( 2 szt) , parametr Ori ( 2 szt), platforma monitorująca Root ( 2 szt) , moduł i kabel do pomiaru EEG ( 2 szt), moduł i kabel do pomiaru oksymetrii mózgowej i regionalnej ( 2 szt), stojak do platform (2 szt) </t>
  </si>
  <si>
    <t>Igła do wykonywania blokad obwodowych, widoczna w USG, Elementy echogeniczne tworzące strukturę trzech płaszczyzn, stykających się pod kątem 90o, umożliwiające odbicie wiązki ultrasonograficznej od trzech powierzchni, gwarantując widoczność końcówki igły również pod dużym kątem wprowadzania. Struktura echogeniczna rozmieszczona równomiernie ( 360o) wokół igły, na pierwszych 20mm w postaci dwóch odcinków 10mm. Uchwyt igły kodowany kolorystycznie, na stałe przyczepiony dren iniekcyjny. Rozmiary: 22G x 50 mm, 22G x 80mm ( pak po 10 sztuk)</t>
  </si>
  <si>
    <t xml:space="preserve"> Igła do wykonywania blokad powięziowych widoczna w USG. Elementy echogeniczne tworzące strukturę trzech płaszczyzn, stykających się pod kątem 90o, umożliwiające odbicie wiązki ultrasonograficznej od trzech powierzchni, gwarantując widoczność końcówki igły również pod dużym kątem wprowadzania. Struktura echogeniczna rozmieszczona równomiernie ( 360o) wokół igły, na pierwszych 20mm w postaci dwóch odcinków 10mm.Uchwyt igły kodowany kolorystycznie, na stałe przyczepiony dren iniekcyjny: 22G x 50 mm, 22G x 80mm, 21Gx110mm ( pak po 10 sztuk)</t>
  </si>
  <si>
    <t>Sterylne osłony na głowice USG w rozmiarze 15 x 100 cm wraz z żelem 1 x 20g, gumkami do mocowania na głowicy (2 szt.) z paskiem adhezyjnym, pakowane pojedynczo, sterylne. ( pak po 25 sztuk)</t>
  </si>
  <si>
    <t>System mocowania cewnika wraz z  opatrunkiem, umożliwiający bezpieczne przymocowanie cewnika do skóry pacjenta. (pak po 10 sztuk)</t>
  </si>
  <si>
    <t>Zestaw do infiltracji ran składający się z:
• cewnika do infiltracji ran 19G x 600 mm zbrojonego spiralą ze stali nierdzewnej zapewniającego wypływ leku nawet przy nacisku tkanek na na cewnik, z 60 otworami na pierwszych 150 mm, NRFit
• mikroperforacja prowadzona w linii spiralnej wokół cewnika, ściśle i równomiernie rozmieszczona, zapewnia rozkład środka znieczulającego na całej długości perforacji, w promieniu 360° wokół cewnika• rozrywalnego systemu służącego do umiejscowienia cewnika, zintegrowanego z kaniulą wprowadzającą cewnik (kaniulą do wkłucia) 18G x 116 mm
• zintegrowanego mocowania filtra i cewnika do ciała pacjenta wypustki na spodzie mocowania zapewniają stabilizację cewnika, NRFit
• płaskiego, okrągłego filtra 0,2 µm NRFit
• Adapter zaciskowy, biały, NRFi ( pak po 10 sztuk)</t>
  </si>
  <si>
    <t>Zestaw do infiltracji ran składający się z: 
• cewnika do infiltracji ran 19G x 500 mm, zbrojonego spiralą ze stali nierdzewnej zapewniającego wypływ leku nawet przy nacisku tkanek na cewnik, z 30 otworami na pierwszych 75 mm, NRFit
• mikroperforacja prowadzona w linii spiralnej wokół cewnika, ściśle i równomiernie rozmieszczona, zapewnia rozkład środka znieczulającego na całej długości perforacji, w promieniu 360° wokół cewnika
• rozrywalnego systemu służącego do umiejscowienia cewnika, zintegrowanego z kaniulą wprowadzającą cewnik (kaniulą do wkłucia) 18G x 116 mm
• zintegrowanego mocowania filtra i cewnika do ciała pacjenta wypustki na spodzie mocowania zapewniają stabilizację cewnika, NRFit
• płaskiego, okrągłego filtra 0,2 µm NRFit
• Adapter zaciskowy, biały, NRFi (pak po 10 sztuk)</t>
  </si>
  <si>
    <t>Zestaw do znieczulenia podpajęczynówkowego 25G x 90mm NRFit składający się z: 
•	Strzykawka Slip 3 ml
•	Igła Iniekcyjna 18G (1,2x38mm)
•	Igła Iniekcyjna 22G (0,7x32mm)
•	Słomka filtracyjna 50mm
•	Słomka filtracyjna 50mm NRFit
•	Strzykawka Slip 5 ml NRFit
•	Kulki z gazy Ø 40mm / 30x30mm – 3 szt
•	Kompresy włókninowe (7,5x7,5 cm) – 7 szt 
•	Penseta (dł.12,5cm/końcówka 3,5cm)
•	Serweta 75x90 cm, niebieska, 2-warstwowa z przezroczystym okienkiem 35 x 35 cm, otwór centralny 10x15 cm, pasek klejący wokół otworu 
•	Taca z dwiema przegrodam, przezroczysta 
•	Opatrunek
•	Igła do znieczuleń podpajęczynówkowych z atraumatyczną końcówką w kształcie ostrołuku z podłużnym oczkiem wypływu leku z efektem szkła powiększającego, z prowadnicą ściśle dopasowaną do rozmiaru igły, uchwyt kodowany kolorem z naniesioną informacją o rozmiarze w G i w mm z zakończeniem NRFit
o	Rozmiar 25G o długości 90mm	(pak po 10 sztuk)</t>
  </si>
  <si>
    <t>Zestaw do znieczulenia podpajęczynówkowego 27G x 90mm NRFit składający się z:
•	Strzykawka Slip 3 ml
•	Igła Iniekcyjna 18G (1,2x38mm)
•	Igła Iniekcyjna 22G (0,7x32mm)
•	Słomka filtracyjna 50mm
•	Słomka filtracyjna 50mm NRFit
•	Strzykawka Slip 5 ml NRFit
•	Kulki z gazy Ø 40mm / 30x30mm – 3 szt
•	Kompresy włókninowe (7,5x7,5 cm) – 7 szt 
•	Penseta (dł.12,5cm/końcówka 3,5cm)
•	Serweta 75x90 cm, niebieska, 2-warstwowa z przezroczystym okienkiem 35 x 35 cm, otwór centralny 10x15 cm, pasek klejący wokół otworu 
•	Taca z dwiema przegrodami, przezroczysta 
•	Opatrunek
•	Igła do znieczuleń podpajęczynówkowych z atraumatyczną końcówką w kształcie ostrołuku z podłużnym oczkiem wypływu leku z efektem szkła powiększającego, z prowadnicą ściśle dopasowaną do rozmiaru igły, uchwyt kodowany kolorem z naniesioną informacją o rozmiarze w G i w mm z zakończeniem NRFit, rozmiar 27G o długości 90mm (pak po 10 sztuk)</t>
  </si>
  <si>
    <t>Zestaw do znieczulenia kombinowanego Epidural-Spinal (27G), z cewnikiem „Soft tip” składający się z: 
•	Strzykawka Slip 3 ml
•	Igła Iniekcyjna 18G (1,2x38mm)
•	Igła Iniekcyjna 22G (0,7x32mm)
•	Słomka filtracyjna 50mm
•	Kulki z gazy Ø 40mm / 30x30mm – 3 szt
•	Kompresy włókninowe (7,5x7,5 cm) – 7 szt 
•	Penseta (dł.12,5cm/końcówka 3,5cm)•	Serweta 75x90 cm, niebieska, 2-warstwowa z przezroczystym okienkiem 35 x 35 cm, otwór centralny 10x15 cm, pasek klejący wokół otworu 
•	Taca z dwiema przegrodami, przezroczysta 
•	Opatrunek
•	igła Tuohy NRFit 18G x 90 mm z dodatkowym otworem dystalnym w geometrii końcówki Tuohy dla optymalnego ustawienie igły podpajęczynówkowej.
•	Igła do znieczuleń podpajęczynówkowych z atraumatyczną końcówką w kształcie ostrołuku 27 G NRFit
•	System blokowania igły podpajęczynówkowej w żądanej pozycji
•	cewnik z końcówką „Soft”, zbrojony, widoczny w USG z oznaczeniem długości, ślepo zakończony z sześcioma otworami bocznymi na pierwszych 2 cm rozmiar 20G x 90cm
•	łącznik zaciskowy NRFit
•	Słomka filtracyjna 50mm NRFit
•	filtr 0.2 μm NRFit
•	strzykawka LOR 10 ml NRFit
•	Strzykawka Slip 5 ml NRFit. (pak po 10 sztuk)</t>
  </si>
  <si>
    <t>Zestaw do znieczulenia kombinowanego Epidural-Spinal (25G), z cewnikiem „Soft tip” składający się z: 
•	Strzykawka Slip 3 ml
•	Igła Iniekcyjna 18G (1,2x38mm)
•	Igła Iniekcyjna 22G (0,7x32mm)
•	Słomka filtracyjna 50mm
•	Kulki z gazy Ø 40mm / 30x30mm – 3 szt
•	Kompresy włókninowe (7,5x7,5 cm) – 7 szt 
•	Penseta (dł.12,5cm/końcówka 3,5cm)•	Serweta 75x90 cm, niebieska, 2-warstwowa z przezroczystym okienkiem 35 x 35 cm, otwór centralny 10x15 cm, pasek klejący wokół otworu 
•	Taca z dwiema przegrodami, przezroczysta 
•	Opatrunek
•	igła Tuohy NRFit 18G x 90 mm z dodatkowym otworem dystalnym w geometrii końcówki Tuohy dla optymalnego ustawienie igły podpajęczynówkowej.
•	Igła do znieczuleń podpajęczynówkowych z atraumatyczną końcówką w kształcie ostrołuku 27 G NRFit
•	System blokowania igły podpajęczynówkowej w żądanej pozycji
•	cewnik z końcówką „Soft”, zbrojony, widoczny w USG z oznaczeniem długości, ślepo zakończony z sześcioma otworami bocznymi na pierwszych 2 cm rozmiar 20G x 90cm
•	łącznik zaciskowy NRFit
•	Słomka filtracyjna 50mm NRFit
•	filtr 0.2 μm NRFit
•	strzykawka LOR 10 ml NRFit
•	Strzykawka Slip 5 ml NRFit. (pak po 10 sztuk)</t>
  </si>
  <si>
    <t>Kaniula filtracyjna 18G x 50 mm, tępa, NRFit</t>
  </si>
  <si>
    <t>Spike NRFit</t>
  </si>
  <si>
    <t>Dren iniekcyjny 125 cm NRFit męska / NRFit żeńska</t>
  </si>
  <si>
    <t>Dren iniekcyjny 60 cm NRFit męska / NRFit żeńska</t>
  </si>
  <si>
    <t>Strzykawka L.O.R 7 ml, NRFit  slip</t>
  </si>
  <si>
    <t>Adapter zaciskowy Żółty (do cewników 20 G), NRFit</t>
  </si>
  <si>
    <t>Koreczek NRFit męski</t>
  </si>
  <si>
    <t>Filtr 0,2 µm NRFit wraz z mocowaniem do skóry pacjenta</t>
  </si>
  <si>
    <t xml:space="preserve">Koreczek NRFit żeński </t>
  </si>
  <si>
    <t>Strzykawka  10 ml NRFit Lock</t>
  </si>
  <si>
    <t>Strzykawka 20 ml - NRFit Lock, 20 ml - NRFit Slip</t>
  </si>
  <si>
    <t>Pojedynczy adapter Luer-NRFit NRFit Lock męski. Żeński Luer</t>
  </si>
  <si>
    <t>Pojedynczy adapter NRFit-Luer LuerLock męski. Żeński NRFit</t>
  </si>
  <si>
    <t>Pompa elastomerowa o pojemności 350 ml NRFit, składająca się
•	z otworu iniekcyjnego, węża iniekcyjnego  o długość ok. 120 cm, NRFit
•	filtra odpowietrzającego i bakteryjnego, 
•	regulatora przepływu z możliwymi nastawieniami: 3 ml/h, 5 ml/h, 8 ml/h, 
•	strzykawki 50ml służącej do napełnienia pompy NRFit 
•	worka transportowego.
•	Nakłuwacza NRFit</t>
  </si>
  <si>
    <t>Igła do nakłuć lędźwiowych atraumatyczna z prowadnicą 30 mm , uchwyt kodowany kolorystycznie rozmiar 22G/90 mm</t>
  </si>
  <si>
    <t>Zestaw do znieczulenia zewnątrzoponowego w standardzie NRFiT, składający się z: Igła Touhy 18G x 90mm z plastikowym mandrynem; Cewnik epiduralny 20G x 90 cm, ślepo zakończony z trzema otworami bocznymi; Prowadnik cewnika; Koreczek; Łącznik zaciskowy żółty; Filtr bakteryjny 0,2 µm; Kaniula filtracyjna 18G x 50 mm, tępa; Strzykawka L.O.R 10 ml Slip; Strzykawka 5 ml Lock; Strzykawka 10 ml Lock; Etykieta żółta</t>
  </si>
  <si>
    <t>Pakiety do anestezji regionalnej</t>
  </si>
  <si>
    <t>Pojedyncze złącze oddechowe jednorazowego użytku dla dorosłych i dla dzieci od 1 roku życia do kapnometru Emma. Odpowiednio zaprojektowany kształt złączki eliminuje możliwość niewłaściwego usytuowania złączki w Emma.</t>
  </si>
  <si>
    <t xml:space="preserve">Akcesoria do kapnometru EMMA </t>
  </si>
  <si>
    <t>Jednopacjentowy, oryginalny, adapter dróg oddechowych strumienia głównego do pomiaru CO2. Adapter dla pacjenta dorosłego, zaintubowanego, przeźroczysty, pakowany po 10 sztuk.</t>
  </si>
  <si>
    <t xml:space="preserve">Akcesoria do kardiomonitora Philips </t>
  </si>
  <si>
    <t>Jednoświatłowy cewnik centralny zakładany obwodowo w celu podawania terapii dożylnej, aspiracji krwi i wstrzyknięć wspomaganego środka kontrastowego pod ciśnieniem 300PSI przepływ 5ml/s, długość cewnika 55cm, rozmiar 5F,  przepływ grawitacyjny 978 ml/h, objętośc wypełnienia 0,73ml Cewnik silikonowy odporny na załamania, budowa wstecznie stożkowa, z możliwością docinania, nieprzepuszczająca promieni RTG, zakończony w części proksymalnej cewnika zastawką zamykającą światło cewnika w pozycji neutralnej, otwierająca się na skutek dodatniego ciśnienia oraz umożliwiająca aspirację przy ciśnieniu ujemnym, bez konieczności stosowania zacisków. Nie wymaga do przepłukiwania użycia heparyny. W skład zestawu wchodzą: 1. Jednokanałowy cewnik 5F (średnica zewnętrzna 1,70mm)x55cm dł.; z wewnętrzynym zgłębnikiem usztywniającym/blokadą T-lock 1szt.; 2. Zatyczka 1szt.; 3. Taśma miernicza 1szt.; 4. Przyrząd stabilizujący StatLock 1szt.; 5.strzykawka 1 szt.; MIKROINTRODUKTOR 1. Prowadnik Flexura, nitinol z prostą końcówką 0,46mm średnica zewnętrznax50cm, giętki; 2. Introduktor; bezpieczny, dożylny cewnik obwodowo;20G (1,1mm średica zewnętrznax45cm); 3. Igła; introduktor; 21G (0,9 mm średnica zewnetrznax0,45mm średnica wewnętrznax70mm) 1 szt.; 4. Mikrointroduktor MicroEZ, 5F (1,8mm średnica wewnętrznax2,5mm średnica zewnętrznax7cm długość) z rozszerzaczem naczyniowym (0,5mm średnica wewnętrzna); 5. Skalpel bezpieczny 1szt.</t>
  </si>
  <si>
    <t>Jednoświatłowy cewnik centralny zakładany obwodowo w celu podawania terapii dożylnej, aspiracji krwi i wstrzyknięć wspomaganego środka kontrastowego pod ciśnieniem 300PSI przepływ 4ml/s, długość cewnika 45cm, rozmiar 5F, objętość wypełniania 0,59ml, przepływ grawitacyjny 1737ml/h. Cewnik silikonowy odporny na załamania, budowa wstecznie stożkowa, bez możliwości docinania, końcówka cewnika zaokrąglona, zamknięta, nieprzepuszczająca promieni RTG, zakończony w bocznej ścianie cewnika zastawką zamykającą światło cewnika w pozycji neutralnej, otwierająca się na skutek dodatniego ciśnienia oraz umożliwiająca aspirację przy ciśnieniu ujemnym. Nie wymaga do przepłukiwania użycia heparyny. W skład zestawu wchodzą: 1. Jednokanałowy cewnik 5F (średnica zewnętrzna 1,75mm)x45cm dł.; z wewnętrzynym zgłebnikiem usztywniającym/blokadą T-lock 1szt.; 2. Zatyczka 1szt.; 3. Taśma miernicza 1szt.; 4. Przyrząd stabilizujący StatLock 1szt.; 5.Skrzydełka mocujące 5F; MIKROINTRODUKTOR 1. Prowadnik Flexura, nitinol z prostą końcówką 0,46mm średnica zewnętrznax50cm, giętki; 2. Introduktor; bezpieczny, dożylny cewnik obwodowo;20G (1,1mm średica zewnętrznax45cm); 3. Igła; introduktor; 21G (0,9 mm średnica zewnetrznax0,45mm średnica wewnętrznax70mm) 1 szt.; 4. Mikrointroduktor MicroEZ, 5F (1,8mm średnica wewnętrznax2,5średnica zewnętrznax7cm długość) z rozszerzaczem naczyniowym (0,5mm średnica wewnętrzna); 5. Skalpel bezpieczny 1szt.</t>
  </si>
  <si>
    <t>Cewnik centralny zakładany opwodowo rozmiar 6 F długość 55 cm z możliwością przycinania końcówki dystalnej cewnika. Cewnik dwuświatłowy wykonany z poliuretanu, przystosowany do podaży kontrastu ze wstrzykiwaczy ciśnieniowych. Końcówki zewnętrzne wyposażona w klips zatrzaskowy minimum jeden klips z napisem określającym maksymalną wartość przepływu ml/sec. Cewnik skalowany co 1 cm, na końcówce zewnętrznej opisany rozmiar 18 Ga, Cewnik w podstawowym zestawie umożliwiającym jego założenie</t>
  </si>
  <si>
    <t>Cewnik centralny zakładany opwodowo rozmiar 6 F długość 55 cm z możliwością przycinania końcówki dystalnej cewnika. Cewnik trzyświatłowy wykonany z poliuretanu, przystosowany do podaży kontrastu ze wstrzykiwaczy ciśnieniowych. Końcówki zewnętrzne wyposażona w klips zatrzaskowy minimum jeden klips z napisem określającym maksymalną wartość przepływu ml/sec. Cewnik skalowany co 1 cm, na końcówce zewnętrznej opisany rozmiar 19Ga, 19Ga, 17Ga Cewnik w podstawowym zestawie umożliwiającym jego założenie</t>
  </si>
  <si>
    <t>Bezpieczna igła Hubera. Wskazana do podawania płynów, leków i pobierania krwi przez chirurgicznie wszczepiony port naczyniowy. Bezpieczna igła Hubera do uzyskiwania dostępu do urządzeń do wstrzyknięć podciśnieniowych. Umożliwia wstrzyknięcie środków kontrastowych.  Teksturowany uchwyt obrotowy i  łatwy do uchwycenia, aby umożliwić manewrowanie i ustawienie cewnika w celu zapewnienia wygodnego i odpowiedniego opatrunku w miejscu wkłucia. Miękka podstawa  pod mocowaniem, przezroczysta plastikowa podstawa. Rozmiary do wyboru przez Zamawiającego: 19 Ga. X0.75"(19mm); 19 Ga. X 1"(25mm); 19 Ga. X 1.5"(38mm); 20 Ga. X 0.75"(19mm); 20 Ga. X 1"(25mm); 20 Ga. X 1.5"(38mm); 22 Ga. X 0.75"(19mm); 22 Ga. X 1"(25mm); 22 Ga. X 1.5"(38mm)</t>
  </si>
  <si>
    <t>Dwukanałowy cewnik pośredni 4F, kanały 21G i 19G, zakładany obwodowo, przeznaczony do do dożylnych metod leczenia, pobierania próbek krwi oraz automatycznego wstrzykiwania środka kontrastującego pod ciśnieniem 325PSI, przepływ 4ml/s. Dostosowany do terpii  poniżej 30 dni, radiocieniujący, wykonany z poliuretanu mięknącęgo pod wpływem temperatury ciała. Cewnik o kształcie odwróconego stożka zapewniajacy odporość na skręcanie. Przepływ grawitacyjny 220/1523ml/h, objętość wypełnienia 0,30/0,38ml. Sterylizowany tlenkiem etylenu. 2 lata wazności. Sterylny zestaw w którego skład wchodzi: 1. Dwukanałowy cewnik 4F, średnica zew. 1,40mmx20cm dł 1x, 2. strzykawka 12ml 1szt., 3. Przyrząd stabilizujący Statlock 1 szt., 4. Skalpel bezpieczny 1 szt., 5. taśma miernicza 1szt., 6. Zatyczka 1 szt. MIKROINTRODUKTOR: 1. Prowadnik Flexura, nitinol z prostą końcówką 0,46mm średnica zewnętrznax50cm dł., giętki 1szt., 2. Introduktor; bezpieczny dożylny cewnik obwodowy 20G(1,1mm średnica zewnetrznax45mm dł., 3. Mikrointroduktor MicroEZ 4,5F(1,6mm średnica wewnętrznax2,3mm średnica zewnętrznax7cm długości) z rozszerzaczem naczyniowym (0,5mm średnica wewnętrzna) 1szt., 4. Igła: introduktor; 21G (09mm średnica zewnetrznax0,45mm średnica wewnętrznax70mm dł.</t>
  </si>
  <si>
    <t>Bezszwowy stabilizator do cewników typu Midline oraz PICC. Stabilizator posiadający przesuwne słupki z zatrzaskami na skrzydełka cewnika. Stabilizator wyposażony w trykotową podstawę pokrytą klejem, dodatkowo w zestawie preparat ochronny do skóry, poprawiający przylepność do podłoża oraz plaster piankowy</t>
  </si>
  <si>
    <t>Cewniki  PICC , igły Hubera</t>
  </si>
  <si>
    <t>Cewnik do hemodializy 2 kanałowy 12Fr kanały 12-12 ga  długośc do wyboru 16cm lub 20 cm , cewnik poliuretanowy , prowadnica stalowa , igła punkcyjna 18G/6,35cm , znaczniki RTG, strzykawka 5ml, odprowadzenia kodowane kolorystycznie .</t>
  </si>
  <si>
    <t xml:space="preserve">Cewnik do hemodializy 3 kanałowy 12Fr kanały 16- 12-12 ga  długośc do wyboru 16cm - 20 cm -25cm , cewnik poliuretanowy , prowadnica stalowa , igła punkcyjan 18G/6,35cm , znaczniki RTG, strzykawka 5ml, odprowadzenia kodowane  kolorystycznie , strzykawka Raulersona 5ml, , obłożenie chirurgiczne 60X90cm ,skalpel , rozrzerzadło </t>
  </si>
  <si>
    <t xml:space="preserve">Cewnik do hemodializy z AGB - chlorheksydyna i sulfadiazyna srebra  3 kanałowy 12Fr kanałay 16- 12-12 ga  długośc do wyboru 16cm - 20 cm -25cm , cewnik poliuretanowy , prowadnica stlaowa , igła punkcyjan 18G/6,35cm , znaczniki RTG, strzykawka 5ml, odprowadzenia kogowane kolorystycznie , strzykawka Raulersona 5ml, , obłożenie chirurgiczne 60X90cm ,skalpel , rozrzerzadło , obłożenie </t>
  </si>
  <si>
    <t xml:space="preserve">Opatrunek typu Grip-lok -
System do mocowania bezszwowego cewników centralnych I PICC , Midline , linii , przewodów , sond , wykony z materiału  bez użycia kleju, umożliwiający pielęgnację miejsca wkłucia przez cały okres utrzymywania cewnika oraz zabezpieczający przed przypadkowym wysunięciem cewnika.  Eliptyczny kształt zwężony ku dołowi, atrezja  część stabilizująca , dwuwarstwowa zabezpieczenie rzepowe., </t>
  </si>
  <si>
    <t>Introducer z osłonką oraz zastawką w rozmiarach  7 lub 8Fr długość  osłonki 100cm .</t>
  </si>
  <si>
    <t xml:space="preserve">Cewnik dostępu żylnego typu MAC rozmiar 14Fr długośc 10 cm </t>
  </si>
  <si>
    <t>Wymienne rozgałęziacze do cewników permanentnych , długości zamawiane wg. potrzeb.</t>
  </si>
  <si>
    <t>Kaniule dializacyjne ostre , introducery, kaniule centralne</t>
  </si>
  <si>
    <t xml:space="preserve">Bezpieczny Zestaw Do Punkcji Opłucnej I Otrzewnej - Torakocentezy I Paracentezy, Sterylny. Skład Zestawu: Igła Veresa, strzykawka Luer-Lock 50ml, kaniula z  otworami bocznymi oraz znacznikiem głębokości co 1cm, zawór trójdrożny zapewniający wygodny dostęp do zestawu drenującego bez otwierania systemu, worek o poj. minimum 2000ml. ; Worek, kaniula i strzykawka tworzące system zamknięty ; Igła wprowadzająca igła Veresa wyposażona w zawór jednokierunkowy wentylowy zapobiegający powstawaniu odmy oraz dwu kolorowy wskaźnik bezpieczeństwa ; Zestaw z cewnikiem poliuretanowym długości 12,5cm umieszczonym na igle, rozmiar 8Fr/CH . </t>
  </si>
  <si>
    <t xml:space="preserve">Zestaw do punkcji opłucnej i otrzewnej </t>
  </si>
  <si>
    <t xml:space="preserve">Prowadnica do igły biopsyjnej 16 Ga Produkt sterylny , jednorazowego użytku, zapewniający precyzyjne prowadzenie igły pod kontrolą USG Kompatybilny z systemem PROTEK Medical  </t>
  </si>
  <si>
    <t xml:space="preserve"> Akcesoria do biopsji tkanek </t>
  </si>
  <si>
    <t>Bronchoskop jednorazowego użytku, sterylny  Rozmiar: Duży
Średnica zewnętrzna: 5.8 mm; Długość robocza: 60 cm; Średnica kanału roboczego: 2.8 mm; Wygięcie końcówki roboczej góra/dół: 180°/180°; Pole widzenia: 90°, oświetlenie LED, zewnętrzna część kanału roboczego wykonana z poliuretanu , wewnętrzna z Pebax-u, środkowa pokryta oplotem ze stali nierdzewnej, kanał roboczy o przekroju w kształcie ‘muszli’ , możliwość wprowadzenia narzędzi endoskopowych  poprzez kanał roboczy, bronchoskop posiada możliwość wykonywania zdjęć z poziomu rękojeści , oznaczony kolorystycznie - kolorem pomarańczowym
(5 sztuk w opakowaniu)</t>
  </si>
  <si>
    <t>Bronchoskop jednorazowego użytku, sterylny,  Rozmiar: Standard
Średnica zewnętrzna: 5.0 mm; Długość robocza: 60 cm; Średnica kanału roboczego: 2.2 mm; Wygięcie końcówki roboczej góra/dół: 180°/180°; Pole widzenia: 90°, oświetlenie LED,  zewnętrzna część kanału roboczego wykonana z poliuretanu , wewnętrzna z Pebax-u, środkowa pokryta oplotem ze stali nierdzewnej, kanał roboczy o przekroju w  kształcie ‘muszli’ , możliwość wprowadzenia narzędzi endoskopowych poprzez kanał roboczy, bronchoskop posiada możliwość wykonywania zdjęć z poziomu rękojeści , oznaczony kolorystycznie - kolorem niebieskim
(5 sztuk w opakowaniu)</t>
  </si>
  <si>
    <t>Bronchoskop jednorazowego użytku, sterylny,  Rozmiar: Cienki
Średnica zewnętrzna: 3.8 mm; Długość robocza: 60 cm; Średnica kanału roboczego: 1.2 mm; Wygięcie końcówki roboczej góra/dół: 180°/180°; Pole widzenia: 90°, oświetlenie LED,  zewnętrzna część kanału roboczego wykonana z poliuretanu , wewnętrzna z Pebax-u, środkowa pokryta oplotem ze stali nierdzewnej,  kanał roboczy o przekroju w kształcie ‘muszli’ , możliwość wprowadzenia narzędzi endoskopowych poprzez kanał roboczy, bronchoskop posiada możliwość wykonywania zdjęć z poziomu rękojeści , oznaczony kolorystycznie -kolorem szarym 
(5 sztuk w opakowaniu)</t>
  </si>
  <si>
    <t>Bronchoskopowe, standardowe szczypce biopsyjne bez igły; długość 100 cm; średnica zewnętrzna 1.8 mm; minimalna średnica kanału roboczego 2.0 mm;
(5 szt. w opakowaniu zbiorczym)</t>
  </si>
  <si>
    <t>Bronchoskopowa szczoteczka cytologiczna; średnica włosia szczotki 1.9 mm; dłogość robocza 150 cm; wymagana średnica kanału roboczego 2.0 mm;
(10 szt. w opakowaniu zbiorczym)</t>
  </si>
  <si>
    <t>Bronchoskopia</t>
  </si>
  <si>
    <t>Zestaw drenów krwi/HDF online kompatybilny do oferowanego aparatu</t>
  </si>
  <si>
    <t>Suchy ładunek wodorowęglanu o masie 900 g, kompatybilny do oferowanego aparatu</t>
  </si>
  <si>
    <t>Dializator heliksonowy wysokoprzepływowy o pow. 1,8 m2</t>
  </si>
  <si>
    <t>Dializator heliksonowy wysokoprzepływowy o pow. 1,4 m2</t>
  </si>
  <si>
    <t>Kolec typu SPIKE dł. 72 mm</t>
  </si>
  <si>
    <t>Filtr płynu dializacyjnego kompatybilny do oferowanego aparatu</t>
  </si>
  <si>
    <t>Strzykawka 50 ml z gumowym tłokiem</t>
  </si>
  <si>
    <t>Komplet filtrów do aparatu WRO  (filtr 10um + filtr węglowy)</t>
  </si>
  <si>
    <t>Dzierżawa aparatu do iHD oraz HDF online spełniającego poniższe warunki graniczne</t>
  </si>
  <si>
    <t xml:space="preserve">Dzierżawa aparatu do WRO, spełniającego poniższe warunki graniczne </t>
  </si>
  <si>
    <t>Zestawy do terapii nerkozastępczych -  toksykologia</t>
  </si>
  <si>
    <t xml:space="preserve">Parametry graniczne Aparat do iHD oraz HDF online </t>
  </si>
  <si>
    <t>Możliwość wykonywania zabiegów w następujących trybach: ISO UF, HD, HF, HDF Online</t>
  </si>
  <si>
    <t>Funkcja automatycznie zredukowanego przepływu dializatu do 100-150ml/min podczas przygotowania aparatu do pracy i oczekiwania na pacjenta</t>
  </si>
  <si>
    <t>Funkcja automatycznego doboru przepływu płynu dializacyjnego do przepływu krwi pacjenta</t>
  </si>
  <si>
    <t>Możliwość ustawienia przepływu dializatu w zakresie minimum 100-1000ml/min</t>
  </si>
  <si>
    <t>Możliwość ustawienia temperatury dializatu w zakresie minimum 34-39oC</t>
  </si>
  <si>
    <t>Możliwość wyboru metody wypełniania/płukania drenów i dializatora podczas przygotowywania do każdego z wymienionych w pkt. 1 typów zabiegów</t>
  </si>
  <si>
    <t>Możliwość  wprowadzania typu dializatora do pamięci systemu urządzenia</t>
  </si>
  <si>
    <t>Automatyczny, nieinwazyjny pomiar ciśnienia krwi za pomocą zintegrowanego z aparatem mankietu</t>
  </si>
  <si>
    <t>Możliwość  wprowadzania typu systemu strzykawki heparynowej do pamięci systemu urządzenia</t>
  </si>
  <si>
    <t>Komunikacja z użytkownikiem w języku polskim poprzez ekran dotykowy</t>
  </si>
  <si>
    <t>Możliwość ustawiania ekranu w różnych płaszczyznach</t>
  </si>
  <si>
    <t>Menu użytkownika z systemem kontekstowych podpowiedzi</t>
  </si>
  <si>
    <t>Możliwość użycia elektronicznej/mikrochipowej karty pamięci do archiwizowania danych minimum trzech ostatnich zabiegów</t>
  </si>
  <si>
    <t>Możliwość podłączenia urządzania do sieci LAN za pośrednictwem złącza RJ-45</t>
  </si>
  <si>
    <t>Możliwość przeglądania historii przebiegu minimum trzech ostatnich zabiegów na urządzaniu</t>
  </si>
  <si>
    <t>Elektroniczny system pomiaru poziomu krwi w „jeziorku żylnym”</t>
  </si>
  <si>
    <t>Czujnik wykrywania mikropęcherzyków powietrza za „jeziorkiem żylnym”</t>
  </si>
  <si>
    <t>Strzykawkowa pompa heparyny – podaż do linii tętniczej przed pompą krwi</t>
  </si>
  <si>
    <t>Możliwość zaprogramowania nieprzerwanego prowadzenia zabiegu w każdym typie filtracji przez minimum 10 godzin</t>
  </si>
  <si>
    <t>Ostrzeganie użytkownika o możliwości wystąpienia wykrzepiania podczas terapii HF lub HDF</t>
  </si>
  <si>
    <t>Możliwość podłączenia na stałe do aparatu dwóch typów środków dezynfekcyjnych: kwaśnego i zasadowego</t>
  </si>
  <si>
    <t>Kontrolowana w sposób ciągły ultrafiltracja – objętościowa metoda pomiaru ultrafiltracji</t>
  </si>
  <si>
    <t xml:space="preserve">Parametry graniczne Kompaktowy system WRO dla zasilania aparatów do hemodializ </t>
  </si>
  <si>
    <t>Urządzenie zawiera kompletny system uzdatniania wstępnego i zespół odwróconej osmozy</t>
  </si>
  <si>
    <t>Uzdatnianie wstępne zawiera filtr dokładny 10 μm, objętościowo kontrolowany zmiękczacz, sterylizator ultrafioletowy i 5 μm filtr węglowy</t>
  </si>
  <si>
    <t>Programowanie AUTO START/STOP</t>
  </si>
  <si>
    <t>Funkcja miękkiego startu</t>
  </si>
  <si>
    <t>Półautomatyczna wolumetryczna kontrola dezynfekcji</t>
  </si>
  <si>
    <t>Półautomatyczne odwapnianie</t>
  </si>
  <si>
    <t>Wstępny auto-test wszystkich zaworów i czujników istotnych dla bezpieczeństwa</t>
  </si>
  <si>
    <t>Wewnętrzny czujnik wycieku</t>
  </si>
  <si>
    <t>Wykonanie ze stali kwasoodpornej.</t>
  </si>
  <si>
    <t>Kompletny system umieszczony w zintegrowanej obudowie ograniczającej hałas i umożliwiającej przewoźny transport zestawu.</t>
  </si>
  <si>
    <t>Waga pustego zestawu max 115 kg</t>
  </si>
  <si>
    <t>Zakres ciśnienia wejściowego minimum 3,5 – 6 bar</t>
  </si>
  <si>
    <t>Zakres temperatury wejściowej minimum 5-35 ⁰C</t>
  </si>
  <si>
    <t>Wydajność minimum 125 l/h przy 15⁰C  i 1,5 bar ciśnienia</t>
  </si>
  <si>
    <t>Maksymalny poziom hałasu w trybie zasilanie: 50 dB (odległość 1 m)</t>
  </si>
  <si>
    <t xml:space="preserve">Kaniula donosowa do aparatu do terapii wysokoprzepływowej aparatu RespiCare w rozmiarach S, M, L pakowana po 1 szt. </t>
  </si>
  <si>
    <t>RAZEM:</t>
  </si>
  <si>
    <t>ŁYŻKI JEDNORAZOWE TYPU MACINTOSH KOMPATYBILNE Z VIDEOLARYNGOSKOPEM DAHLHAUSEN,
ROZMIARY 3, 4 DO WYBORU PRZEZ ZAMAWIAJĄCEGO</t>
  </si>
  <si>
    <t>ŁYŻKI JEDNORAZOWE TYPU MILLERA KOMPATYBILNE Z VIDEOLARYNGOSKOPEM DAHLHAUSEN, ROZMIAR 2</t>
  </si>
  <si>
    <t>PODSUMOWANIE</t>
  </si>
  <si>
    <t>RAZEM</t>
  </si>
  <si>
    <t xml:space="preserve">Porty naczyniowe , kaniule pośrednie , kaniule centralne systemy mocowania </t>
  </si>
  <si>
    <t>ŁYŻKI JEDNORAZOWE KOMPATYBILNE Z VIDEOLARYNGOSKOPEM ENMIND,
ROZMIARY  S, M, L DO WYBORU PRZEZ ZAMAWIAJĄCEGO</t>
  </si>
  <si>
    <t>Filtr oddechowy pediatryczny dla dzieci, kształt okrągły, elektrostatyczny, jałowy, antybakteryjny, antywirusowy, waga do 6-8 g</t>
  </si>
  <si>
    <t xml:space="preserve">Rurka tracheostomijna z niskoobjętościowym, niiskociśnieniowym mankietem w kształcie stożka, stopniowo zwężającym się ku dołowi, wykonane z miękkiego materiału na bazie plastyfikatora wolnego od DEHP ( bez ftalanów) z wyraźnie miękkim, nieprzylegającym na całej powierzchni dla mniejszej traumatyzacji stomii przezroczystym ruchomym szyldem (w płaszczyźnie góra- dół), (obrót szyldu umożliwia doposowanie do warunków anatomicznych pacjenta) wielorazową kaniulą wewnętrzną mocowaną na rurce za pomocą specjalnego zatrzasku. W komplecie obturator oraz taśma do mocowania. Rurki posiadają bezpieczny zawór balonika pilotowego. Rozmiary 7,0; 7,5; 8,0; 8,5; 9,0; 10,0. </t>
  </si>
  <si>
    <t>op.</t>
  </si>
  <si>
    <t>Układ oddechowy z komorą samonapełniającą się do aparatu RespiCare High Flow (będąca na wyposażeniu zamawiającego) do wysokoprzepływowej terapii tlenem, trybem nieinwazyjnego wspomagania oddychania. Rura podgrzewana o długości 185 cm, układ oddechowy wyposażóny w zatopioną grzałkę w ściankach, w zestawie komora samonapełniająca oraz adapter do podłączenia pojemnika. przepływ powietrza w zakresie 2-80L/MIN</t>
  </si>
  <si>
    <t>Tracheostomy Direct Connection Przejściówkami umożliwiającymi stosowanie HFNOT u pacjentów z tracheostomią do wysokoprzepływowej terapii tlenem High Flow</t>
  </si>
  <si>
    <t>Zestaw do hemodializy permanentnej z cewnikiem zakładanym metodą tunelizacji retrograde/anterograde  w składzie minimum:
1 szt. cewnik 2-św. o symetrycznej końcówce z bocznymi otworami, wykonany z Quadrathanu, w rozm. 15F i następujących długościach od końcówki do mufy (tip to cuff), do swobodnego wyboru: 19cm, 23cm, 27cm, 31cm, 42cm, 55cm.
1 szt. Prowadnik z powłoką PTFE .038" z jednej strony końcówka J z drugiej strony miękka końcówka prosta, prowadnica umieszczona w pochewce w kształcie koła.
1 szt. rozrywalna koszulka z podwójną zastawką hemostatyczną i rozszerzadłem: 16 Fr/13cm
1 szt. cienkościenna igła punkcyjna 6,35cm/18Ga 1 szt. tunelizator metalowy
1 szt. zespół rozgałęziacza 2 szt. korki Luer-Lock
1 szt. opatrunek 10 cm x 12 cm
1 szt. zbiornik na zużyte igły z blokadą 1 szt. bezpieczny skalpel rozmiar 11
1 szt. karta indentyfikacyjna pacjenta 1 szt. rozszerzadło 12 Fr
1 szt. rozszerzadło 14 Fr 2 szt. uszczelki silikonowe 1szt. gwintowana nasadka
Zestaw owinięty w serwetę operacyjną, zapakowany w opakowanie typu folia-papier oraz karton</t>
  </si>
  <si>
    <t>Cewnik centralny z AGB - chlorheksydyna i sulfadiazyna srebra oraz z możliwością podaży pod wysokim ciśnieniem   3 kanałowy 7 Fr kanałay 16/18/18  ga  długośc do wyboru 16cm - 20 cm  skład zestawu  , prowadnica nitinol w J  , igła punkcyjan echgeniczna 18G/6,35cm , znaczniki RTG, strzykawka 5ml , strzykawka Raulersona 5ml, , obłożenie chirurgiczne 60X90cm, skalpel , rozrzerzadło, korek sharpsaway- bezpieczny, gaziki i gąbeczki do dezynfekcji,griplok bezszfowy , igły do znieczulania miejsca wkłucia, opatrunek typu tagaderm.</t>
  </si>
  <si>
    <t>Cewnik centralny  z AGB - chlorheksydyna i sulfadiazyna srebra oraz z mozliwością podaży pod wysokim cisnieniem   4 kanałowy 8,5  Fr kanałay 16/14/18/18  ga  długość do wyboru 16cm - 20 cm  skład zestawu, prowadnica nitinol w J, igła punkcyjna echgeniczna 18G/6,35cm , znaczniki RTG, strzykawka 5ml , strzykawka Raulersona 5ml, , obłożenie chirurgiczne 60X90cm, skalpel , rozrzerzadło, korek sharpsaway- bezpieczny, gaziki i gąbeczki do dezynfekcji, griplok bezszfowy, igły do zmnieczulanie miejsca wkłucia, opatrunek typu tagaderm.</t>
  </si>
  <si>
    <t>CEWNIK MIDLINE Nadający się do wstrzykiwania pod ciśnieniem dwukanałowy cewnik pośredni 5Fr/20cm, zawartość zestawu Dwukanałowy cewnik TaperFree: 5 Frx 20 cm, z nadającego się do wstrzykiwania pod ciśnieniem cieniodajnego poliuretanu, ze złączką z portem T, zaciskami przewodu przedłużającego, osłoną zapobiegającą skażeniu i mandrynem usztywniającym
Rozrywalna koszulka: na rozszerzaczu 
Prowadnik z nitynolu, 0,018” x 45 cm prosta, miękka końcówka na jednym końcu – prosta, sztywna końcówka na drugim), z w kształcie koła
Igła echogeniczna 21 Ga. x 7 cm 
Strzykawka: luer lock 10 ml 
Pojemnik na odpady z blokadą 
Trymer
Skalpel z zabezpieczeniem 
taśma miernicza 
staza i opatrunek</t>
  </si>
  <si>
    <t>Strzykawka 5 ml NRFit Lock</t>
  </si>
  <si>
    <t>Strzykawka 3 ml NRFit Lock</t>
  </si>
  <si>
    <t>Strzykawka 50 ml NRFit Lock</t>
  </si>
  <si>
    <t xml:space="preserve">Igła Tuohy NRFit 18Gx90 mm ze uchwytem kodowanym kolorystycznie; dren iniekcyjny 60 cm; zawór dwudrożny Luer męski / NRFit żeński; strzykawka 20 ml NRFit Slip; strzykawka LOR 10 ml NRFit Slip; strzykawka 5 ml Luer Slip; kaniula iniekcyjna; kaniula filtrująca tępa 45°-ścięta z filtrem; pęseta do wacików 13 cm; 6 Wacików 20 x 20 mm; 4 kompresy 7,5 x 7,5 cm 8-warstwowe, białe; serweta z otworami 75 x 75 cm, otwór centralny Ø 10 cm, pasek samoprzylepny 6 x 75 cm, centralne okienko przezroczyste 35 x 35 cm, </t>
  </si>
  <si>
    <t>Czujnik saturacji z możliwością ciągłego nieinwazyjnego pomiaru hemoglobiny total z obserwacji trendów, możliwość pomiaru stanu nawodnienia pacjenta oraz rezerwy tlenu rozpuszczonego w osoczu. Czujnik na 7 dni pomiaru.</t>
  </si>
  <si>
    <t xml:space="preserve"> Pakiet do regionalnej anestezji -  infiltracja, pompy elastomerowe</t>
  </si>
  <si>
    <t>SecurAcath - System mocowania cewników podskórnych typu CVC i PICC
za pomocą nitinolowej kotwicy umieszczonej pod skórą. Bez stosowani kleju.
Umożliwiający pielęgnacje miejsca wkłucia dookoła poprzez podniesienie cewnika
wraz z mocowaniem. Przeznaczony do stosowania bez ograniczenia czasowego (przez cały czas utrzymywania cewnika ) rozmiary od 3 F- 12 F</t>
  </si>
  <si>
    <t>zestaw</t>
  </si>
  <si>
    <t>Pakiet</t>
  </si>
  <si>
    <t>PAKIET</t>
  </si>
  <si>
    <t>ELEKTRODY</t>
  </si>
  <si>
    <t>CEWNIKI, SONDY</t>
  </si>
  <si>
    <r>
      <t xml:space="preserve"> </t>
    </r>
    <r>
      <rPr>
        <b/>
        <u/>
        <sz val="7.5"/>
        <rFont val="Tahoma"/>
        <family val="2"/>
        <charset val="238"/>
      </rPr>
      <t>Niespełnienie parametrów granicznych urządzeń przeznaczonych do dzierżawy spowoduje odrzucenie oferty</t>
    </r>
    <r>
      <rPr>
        <b/>
        <sz val="7.5"/>
        <rFont val="Tahoma"/>
        <family val="2"/>
        <charset val="238"/>
      </rPr>
      <t>.</t>
    </r>
  </si>
  <si>
    <t xml:space="preserve"> </t>
  </si>
  <si>
    <t>Deklarowany termin wykonania reklamacji do  5 dni roboczych od dnia złożenia reklamacji</t>
  </si>
  <si>
    <t>Deklarowany termin dostawy  4  dni roboczych od złożenia zapotrzebowania</t>
  </si>
  <si>
    <t>Deklarowany termin wykonania reklamacji do 5 dni roboczych od dnia złożenia reklamacji</t>
  </si>
  <si>
    <t>Deklarowany termin dostawy  do max. 4 dni roboczych od złożenia zapotrzebowania</t>
  </si>
  <si>
    <t>Deklarowany termin dostawy do max. 4 dni roboczych od złożenia zapotrzebowania</t>
  </si>
  <si>
    <t>Deklarowany termin wykonania reklamacji do 5 dni  roboczych od dnia złożenia reklamacji</t>
  </si>
  <si>
    <t>Deklarowany termin wykonania reklamacji do 5 dni roboczych  od dnia złożenia reklamacji</t>
  </si>
  <si>
    <t>Deklarowany termin dostawy do max. 4 dni  roboczych od złożenia zapotrzebowania</t>
  </si>
  <si>
    <t>Deklarowany termin dostawy  do max. 4  dni roboczych od złożenia zapotrzebowania</t>
  </si>
  <si>
    <t>Deklarowany termin wykonania reklamacji do  5 dni  roboczych  od dnia złożenia reklamacji</t>
  </si>
  <si>
    <t>Deklarowany termin wykonania reklamacji do  5 dni  roboczych od dnia złożenia reklamacji</t>
  </si>
  <si>
    <t>Deklarowany termin wykonania reklamacji do 5 dni  roboczych  od dnia złożenia reklamacji</t>
  </si>
  <si>
    <t>Deklarowany termin dostawy do max. 4 dni roboczych  od złożenia zapotrzebowania</t>
  </si>
  <si>
    <t>Deklarowany termin dostawy  do max. 4 dni  roboczych od złożenia zapotrzebowania</t>
  </si>
  <si>
    <t>Deklarowany termin dostawy  do max. 4 dni roboczch od złożenia zapotrzebowania</t>
  </si>
  <si>
    <t>Deklarowany termin wykonania do 5 dni roboczych od dnia złożenia reklamacji</t>
  </si>
  <si>
    <t>Deklarowany termin dostawy do max. 4 dni roboczeych od złożenia zapotrzebowania</t>
  </si>
  <si>
    <t>Deklarowany termin wykonania reklamacji do 5 dni   dni roboczych od dnia złożenia reklamacji</t>
  </si>
  <si>
    <t>24 m-ce</t>
  </si>
  <si>
    <t>24 - 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</si>
</sst>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zł&quot;_-;\-* #,##0.00\ &quot;zł&quot;_-;_-* &quot;-&quot;??\ &quot;zł&quot;_-;_-@_-"/>
    <numFmt numFmtId="164" formatCode="[$-415]General"/>
    <numFmt numFmtId="165" formatCode="#,##0.00\ &quot;zł&quot;"/>
    <numFmt numFmtId="166" formatCode="_-* #,##0.00\ [$zł-415]_-;\-* #,##0.00\ [$zł-415]_-;_-* &quot;-&quot;??\ [$zł-415]_-;_-@_-"/>
  </numFmts>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11"/>
      <color rgb="FF000000"/>
      <name val="Calibri"/>
      <family val="2"/>
      <charset val="238"/>
      <scheme val="minor"/>
    </font>
    <font>
      <b/>
      <sz val="11"/>
      <color indexed="8"/>
      <name val="Calibri"/>
      <family val="2"/>
      <charset val="238"/>
      <scheme val="minor"/>
    </font>
    <font>
      <sz val="11"/>
      <color rgb="FF000000"/>
      <name val="Calibri"/>
      <family val="2"/>
      <charset val="238"/>
    </font>
    <font>
      <sz val="11"/>
      <color theme="1"/>
      <name val="Calibri"/>
      <family val="2"/>
      <scheme val="minor"/>
    </font>
    <font>
      <sz val="11"/>
      <name val="Calibri"/>
      <family val="2"/>
      <charset val="238"/>
      <scheme val="minor"/>
    </font>
    <font>
      <sz val="12"/>
      <color theme="1"/>
      <name val="Calibri"/>
      <family val="2"/>
      <charset val="238"/>
      <scheme val="minor"/>
    </font>
    <font>
      <b/>
      <sz val="12"/>
      <color theme="1"/>
      <name val="Calibri"/>
      <family val="2"/>
      <charset val="238"/>
      <scheme val="minor"/>
    </font>
    <font>
      <sz val="7.5"/>
      <name val="Tahoma"/>
      <family val="2"/>
      <charset val="238"/>
    </font>
    <font>
      <b/>
      <sz val="7.5"/>
      <name val="Tahoma"/>
      <family val="2"/>
      <charset val="238"/>
    </font>
    <font>
      <b/>
      <u/>
      <sz val="7.5"/>
      <name val="Tahoma"/>
      <family val="2"/>
      <charset val="238"/>
    </font>
    <font>
      <b/>
      <i/>
      <sz val="7.5"/>
      <name val="Tahoma"/>
      <family val="2"/>
      <charset val="238"/>
    </font>
    <font>
      <sz val="10"/>
      <name val="Arial CE"/>
      <family val="2"/>
      <charset val="238"/>
    </font>
    <font>
      <b/>
      <sz val="12"/>
      <name val="Calibri"/>
      <family val="2"/>
      <charset val="238"/>
      <scheme val="minor"/>
    </font>
    <font>
      <sz val="10"/>
      <name val="Calibri"/>
      <family val="2"/>
      <charset val="238"/>
      <scheme val="minor"/>
    </font>
    <font>
      <sz val="11"/>
      <color rgb="FF9C6500"/>
      <name val="Calibri"/>
      <family val="2"/>
      <charset val="238"/>
      <scheme val="minor"/>
    </font>
    <font>
      <b/>
      <sz val="8"/>
      <name val="Tahoma"/>
      <family val="2"/>
      <charset val="238"/>
    </font>
    <font>
      <sz val="8"/>
      <name val="Tahoma"/>
      <family val="2"/>
      <charset val="238"/>
    </font>
    <font>
      <b/>
      <sz val="9"/>
      <name val="Tahoma"/>
      <family val="2"/>
      <charset val="238"/>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EB9C"/>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164" fontId="6" fillId="0" borderId="0" applyBorder="0" applyProtection="0"/>
    <xf numFmtId="0" fontId="7" fillId="0" borderId="0"/>
    <xf numFmtId="0" fontId="15" fillId="0" borderId="0"/>
    <xf numFmtId="164" fontId="6" fillId="0" borderId="0" applyBorder="0" applyProtection="0"/>
    <xf numFmtId="0" fontId="1"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0" fontId="18" fillId="7" borderId="0" applyNumberFormat="0" applyBorder="0" applyAlignment="0" applyProtection="0"/>
  </cellStyleXfs>
  <cellXfs count="250">
    <xf numFmtId="0" fontId="0" fillId="0" borderId="0" xfId="0"/>
    <xf numFmtId="0" fontId="1" fillId="0" borderId="0" xfId="0" applyFont="1"/>
    <xf numFmtId="0" fontId="1" fillId="0" borderId="0" xfId="0" applyFont="1" applyAlignment="1" applyProtection="1">
      <alignment vertical="center"/>
      <protection locked="0"/>
    </xf>
    <xf numFmtId="0" fontId="1" fillId="0" borderId="0" xfId="0" applyFont="1" applyFill="1" applyAlignment="1" applyProtection="1">
      <alignment vertical="top"/>
      <protection locked="0"/>
    </xf>
    <xf numFmtId="0" fontId="2" fillId="0" borderId="0" xfId="0" applyFont="1" applyFill="1" applyBorder="1" applyAlignment="1" applyProtection="1">
      <alignment vertical="center"/>
      <protection locked="0"/>
    </xf>
    <xf numFmtId="0" fontId="2"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3" fontId="5" fillId="4" borderId="5" xfId="0" applyNumberFormat="1" applyFont="1" applyFill="1" applyBorder="1" applyAlignment="1">
      <alignment horizontal="center" vertical="center" wrapText="1"/>
    </xf>
    <xf numFmtId="2" fontId="3" fillId="0" borderId="5" xfId="0" applyNumberFormat="1" applyFont="1" applyBorder="1" applyAlignment="1" applyProtection="1">
      <alignment horizontal="center" vertical="center" wrapText="1"/>
      <protection locked="0"/>
    </xf>
    <xf numFmtId="164" fontId="4" fillId="0" borderId="5" xfId="3" applyFont="1" applyBorder="1" applyAlignment="1" applyProtection="1">
      <alignment horizontal="center" vertical="center" wrapText="1"/>
      <protection locked="0"/>
    </xf>
    <xf numFmtId="164" fontId="3" fillId="2" borderId="5" xfId="3"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165" fontId="2" fillId="2" borderId="5" xfId="1" applyNumberFormat="1" applyFont="1" applyFill="1" applyBorder="1" applyAlignment="1" applyProtection="1">
      <alignment horizontal="center" vertical="center" wrapText="1"/>
      <protection locked="0"/>
    </xf>
    <xf numFmtId="164" fontId="4" fillId="2" borderId="5" xfId="3"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vertical="center"/>
      <protection locked="0"/>
    </xf>
    <xf numFmtId="0" fontId="2" fillId="0" borderId="7" xfId="0" applyFont="1" applyFill="1" applyBorder="1" applyAlignment="1">
      <alignment vertical="center"/>
    </xf>
    <xf numFmtId="0" fontId="1" fillId="0" borderId="7" xfId="0" applyFont="1" applyFill="1" applyBorder="1"/>
    <xf numFmtId="0" fontId="2" fillId="0" borderId="8" xfId="0" applyFont="1" applyBorder="1" applyAlignment="1" applyProtection="1">
      <alignment horizontal="center" vertical="center" wrapText="1"/>
      <protection locked="0"/>
    </xf>
    <xf numFmtId="0" fontId="1" fillId="0" borderId="8" xfId="0" applyFont="1" applyFill="1" applyBorder="1" applyAlignment="1">
      <alignment horizontal="center" vertical="center"/>
    </xf>
    <xf numFmtId="3" fontId="9" fillId="4" borderId="8"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0" fontId="9" fillId="5"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0" fontId="1" fillId="2" borderId="8" xfId="0" applyFont="1" applyFill="1" applyBorder="1" applyAlignment="1" applyProtection="1">
      <alignment horizontal="center" vertical="center"/>
      <protection locked="0"/>
    </xf>
    <xf numFmtId="166" fontId="10" fillId="2" borderId="8" xfId="0" applyNumberFormat="1" applyFont="1" applyFill="1" applyBorder="1" applyAlignment="1" applyProtection="1">
      <alignment horizontal="center" vertical="center"/>
      <protection locked="0"/>
    </xf>
    <xf numFmtId="9" fontId="10" fillId="2" borderId="8" xfId="2" applyFont="1" applyFill="1" applyBorder="1" applyAlignment="1" applyProtection="1">
      <alignment horizontal="center" vertical="center"/>
      <protection locked="0"/>
    </xf>
    <xf numFmtId="44" fontId="9" fillId="4" borderId="8" xfId="0" applyNumberFormat="1" applyFont="1" applyFill="1" applyBorder="1" applyAlignment="1">
      <alignment horizontal="center" vertical="center"/>
    </xf>
    <xf numFmtId="44" fontId="9" fillId="4" borderId="8" xfId="0" applyNumberFormat="1" applyFont="1" applyFill="1" applyBorder="1" applyAlignment="1">
      <alignment vertical="center"/>
    </xf>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2" fillId="0" borderId="0" xfId="0" applyFont="1" applyAlignment="1" applyProtection="1">
      <protection locked="0"/>
    </xf>
    <xf numFmtId="0" fontId="8" fillId="0" borderId="13" xfId="0" applyFont="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0" borderId="11" xfId="0" applyNumberFormat="1" applyFont="1" applyBorder="1" applyAlignment="1">
      <alignment horizontal="center" vertical="center" wrapText="1"/>
    </xf>
    <xf numFmtId="0" fontId="2" fillId="0" borderId="0" xfId="0" applyFont="1" applyFill="1" applyAlignment="1" applyProtection="1">
      <alignment vertical="top" wrapText="1"/>
      <protection locked="0"/>
    </xf>
    <xf numFmtId="0" fontId="11" fillId="2" borderId="8" xfId="4" applyFont="1" applyFill="1" applyBorder="1" applyAlignment="1">
      <alignment horizontal="left" vertical="center" wrapText="1"/>
    </xf>
    <xf numFmtId="0" fontId="11" fillId="2" borderId="1" xfId="4" applyFont="1" applyFill="1" applyBorder="1" applyAlignment="1">
      <alignment horizontal="left" vertical="center" wrapText="1"/>
    </xf>
    <xf numFmtId="0" fontId="11" fillId="0" borderId="0" xfId="0" applyFont="1" applyAlignment="1">
      <alignment horizontal="right" vertical="center"/>
    </xf>
    <xf numFmtId="0" fontId="12" fillId="2" borderId="1" xfId="0" applyFont="1" applyFill="1" applyBorder="1" applyAlignment="1">
      <alignment vertical="center"/>
    </xf>
    <xf numFmtId="0" fontId="11" fillId="2" borderId="1" xfId="0" applyFont="1" applyFill="1" applyBorder="1" applyAlignment="1">
      <alignment vertical="center" wrapText="1"/>
    </xf>
    <xf numFmtId="0" fontId="12" fillId="0" borderId="14" xfId="0" applyFont="1" applyBorder="1" applyAlignment="1">
      <alignment horizontal="left" vertical="center"/>
    </xf>
    <xf numFmtId="0" fontId="12" fillId="2" borderId="15" xfId="0" applyFont="1" applyFill="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vertical="center"/>
    </xf>
    <xf numFmtId="0" fontId="12" fillId="2" borderId="14"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5" borderId="0" xfId="0" applyFont="1" applyFill="1" applyAlignment="1">
      <alignment vertical="center"/>
    </xf>
    <xf numFmtId="0" fontId="12" fillId="5" borderId="0" xfId="0" applyFont="1" applyFill="1" applyAlignment="1">
      <alignment vertical="center" wrapText="1"/>
    </xf>
    <xf numFmtId="165" fontId="12" fillId="5" borderId="0" xfId="0" applyNumberFormat="1" applyFont="1" applyFill="1" applyAlignment="1">
      <alignment horizontal="right" vertical="center" wrapText="1"/>
    </xf>
    <xf numFmtId="44" fontId="12" fillId="5" borderId="0" xfId="0" applyNumberFormat="1" applyFont="1" applyFill="1" applyAlignment="1">
      <alignment horizontal="center" vertical="center" wrapText="1"/>
    </xf>
    <xf numFmtId="165" fontId="12" fillId="5" borderId="0" xfId="0" applyNumberFormat="1" applyFont="1" applyFill="1" applyAlignment="1">
      <alignment horizontal="center" vertical="center" wrapText="1"/>
    </xf>
    <xf numFmtId="44" fontId="12" fillId="5" borderId="0" xfId="0" applyNumberFormat="1" applyFont="1" applyFill="1" applyAlignment="1">
      <alignment vertical="center" wrapText="1"/>
    </xf>
    <xf numFmtId="0" fontId="11" fillId="5" borderId="0" xfId="0" applyFont="1" applyFill="1" applyAlignment="1">
      <alignment vertical="center"/>
    </xf>
    <xf numFmtId="0" fontId="11" fillId="2" borderId="0" xfId="4" applyFont="1" applyFill="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165" fontId="12" fillId="0" borderId="0" xfId="0" applyNumberFormat="1" applyFont="1" applyAlignment="1">
      <alignment horizontal="right" vertical="center" wrapText="1"/>
    </xf>
    <xf numFmtId="165" fontId="12" fillId="0" borderId="0" xfId="0" applyNumberFormat="1" applyFont="1" applyAlignment="1">
      <alignment horizontal="center" vertical="center" wrapText="1"/>
    </xf>
    <xf numFmtId="44" fontId="12" fillId="0" borderId="0" xfId="0" applyNumberFormat="1" applyFont="1" applyAlignment="1">
      <alignment vertical="center" wrapText="1"/>
    </xf>
    <xf numFmtId="0" fontId="12" fillId="0" borderId="15" xfId="0" applyFont="1" applyBorder="1" applyAlignment="1">
      <alignment horizontal="left" vertical="center" wrapText="1"/>
    </xf>
    <xf numFmtId="0" fontId="12" fillId="6" borderId="1" xfId="1" applyNumberFormat="1" applyFont="1" applyFill="1" applyBorder="1" applyAlignment="1">
      <alignment horizontal="center" vertical="center" wrapText="1"/>
    </xf>
    <xf numFmtId="44" fontId="12" fillId="0" borderId="16" xfId="0" applyNumberFormat="1" applyFont="1" applyBorder="1" applyAlignment="1">
      <alignment vertical="center" wrapText="1"/>
    </xf>
    <xf numFmtId="0" fontId="12" fillId="0" borderId="0" xfId="0" applyFont="1" applyAlignment="1">
      <alignment horizontal="right" vertical="center" wrapText="1"/>
    </xf>
    <xf numFmtId="0" fontId="12" fillId="0" borderId="0" xfId="0" applyFont="1" applyAlignment="1">
      <alignment horizontal="center" vertical="center" wrapText="1"/>
    </xf>
    <xf numFmtId="0" fontId="12" fillId="0" borderId="0" xfId="1" applyNumberFormat="1"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11" fillId="6" borderId="0" xfId="0" applyFont="1" applyFill="1" applyAlignment="1">
      <alignment horizontal="left" vertical="center"/>
    </xf>
    <xf numFmtId="0" fontId="11" fillId="6" borderId="0" xfId="0" applyFont="1" applyFill="1" applyAlignment="1">
      <alignment horizontal="right" vertical="center" wrapText="1"/>
    </xf>
    <xf numFmtId="0" fontId="11" fillId="6" borderId="0" xfId="0" applyFont="1" applyFill="1" applyAlignment="1">
      <alignment horizontal="center" vertical="center"/>
    </xf>
    <xf numFmtId="0" fontId="11" fillId="6" borderId="0" xfId="0" applyFont="1" applyFill="1" applyAlignment="1">
      <alignment vertical="center"/>
    </xf>
    <xf numFmtId="0" fontId="11" fillId="6" borderId="0" xfId="0" applyFont="1" applyFill="1" applyAlignment="1">
      <alignment horizontal="left" vertical="center" wrapText="1"/>
    </xf>
    <xf numFmtId="44" fontId="11" fillId="0" borderId="0" xfId="0" applyNumberFormat="1" applyFont="1" applyAlignment="1">
      <alignment horizontal="right" vertical="center"/>
    </xf>
    <xf numFmtId="44" fontId="14" fillId="0" borderId="0" xfId="0" applyNumberFormat="1" applyFont="1" applyAlignment="1">
      <alignment horizontal="center" vertical="center"/>
    </xf>
    <xf numFmtId="44" fontId="11" fillId="0" borderId="0" xfId="0" applyNumberFormat="1" applyFont="1" applyAlignment="1">
      <alignment horizontal="center" vertical="center"/>
    </xf>
    <xf numFmtId="165" fontId="12" fillId="0" borderId="0" xfId="0" applyNumberFormat="1" applyFont="1" applyBorder="1" applyAlignment="1">
      <alignment horizontal="right" vertical="center" wrapText="1"/>
    </xf>
    <xf numFmtId="165" fontId="12" fillId="0" borderId="0" xfId="0" applyNumberFormat="1" applyFont="1" applyBorder="1" applyAlignment="1">
      <alignment horizontal="center" vertical="center" wrapText="1"/>
    </xf>
    <xf numFmtId="165" fontId="12" fillId="5" borderId="1" xfId="0" applyNumberFormat="1" applyFont="1" applyFill="1" applyBorder="1" applyAlignment="1">
      <alignment horizontal="center" vertical="center" wrapText="1"/>
    </xf>
    <xf numFmtId="0" fontId="11" fillId="5" borderId="1" xfId="0" applyFont="1" applyFill="1" applyBorder="1" applyAlignment="1">
      <alignment vertical="center"/>
    </xf>
    <xf numFmtId="44" fontId="12" fillId="0" borderId="0" xfId="0" applyNumberFormat="1" applyFont="1" applyAlignment="1">
      <alignment horizontal="center" vertical="center" wrapText="1"/>
    </xf>
    <xf numFmtId="44" fontId="12" fillId="0" borderId="0" xfId="0" applyNumberFormat="1" applyFont="1" applyBorder="1" applyAlignment="1">
      <alignment vertical="center" wrapText="1"/>
    </xf>
    <xf numFmtId="0" fontId="12" fillId="0" borderId="17" xfId="0" applyFont="1" applyBorder="1" applyAlignment="1">
      <alignment horizontal="left" vertical="center" wrapText="1"/>
    </xf>
    <xf numFmtId="44" fontId="12" fillId="0" borderId="0" xfId="0" applyNumberFormat="1" applyFont="1" applyBorder="1" applyAlignment="1">
      <alignment horizontal="center" vertical="center" wrapText="1"/>
    </xf>
    <xf numFmtId="0" fontId="0" fillId="0" borderId="0" xfId="0" applyBorder="1"/>
    <xf numFmtId="0" fontId="11" fillId="0" borderId="0" xfId="0" applyFont="1" applyBorder="1" applyAlignment="1">
      <alignment horizontal="center" vertical="center"/>
    </xf>
    <xf numFmtId="0" fontId="11"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 fillId="5" borderId="0" xfId="0" applyFont="1" applyFill="1" applyAlignment="1">
      <alignment horizontal="center" vertical="center" wrapText="1"/>
    </xf>
    <xf numFmtId="44" fontId="0" fillId="0" borderId="0" xfId="0" applyNumberFormat="1"/>
    <xf numFmtId="44" fontId="12" fillId="2" borderId="8" xfId="4" applyNumberFormat="1" applyFont="1" applyFill="1" applyBorder="1" applyAlignment="1">
      <alignment horizontal="right" vertical="center" wrapText="1"/>
    </xf>
    <xf numFmtId="165" fontId="12" fillId="2" borderId="1" xfId="4" applyNumberFormat="1" applyFont="1" applyFill="1" applyBorder="1" applyAlignment="1">
      <alignment horizontal="right" vertical="center" wrapText="1"/>
    </xf>
    <xf numFmtId="44" fontId="16" fillId="2" borderId="8" xfId="4" applyNumberFormat="1" applyFont="1" applyFill="1" applyBorder="1" applyAlignment="1">
      <alignment horizontal="right" vertical="center" wrapText="1"/>
    </xf>
    <xf numFmtId="165" fontId="16" fillId="2" borderId="1" xfId="4" applyNumberFormat="1" applyFont="1" applyFill="1" applyBorder="1" applyAlignment="1">
      <alignment horizontal="right" vertical="center" wrapText="1"/>
    </xf>
    <xf numFmtId="166" fontId="3" fillId="0" borderId="0" xfId="0" applyNumberFormat="1" applyFont="1" applyBorder="1" applyAlignment="1">
      <alignment horizontal="center" vertical="center" wrapText="1"/>
    </xf>
    <xf numFmtId="166" fontId="3" fillId="0" borderId="18" xfId="0" applyNumberFormat="1" applyFont="1" applyBorder="1" applyAlignment="1">
      <alignment horizontal="center" vertical="center" wrapText="1"/>
    </xf>
    <xf numFmtId="0" fontId="12" fillId="2" borderId="19" xfId="4" applyFont="1" applyFill="1" applyBorder="1" applyAlignment="1">
      <alignment horizontal="right" vertical="center" wrapText="1"/>
    </xf>
    <xf numFmtId="0" fontId="2" fillId="0" borderId="18" xfId="0" applyFont="1" applyFill="1" applyBorder="1" applyAlignment="1" applyProtection="1">
      <alignment horizontal="left" vertical="center"/>
      <protection locked="0"/>
    </xf>
    <xf numFmtId="0" fontId="2" fillId="0" borderId="18" xfId="0" applyFont="1" applyFill="1" applyBorder="1" applyAlignment="1" applyProtection="1">
      <alignment vertical="center"/>
      <protection locked="0"/>
    </xf>
    <xf numFmtId="0" fontId="12" fillId="2" borderId="1" xfId="0" applyFont="1" applyFill="1" applyBorder="1" applyAlignment="1">
      <alignment horizontal="right" vertical="center"/>
    </xf>
    <xf numFmtId="0" fontId="11" fillId="2" borderId="1" xfId="0" applyFont="1" applyFill="1" applyBorder="1" applyAlignment="1">
      <alignment horizontal="center" vertical="center"/>
    </xf>
    <xf numFmtId="0" fontId="12" fillId="2" borderId="1" xfId="0" applyFont="1" applyFill="1" applyBorder="1" applyAlignment="1">
      <alignment vertical="center" wrapText="1"/>
    </xf>
    <xf numFmtId="0" fontId="0" fillId="0" borderId="5" xfId="0" applyBorder="1"/>
    <xf numFmtId="0" fontId="12" fillId="5" borderId="5" xfId="0" applyFont="1" applyFill="1" applyBorder="1" applyAlignment="1">
      <alignment vertical="center"/>
    </xf>
    <xf numFmtId="0" fontId="9" fillId="5" borderId="8" xfId="0" applyFont="1" applyFill="1" applyBorder="1" applyAlignment="1">
      <alignment horizontal="center" vertical="center"/>
    </xf>
    <xf numFmtId="3" fontId="9" fillId="0" borderId="8" xfId="0" applyNumberFormat="1" applyFont="1" applyFill="1" applyBorder="1" applyAlignment="1">
      <alignment horizontal="center" vertical="center"/>
    </xf>
    <xf numFmtId="0" fontId="1" fillId="0" borderId="1" xfId="0" applyFont="1" applyBorder="1"/>
    <xf numFmtId="0" fontId="1" fillId="0" borderId="1" xfId="0" applyFont="1" applyBorder="1" applyAlignment="1" applyProtection="1">
      <alignment vertical="center"/>
      <protection locked="0"/>
    </xf>
    <xf numFmtId="0" fontId="1" fillId="0" borderId="1" xfId="0" applyFont="1" applyFill="1" applyBorder="1" applyAlignment="1" applyProtection="1">
      <alignment vertical="top"/>
      <protection locked="0"/>
    </xf>
    <xf numFmtId="0" fontId="2" fillId="0" borderId="1" xfId="0" applyFont="1" applyFill="1" applyBorder="1" applyAlignment="1" applyProtection="1">
      <alignment vertical="center"/>
      <protection locked="0"/>
    </xf>
    <xf numFmtId="0" fontId="1" fillId="5"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5" fillId="4" borderId="1" xfId="0" applyNumberFormat="1" applyFont="1" applyFill="1" applyBorder="1" applyAlignment="1">
      <alignment horizontal="center" vertical="center" wrapText="1"/>
    </xf>
    <xf numFmtId="2" fontId="3" fillId="0" borderId="1" xfId="0" applyNumberFormat="1" applyFont="1" applyBorder="1" applyAlignment="1" applyProtection="1">
      <alignment horizontal="center" vertical="center" wrapText="1"/>
      <protection locked="0"/>
    </xf>
    <xf numFmtId="164" fontId="4" fillId="0" borderId="1" xfId="3" applyFont="1" applyBorder="1" applyAlignment="1" applyProtection="1">
      <alignment horizontal="center" vertical="center" wrapText="1"/>
      <protection locked="0"/>
    </xf>
    <xf numFmtId="164" fontId="3" fillId="2" borderId="1" xfId="3"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5" fontId="2" fillId="2" borderId="1" xfId="1" applyNumberFormat="1" applyFont="1" applyFill="1" applyBorder="1" applyAlignment="1" applyProtection="1">
      <alignment horizontal="center" vertical="center" wrapText="1"/>
      <protection locked="0"/>
    </xf>
    <xf numFmtId="164" fontId="4" fillId="2" borderId="1" xfId="3"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lignment vertical="center"/>
    </xf>
    <xf numFmtId="0" fontId="1" fillId="0" borderId="1" xfId="0" applyFont="1" applyFill="1" applyBorder="1"/>
    <xf numFmtId="0" fontId="1" fillId="0" borderId="1" xfId="0" applyFont="1" applyFill="1" applyBorder="1" applyAlignment="1">
      <alignment horizontal="center" vertical="center"/>
    </xf>
    <xf numFmtId="3" fontId="9" fillId="4" borderId="1" xfId="0" applyNumberFormat="1" applyFont="1" applyFill="1" applyBorder="1" applyAlignment="1">
      <alignment horizontal="center" vertical="center"/>
    </xf>
    <xf numFmtId="3" fontId="10" fillId="4"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166" fontId="10" fillId="2" borderId="1" xfId="0" applyNumberFormat="1" applyFont="1" applyFill="1" applyBorder="1" applyAlignment="1" applyProtection="1">
      <alignment horizontal="center" vertical="center"/>
      <protection locked="0"/>
    </xf>
    <xf numFmtId="9" fontId="10" fillId="2" borderId="1" xfId="2" applyFont="1" applyFill="1" applyBorder="1" applyAlignment="1" applyProtection="1">
      <alignment horizontal="center" vertical="center"/>
      <protection locked="0"/>
    </xf>
    <xf numFmtId="44" fontId="9" fillId="4" borderId="1" xfId="0" applyNumberFormat="1" applyFont="1" applyFill="1" applyBorder="1" applyAlignment="1">
      <alignment horizontal="center" vertical="center"/>
    </xf>
    <xf numFmtId="44" fontId="9" fillId="4" borderId="1" xfId="0" applyNumberFormat="1" applyFont="1" applyFill="1" applyBorder="1" applyAlignment="1">
      <alignment vertical="center"/>
    </xf>
    <xf numFmtId="44" fontId="0" fillId="0" borderId="0" xfId="0" applyNumberFormat="1" applyBorder="1"/>
    <xf numFmtId="0" fontId="8" fillId="0" borderId="0" xfId="0" applyFont="1" applyBorder="1" applyAlignment="1">
      <alignment horizontal="center" vertical="center" wrapText="1"/>
    </xf>
    <xf numFmtId="44" fontId="12" fillId="0" borderId="15" xfId="0" applyNumberFormat="1" applyFont="1" applyBorder="1" applyAlignment="1">
      <alignment vertical="center" wrapText="1"/>
    </xf>
    <xf numFmtId="0" fontId="11" fillId="5" borderId="20" xfId="0" applyFont="1" applyFill="1" applyBorder="1" applyAlignment="1">
      <alignment vertical="center"/>
    </xf>
    <xf numFmtId="165" fontId="12" fillId="5" borderId="20" xfId="0" applyNumberFormat="1" applyFont="1" applyFill="1" applyBorder="1" applyAlignment="1">
      <alignment horizontal="center" vertical="center" wrapText="1"/>
    </xf>
    <xf numFmtId="9" fontId="0" fillId="0" borderId="5" xfId="0" applyNumberFormat="1" applyBorder="1"/>
    <xf numFmtId="9" fontId="12" fillId="5" borderId="5" xfId="0" applyNumberFormat="1" applyFont="1" applyFill="1" applyBorder="1" applyAlignment="1">
      <alignment vertical="center"/>
    </xf>
    <xf numFmtId="3" fontId="16" fillId="2" borderId="1" xfId="5" applyNumberFormat="1" applyFont="1" applyFill="1" applyBorder="1" applyAlignment="1">
      <alignment horizontal="right" vertical="center"/>
    </xf>
    <xf numFmtId="3" fontId="16" fillId="4" borderId="1" xfId="5" applyNumberFormat="1" applyFont="1" applyFill="1" applyBorder="1" applyAlignment="1">
      <alignment horizontal="center" vertical="center"/>
    </xf>
    <xf numFmtId="3" fontId="16" fillId="2" borderId="1" xfId="5" applyNumberFormat="1" applyFont="1" applyFill="1" applyBorder="1" applyAlignment="1">
      <alignment horizontal="center" vertical="center"/>
    </xf>
    <xf numFmtId="0" fontId="1" fillId="0" borderId="0" xfId="7" applyFont="1" applyAlignment="1" applyProtection="1">
      <alignment vertical="center"/>
      <protection locked="0"/>
    </xf>
    <xf numFmtId="0" fontId="1" fillId="0" borderId="0" xfId="7" applyFont="1" applyAlignment="1" applyProtection="1">
      <alignment vertical="top"/>
      <protection locked="0"/>
    </xf>
    <xf numFmtId="0" fontId="2" fillId="0" borderId="0" xfId="7" applyFont="1" applyAlignment="1" applyProtection="1">
      <alignment vertical="center"/>
      <protection locked="0"/>
    </xf>
    <xf numFmtId="0" fontId="1" fillId="0" borderId="0" xfId="7" applyFont="1"/>
    <xf numFmtId="0" fontId="2" fillId="0" borderId="5" xfId="7" applyFont="1" applyBorder="1" applyAlignment="1" applyProtection="1">
      <alignment horizontal="center" vertical="center" wrapText="1"/>
      <protection locked="0"/>
    </xf>
    <xf numFmtId="0" fontId="4" fillId="0" borderId="5" xfId="7" applyFont="1" applyBorder="1" applyAlignment="1" applyProtection="1">
      <alignment horizontal="center" vertical="center" wrapText="1"/>
      <protection locked="0"/>
    </xf>
    <xf numFmtId="3" fontId="5" fillId="4" borderId="5" xfId="7" applyNumberFormat="1" applyFont="1" applyFill="1" applyBorder="1" applyAlignment="1">
      <alignment horizontal="center" vertical="center" wrapText="1"/>
    </xf>
    <xf numFmtId="2" fontId="3" fillId="0" borderId="5" xfId="7" applyNumberFormat="1" applyFont="1" applyBorder="1" applyAlignment="1" applyProtection="1">
      <alignment horizontal="center" vertical="center" wrapText="1"/>
      <protection locked="0"/>
    </xf>
    <xf numFmtId="0" fontId="3" fillId="4" borderId="5" xfId="7" applyFont="1" applyFill="1" applyBorder="1" applyAlignment="1" applyProtection="1">
      <alignment horizontal="center" vertical="center" wrapText="1"/>
      <protection locked="0"/>
    </xf>
    <xf numFmtId="165" fontId="2" fillId="2" borderId="5" xfId="9" applyNumberFormat="1" applyFont="1" applyFill="1" applyBorder="1" applyAlignment="1" applyProtection="1">
      <alignment horizontal="center" vertical="center" wrapText="1"/>
      <protection locked="0"/>
    </xf>
    <xf numFmtId="0" fontId="2" fillId="0" borderId="6" xfId="7" applyFont="1" applyBorder="1" applyAlignment="1" applyProtection="1">
      <alignment horizontal="center" vertical="center"/>
      <protection locked="0"/>
    </xf>
    <xf numFmtId="0" fontId="2" fillId="0" borderId="7" xfId="7" applyFont="1" applyBorder="1" applyAlignment="1" applyProtection="1">
      <alignment vertical="center"/>
      <protection locked="0"/>
    </xf>
    <xf numFmtId="0" fontId="2" fillId="0" borderId="7" xfId="7" applyFont="1" applyBorder="1" applyAlignment="1">
      <alignment vertical="center"/>
    </xf>
    <xf numFmtId="0" fontId="1" fillId="0" borderId="7" xfId="7" applyFont="1" applyBorder="1"/>
    <xf numFmtId="0" fontId="2" fillId="0" borderId="8" xfId="7" applyFont="1" applyBorder="1" applyAlignment="1" applyProtection="1">
      <alignment horizontal="center" vertical="center" wrapText="1"/>
      <protection locked="0"/>
    </xf>
    <xf numFmtId="0" fontId="1" fillId="0" borderId="8" xfId="7" applyFont="1" applyBorder="1" applyAlignment="1">
      <alignment horizontal="center" vertical="center"/>
    </xf>
    <xf numFmtId="3" fontId="9" fillId="4" borderId="8" xfId="7" applyNumberFormat="1" applyFont="1" applyFill="1" applyBorder="1" applyAlignment="1">
      <alignment horizontal="center" vertical="center"/>
    </xf>
    <xf numFmtId="3" fontId="10" fillId="4" borderId="8" xfId="7" applyNumberFormat="1" applyFont="1" applyFill="1" applyBorder="1" applyAlignment="1">
      <alignment horizontal="center" vertical="center"/>
    </xf>
    <xf numFmtId="0" fontId="9" fillId="5" borderId="1" xfId="7" applyFont="1" applyFill="1" applyBorder="1" applyAlignment="1">
      <alignment horizontal="center" vertical="center" wrapText="1"/>
    </xf>
    <xf numFmtId="0" fontId="9" fillId="5" borderId="1" xfId="7" applyFont="1" applyFill="1" applyBorder="1" applyAlignment="1">
      <alignment horizontal="center" vertical="center"/>
    </xf>
    <xf numFmtId="3" fontId="9" fillId="0" borderId="1" xfId="7" applyNumberFormat="1" applyFont="1" applyBorder="1" applyAlignment="1">
      <alignment horizontal="center" vertical="center"/>
    </xf>
    <xf numFmtId="0" fontId="1" fillId="2" borderId="8" xfId="7" applyFont="1" applyFill="1" applyBorder="1" applyAlignment="1" applyProtection="1">
      <alignment horizontal="center" vertical="center"/>
      <protection locked="0"/>
    </xf>
    <xf numFmtId="166" fontId="10" fillId="2" borderId="8" xfId="7" applyNumberFormat="1" applyFont="1" applyFill="1" applyBorder="1" applyAlignment="1" applyProtection="1">
      <alignment horizontal="center" vertical="center"/>
      <protection locked="0"/>
    </xf>
    <xf numFmtId="44" fontId="9" fillId="4" borderId="8" xfId="7" applyNumberFormat="1" applyFont="1" applyFill="1" applyBorder="1" applyAlignment="1">
      <alignment horizontal="center" vertical="center"/>
    </xf>
    <xf numFmtId="44" fontId="9" fillId="4" borderId="8" xfId="7" applyNumberFormat="1" applyFont="1" applyFill="1" applyBorder="1" applyAlignment="1">
      <alignment vertical="center"/>
    </xf>
    <xf numFmtId="0" fontId="1" fillId="0" borderId="0" xfId="7" applyFont="1" applyAlignment="1" applyProtection="1">
      <alignment horizontal="center" vertical="center" wrapText="1"/>
      <protection locked="0"/>
    </xf>
    <xf numFmtId="0" fontId="1" fillId="0" borderId="0" xfId="7" applyFont="1" applyAlignment="1" applyProtection="1">
      <alignment horizontal="left" vertical="top" wrapText="1"/>
      <protection locked="0"/>
    </xf>
    <xf numFmtId="0" fontId="1" fillId="0" borderId="0" xfId="7" applyFont="1" applyProtection="1">
      <protection locked="0"/>
    </xf>
    <xf numFmtId="0" fontId="2" fillId="0" borderId="9" xfId="7" applyFont="1" applyBorder="1" applyAlignment="1" applyProtection="1">
      <alignment horizontal="center"/>
      <protection locked="0"/>
    </xf>
    <xf numFmtId="166" fontId="10" fillId="0" borderId="10" xfId="7" applyNumberFormat="1" applyFont="1" applyBorder="1"/>
    <xf numFmtId="166" fontId="10" fillId="0" borderId="11" xfId="7" applyNumberFormat="1" applyFont="1" applyBorder="1"/>
    <xf numFmtId="0" fontId="1" fillId="0" borderId="0" xfId="7" applyFont="1" applyAlignment="1" applyProtection="1">
      <alignment horizontal="center" vertical="center"/>
      <protection locked="0"/>
    </xf>
    <xf numFmtId="0" fontId="2" fillId="0" borderId="0" xfId="7" applyFont="1" applyAlignment="1" applyProtection="1">
      <alignment vertical="top" wrapText="1"/>
      <protection locked="0"/>
    </xf>
    <xf numFmtId="0" fontId="1" fillId="0" borderId="0" xfId="7" applyFont="1" applyAlignment="1" applyProtection="1">
      <alignment horizontal="center"/>
      <protection locked="0"/>
    </xf>
    <xf numFmtId="0" fontId="2" fillId="0" borderId="0" xfId="7" applyFont="1" applyProtection="1">
      <protection locked="0"/>
    </xf>
    <xf numFmtId="0" fontId="8" fillId="0" borderId="13" xfId="7" applyFont="1" applyBorder="1" applyAlignment="1">
      <alignment horizontal="center" vertical="center" wrapText="1"/>
    </xf>
    <xf numFmtId="166" fontId="3" fillId="0" borderId="9" xfId="7" applyNumberFormat="1" applyFont="1" applyBorder="1" applyAlignment="1">
      <alignment horizontal="center" vertical="center" wrapText="1"/>
    </xf>
    <xf numFmtId="166" fontId="3" fillId="0" borderId="10" xfId="7" applyNumberFormat="1" applyFont="1" applyBorder="1" applyAlignment="1">
      <alignment horizontal="center" vertical="center" wrapText="1"/>
    </xf>
    <xf numFmtId="166" fontId="3" fillId="0" borderId="11" xfId="7" applyNumberFormat="1" applyFont="1" applyBorder="1" applyAlignment="1">
      <alignment horizontal="center" vertical="center" wrapText="1"/>
    </xf>
    <xf numFmtId="9" fontId="10" fillId="2" borderId="8" xfId="10" applyFont="1" applyFill="1" applyBorder="1" applyAlignment="1" applyProtection="1">
      <alignment horizontal="center" vertical="center"/>
      <protection locked="0"/>
    </xf>
    <xf numFmtId="164" fontId="3" fillId="4" borderId="21" xfId="6" applyFont="1" applyFill="1" applyBorder="1" applyAlignment="1">
      <alignment horizontal="center" vertical="center"/>
    </xf>
    <xf numFmtId="0" fontId="8" fillId="4" borderId="22" xfId="7" applyFont="1" applyFill="1" applyBorder="1" applyAlignment="1">
      <alignment horizontal="center" vertical="center" wrapText="1"/>
    </xf>
    <xf numFmtId="0" fontId="8" fillId="4" borderId="8" xfId="7" applyFont="1" applyFill="1" applyBorder="1" applyAlignment="1">
      <alignment horizontal="center" vertical="center" wrapText="1"/>
    </xf>
    <xf numFmtId="0" fontId="2" fillId="2" borderId="23" xfId="8" applyFont="1" applyFill="1" applyBorder="1" applyAlignment="1">
      <alignment horizontal="center" vertical="center"/>
    </xf>
    <xf numFmtId="0" fontId="2" fillId="4" borderId="24" xfId="8" applyFont="1" applyFill="1" applyBorder="1" applyAlignment="1">
      <alignment horizontal="center" vertical="center"/>
    </xf>
    <xf numFmtId="166" fontId="1" fillId="4" borderId="25" xfId="11" applyNumberFormat="1" applyFont="1" applyFill="1" applyBorder="1"/>
    <xf numFmtId="166" fontId="1" fillId="4" borderId="26" xfId="11" applyNumberFormat="1" applyFont="1" applyFill="1" applyBorder="1"/>
    <xf numFmtId="166" fontId="1" fillId="4" borderId="27" xfId="11" applyNumberFormat="1" applyFont="1" applyFill="1" applyBorder="1"/>
    <xf numFmtId="166" fontId="0" fillId="0" borderId="1" xfId="0" applyNumberFormat="1" applyBorder="1" applyAlignment="1">
      <alignment horizontal="center" vertical="center"/>
    </xf>
    <xf numFmtId="0" fontId="17" fillId="2" borderId="8" xfId="7" applyFont="1" applyFill="1" applyBorder="1" applyAlignment="1">
      <alignment horizontal="left" vertical="top" wrapText="1"/>
    </xf>
    <xf numFmtId="0" fontId="4" fillId="3" borderId="5" xfId="7" applyFont="1" applyFill="1" applyBorder="1" applyAlignment="1" applyProtection="1">
      <alignment horizontal="center" vertical="center" wrapText="1"/>
      <protection locked="0"/>
    </xf>
    <xf numFmtId="3" fontId="10" fillId="2" borderId="8" xfId="7" applyNumberFormat="1" applyFont="1" applyFill="1" applyBorder="1" applyAlignment="1">
      <alignment horizontal="center" vertical="center"/>
    </xf>
    <xf numFmtId="0" fontId="0" fillId="0" borderId="0" xfId="0" applyFont="1"/>
    <xf numFmtId="0" fontId="0" fillId="0" borderId="8" xfId="0" applyFont="1" applyFill="1" applyBorder="1" applyAlignment="1">
      <alignment horizontal="center" vertical="center"/>
    </xf>
    <xf numFmtId="44" fontId="19" fillId="2" borderId="8" xfId="4" applyNumberFormat="1" applyFont="1" applyFill="1" applyBorder="1" applyAlignment="1">
      <alignment horizontal="right" vertical="center" wrapText="1"/>
    </xf>
    <xf numFmtId="165" fontId="19" fillId="2" borderId="1" xfId="4" applyNumberFormat="1" applyFont="1" applyFill="1" applyBorder="1" applyAlignment="1">
      <alignment horizontal="right" vertical="center" wrapText="1"/>
    </xf>
    <xf numFmtId="0" fontId="20" fillId="2" borderId="8" xfId="4" applyFont="1" applyFill="1" applyBorder="1" applyAlignment="1">
      <alignment horizontal="left" vertical="center" wrapText="1"/>
    </xf>
    <xf numFmtId="0" fontId="20" fillId="2" borderId="1" xfId="4" applyFont="1" applyFill="1" applyBorder="1" applyAlignment="1">
      <alignment horizontal="left" vertical="center" wrapText="1"/>
    </xf>
    <xf numFmtId="165" fontId="19" fillId="2" borderId="1" xfId="0" applyNumberFormat="1" applyFont="1" applyFill="1" applyBorder="1" applyAlignment="1">
      <alignment horizontal="right" vertical="center" wrapText="1"/>
    </xf>
    <xf numFmtId="44" fontId="19" fillId="2" borderId="1" xfId="4" applyNumberFormat="1" applyFont="1" applyFill="1" applyBorder="1" applyAlignment="1">
      <alignment horizontal="right" vertical="center" wrapText="1"/>
    </xf>
    <xf numFmtId="0" fontId="0" fillId="0" borderId="1" xfId="0" applyFont="1" applyBorder="1"/>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3" fillId="0" borderId="6" xfId="7" applyFont="1" applyBorder="1" applyAlignment="1">
      <alignment vertical="center" wrapText="1"/>
    </xf>
    <xf numFmtId="0" fontId="3" fillId="0" borderId="7" xfId="7" applyFont="1" applyBorder="1" applyAlignment="1">
      <alignment vertical="center" wrapText="1"/>
    </xf>
    <xf numFmtId="0" fontId="3" fillId="0" borderId="12" xfId="7" applyFont="1" applyBorder="1" applyAlignment="1">
      <alignment vertical="center" wrapText="1"/>
    </xf>
    <xf numFmtId="44" fontId="21" fillId="2" borderId="8" xfId="4" applyNumberFormat="1" applyFont="1" applyFill="1" applyBorder="1" applyAlignment="1">
      <alignment horizontal="right" vertical="center" wrapText="1"/>
    </xf>
    <xf numFmtId="165" fontId="21" fillId="2" borderId="1" xfId="4" applyNumberFormat="1" applyFont="1" applyFill="1" applyBorder="1" applyAlignment="1">
      <alignment horizontal="right" vertical="center" wrapText="1"/>
    </xf>
    <xf numFmtId="44" fontId="21" fillId="2" borderId="1" xfId="4" applyNumberFormat="1" applyFont="1" applyFill="1" applyBorder="1" applyAlignment="1">
      <alignment horizontal="righ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5" borderId="0" xfId="1" applyNumberFormat="1" applyFont="1" applyFill="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44" fontId="12" fillId="0" borderId="1" xfId="0" applyNumberFormat="1" applyFont="1" applyBorder="1" applyAlignment="1">
      <alignment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5" borderId="0" xfId="0" applyFont="1" applyFill="1" applyAlignment="1">
      <alignment horizontal="center" vertical="center"/>
    </xf>
    <xf numFmtId="165" fontId="12" fillId="2" borderId="14" xfId="0" applyNumberFormat="1" applyFont="1" applyFill="1" applyBorder="1" applyAlignment="1">
      <alignment horizontal="center" vertical="center"/>
    </xf>
    <xf numFmtId="165" fontId="12" fillId="2" borderId="15" xfId="0" applyNumberFormat="1" applyFont="1" applyFill="1" applyBorder="1" applyAlignment="1">
      <alignment horizontal="center" vertical="center"/>
    </xf>
    <xf numFmtId="165" fontId="12" fillId="2" borderId="16" xfId="0" applyNumberFormat="1"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 xfId="7" applyFont="1" applyFill="1" applyBorder="1" applyAlignment="1" applyProtection="1">
      <alignment horizontal="center" vertical="center"/>
      <protection locked="0"/>
    </xf>
    <xf numFmtId="0" fontId="2" fillId="2" borderId="2" xfId="7" applyFont="1" applyFill="1" applyBorder="1" applyAlignment="1" applyProtection="1">
      <alignment horizontal="center" vertical="center"/>
      <protection locked="0"/>
    </xf>
    <xf numFmtId="0" fontId="2" fillId="2" borderId="3" xfId="7" applyFont="1" applyFill="1" applyBorder="1" applyAlignment="1" applyProtection="1">
      <alignment horizontal="center" vertical="center"/>
      <protection locked="0"/>
    </xf>
    <xf numFmtId="0" fontId="2" fillId="2" borderId="4" xfId="7" applyFont="1" applyFill="1" applyBorder="1" applyAlignment="1" applyProtection="1">
      <alignment horizontal="center" vertical="center"/>
      <protection locked="0"/>
    </xf>
    <xf numFmtId="0" fontId="2" fillId="2" borderId="14" xfId="7" applyFont="1" applyFill="1" applyBorder="1" applyAlignment="1" applyProtection="1">
      <alignment horizontal="center" vertical="center"/>
      <protection locked="0"/>
    </xf>
    <xf numFmtId="0" fontId="2" fillId="2" borderId="15" xfId="7" applyFont="1" applyFill="1" applyBorder="1" applyAlignment="1" applyProtection="1">
      <alignment horizontal="center" vertical="center"/>
      <protection locked="0"/>
    </xf>
    <xf numFmtId="0" fontId="2" fillId="2" borderId="16" xfId="7" applyFont="1" applyFill="1" applyBorder="1" applyAlignment="1" applyProtection="1">
      <alignment horizontal="center" vertical="center"/>
      <protection locked="0"/>
    </xf>
    <xf numFmtId="0" fontId="10" fillId="2" borderId="6" xfId="0" applyFont="1" applyFill="1" applyBorder="1" applyAlignment="1">
      <alignment horizontal="center"/>
    </xf>
    <xf numFmtId="0" fontId="0" fillId="2" borderId="7" xfId="0" applyFill="1" applyBorder="1" applyAlignment="1">
      <alignment horizontal="center"/>
    </xf>
    <xf numFmtId="0" fontId="0" fillId="2" borderId="12" xfId="0" applyFill="1" applyBorder="1" applyAlignment="1">
      <alignment horizontal="center"/>
    </xf>
    <xf numFmtId="0" fontId="3" fillId="0" borderId="0" xfId="0" applyFont="1" applyBorder="1" applyAlignment="1">
      <alignment horizontal="center" vertical="center" wrapText="1"/>
    </xf>
  </cellXfs>
  <cellStyles count="12">
    <cellStyle name="Neutralny" xfId="11" builtinId="28"/>
    <cellStyle name="Normalny" xfId="0" builtinId="0"/>
    <cellStyle name="Normalny 2 2 2" xfId="8"/>
    <cellStyle name="Normalny 6" xfId="4"/>
    <cellStyle name="Normalny 6 3" xfId="6"/>
    <cellStyle name="Normalny 8" xfId="3"/>
    <cellStyle name="Normalny 9" xfId="7"/>
    <cellStyle name="Normalny_Arkusz1" xfId="5"/>
    <cellStyle name="Procentowy" xfId="2" builtinId="5"/>
    <cellStyle name="Procentowy 2" xfId="10"/>
    <cellStyle name="Walutowy" xfId="1" builtinId="4"/>
    <cellStyle name="Walutowy 3" xfId="9"/>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99\Magazyn%20lek&#243;w\Users\kdopierala\Documents\KRZYSZTOF\Przetargi_2024\ZP_9_2024-anestezjologia\Pomocnicze\Opis%20przedmiotu%20zam&#243;wienia\PRZETARG%20INTENSYWNA%202024%20%20KARDIOCHIRURGIA%5eJ%20BLOK%20JEDNORAZO&#769;W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kiet Nr 1"/>
      <sheetName val="Pakiet Nr 2"/>
      <sheetName val="Pakiet Nr 3"/>
      <sheetName val="Pakiet Nr 4"/>
      <sheetName val="Pakiet Nr 5"/>
      <sheetName val="Pakiet Nr 6"/>
      <sheetName val="Pakiet Nr 7"/>
      <sheetName val="Pakiet Nr 8"/>
      <sheetName val="Pakiet Nr 9"/>
      <sheetName val="Pakiet Nr 10"/>
      <sheetName val="Pakiet Nr 11"/>
      <sheetName val="Pakiet Nr 12"/>
      <sheetName val="Pakiet Nr 13"/>
      <sheetName val="Pakiet Nr 14"/>
      <sheetName val="Pakiet Nr 15"/>
      <sheetName val="Pakiet Nr 16-korekta"/>
      <sheetName val="Pakiet Nr 17"/>
      <sheetName val="Pakiet Nr 18"/>
      <sheetName val="Pakiet Nr 19-korekta"/>
      <sheetName val="Pakiet Nr 20"/>
      <sheetName val="Pakiet Nr 21"/>
      <sheetName val="Pakiet Nr 22"/>
      <sheetName val="Pakiet Nr 23"/>
      <sheetName val="Pakiet Nr 24-korekta"/>
      <sheetName val="Pakiet Nr 25"/>
      <sheetName val="Pakiet Nr 26"/>
      <sheetName val="Pakiet Nr 27"/>
      <sheetName val="Pakiet Nr 28 -korekta"/>
      <sheetName val="Pakiet Nr 29"/>
      <sheetName val="Pakiet 30-korekta"/>
      <sheetName val="Pakiet Nr 31"/>
      <sheetName val="Pakiet Nr 32"/>
      <sheetName val="Pakiet Nr 33"/>
      <sheetName val="Pakiet Nr 34"/>
      <sheetName val="Pakiet 35"/>
      <sheetName val="Pakiet 36"/>
      <sheetName val="Pakiet 37-korekta"/>
      <sheetName val="Pakiet 38"/>
      <sheetName val="Pakiet 39-korekta"/>
      <sheetName val="Pakiet 40"/>
      <sheetName val="Pakiet 41-korekta"/>
      <sheetName val="Pakiet Nr 42"/>
      <sheetName val="Pakiet Nr 43"/>
      <sheetName val="Pakiet Nr 44"/>
      <sheetName val="Pakiet Nr 45-korekta"/>
      <sheetName val="Pakiet 46"/>
      <sheetName val="Pakiet 47"/>
      <sheetName val="Pakiet 48"/>
      <sheetName val="Pakiet 49"/>
      <sheetName val="Pakiet Nr 50"/>
      <sheetName val="Pakiet Nr 51"/>
      <sheetName val="Pakiet Nr 52"/>
      <sheetName val="PODSUMOWANIE "/>
    </sheetNames>
    <sheetDataSet>
      <sheetData sheetId="0">
        <row r="4">
          <cell r="B4" t="str">
            <v xml:space="preserve">Roztwór do zabezpieczenia cewnika dializacyjnego na bazie 46,7 % lub 30% cytrynianu sodu amp 5 ml </v>
          </cell>
        </row>
      </sheetData>
      <sheetData sheetId="1">
        <row r="30">
          <cell r="B30" t="str">
            <v>Parametry graniczne aparatów do CRRT, plazmaferezy i hemoperfuzji</v>
          </cell>
        </row>
      </sheetData>
      <sheetData sheetId="2">
        <row r="4">
          <cell r="B4" t="str">
            <v>Adsorber pełnej krwi wskazany do stosowania w warunkach, w których poziomy cytokin, DAMPS i / lub PAMPS i / lub bilirubiny i / lub mioglobiny są podwyższone, składający się z wysoce biokompatybilnych, porowatych granulek polimerowych z licznymi porami na powierzchni. Całkowita powierzchnia adsorpcji jednego wkładu &gt; 40 000 m2. 
Adsorber pełnej krwi powinien bezpiecznie i łatwo zintegrować  się z obwodami krążenia pozaustrojowego, takimi jak terapia nerkozastępcza (CRRT), pozaustrojowe utlenowanie krwi (ECMO), CPB oraz jako urządzenie samodzielne. 
Wymagana szybkości przepływu krwi od 100 do 700 ml / min. Czas leczenia pojedynczym adsorberem: do 24 godzin przez maksymalnie 7 kolejnych dni. Produkt posiada certyfikat ISO i znak CE. Absorbuje substancje hydrofobowe do 55 kDa, nie aktywuje krzepnięcia i nie usuwa immunoglobulin ani czynników krzepnięcia.                                                                        W skład zestawu wchodzą: adsorber, konektory podłączeniowe do ciągłej terapii nerkozastępczej (Crrt), konektory z workiem do przepłukiwania adsorbera, spike adapter</v>
          </cell>
        </row>
      </sheetData>
      <sheetData sheetId="3"/>
      <sheetData sheetId="4"/>
      <sheetData sheetId="5"/>
      <sheetData sheetId="6"/>
      <sheetData sheetId="7"/>
      <sheetData sheetId="8"/>
      <sheetData sheetId="9"/>
      <sheetData sheetId="10">
        <row r="4">
          <cell r="B4" t="str">
            <v>Filtr oddechowych pediatryczny dla dzieci, kształt okrągły, elektrostatyczny, jałowy, antybakteryjny, antywirusowy, waga do 6-8 g</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1"/>
  <sheetViews>
    <sheetView tabSelected="1" topLeftCell="A16" zoomScale="70" zoomScaleNormal="70" workbookViewId="0">
      <selection activeCell="C24" sqref="C24"/>
    </sheetView>
  </sheetViews>
  <sheetFormatPr defaultRowHeight="15" x14ac:dyDescent="0.25"/>
  <cols>
    <col min="1" max="1" width="9.140625" customWidth="1"/>
    <col min="2" max="2" width="10.5703125" customWidth="1"/>
    <col min="3" max="3" width="35.5703125" customWidth="1"/>
    <col min="5" max="5" width="10.85546875" customWidth="1"/>
    <col min="6" max="6" width="12.28515625" customWidth="1"/>
    <col min="7" max="7" width="13.5703125" customWidth="1"/>
    <col min="8" max="8" width="19.28515625" customWidth="1"/>
    <col min="9" max="9" width="16.85546875" customWidth="1"/>
    <col min="10" max="10" width="17.42578125" customWidth="1"/>
    <col min="11" max="11" width="7.28515625" customWidth="1"/>
    <col min="12" max="12" width="16.42578125" customWidth="1"/>
    <col min="13" max="13" width="15.42578125" customWidth="1"/>
    <col min="14" max="14" width="15.28515625" customWidth="1"/>
    <col min="16" max="16" width="19" customWidth="1"/>
    <col min="17" max="17" width="18.5703125" customWidth="1"/>
    <col min="18" max="19" width="19.140625" customWidth="1"/>
  </cols>
  <sheetData>
    <row r="1" spans="1:19" x14ac:dyDescent="0.25">
      <c r="A1" s="230" t="s">
        <v>64</v>
      </c>
      <c r="B1" s="230"/>
      <c r="C1" s="230"/>
      <c r="D1" s="230"/>
      <c r="E1" s="230"/>
      <c r="F1" s="230"/>
      <c r="G1" s="230"/>
      <c r="H1" s="230"/>
      <c r="I1" s="230"/>
      <c r="J1" s="230"/>
      <c r="K1" s="230"/>
      <c r="L1" s="230"/>
      <c r="M1" s="230"/>
      <c r="N1" s="230"/>
      <c r="O1" s="230"/>
    </row>
    <row r="2" spans="1:19" x14ac:dyDescent="0.25">
      <c r="A2" s="143"/>
      <c r="B2" s="144"/>
      <c r="C2" s="109"/>
      <c r="D2" s="109"/>
      <c r="E2" s="109"/>
      <c r="F2" s="109"/>
      <c r="G2" s="109"/>
      <c r="H2" s="109"/>
      <c r="I2" s="109"/>
      <c r="J2" s="109"/>
      <c r="K2" s="109"/>
      <c r="L2" s="109"/>
      <c r="M2" s="109"/>
      <c r="N2" s="109"/>
      <c r="O2" s="109"/>
      <c r="P2" s="109"/>
      <c r="Q2" s="108"/>
    </row>
    <row r="3" spans="1:19" x14ac:dyDescent="0.25">
      <c r="A3" s="112"/>
      <c r="B3" s="113"/>
      <c r="C3" s="114"/>
      <c r="D3" s="115"/>
      <c r="E3" s="234" t="s">
        <v>0</v>
      </c>
      <c r="F3" s="234"/>
      <c r="G3" s="234"/>
      <c r="H3" s="113"/>
      <c r="I3" s="113"/>
      <c r="J3" s="113"/>
      <c r="K3" s="234" t="s">
        <v>1</v>
      </c>
      <c r="L3" s="234"/>
      <c r="M3" s="234"/>
      <c r="N3" s="234"/>
      <c r="O3" s="234"/>
      <c r="P3" s="113"/>
      <c r="Q3" s="113"/>
      <c r="R3" s="112"/>
      <c r="S3" s="112"/>
    </row>
    <row r="4" spans="1:19" ht="75" x14ac:dyDescent="0.25">
      <c r="A4" s="116"/>
      <c r="B4" s="117" t="s">
        <v>2</v>
      </c>
      <c r="C4" s="118" t="s">
        <v>3</v>
      </c>
      <c r="D4" s="119" t="s">
        <v>4</v>
      </c>
      <c r="E4" s="120" t="s">
        <v>5</v>
      </c>
      <c r="F4" s="120" t="s">
        <v>6</v>
      </c>
      <c r="G4" s="120" t="s">
        <v>7</v>
      </c>
      <c r="H4" s="117" t="s">
        <v>8</v>
      </c>
      <c r="I4" s="121" t="s">
        <v>9</v>
      </c>
      <c r="J4" s="122" t="s">
        <v>10</v>
      </c>
      <c r="K4" s="123" t="s">
        <v>11</v>
      </c>
      <c r="L4" s="124" t="s">
        <v>12</v>
      </c>
      <c r="M4" s="124" t="s">
        <v>13</v>
      </c>
      <c r="N4" s="125" t="s">
        <v>14</v>
      </c>
      <c r="O4" s="126" t="s">
        <v>15</v>
      </c>
      <c r="P4" s="124" t="s">
        <v>16</v>
      </c>
      <c r="Q4" s="124" t="s">
        <v>17</v>
      </c>
      <c r="R4" s="124" t="s">
        <v>18</v>
      </c>
      <c r="S4" s="124" t="s">
        <v>19</v>
      </c>
    </row>
    <row r="5" spans="1:19" x14ac:dyDescent="0.25">
      <c r="B5" s="208" t="s">
        <v>386</v>
      </c>
      <c r="C5" s="127">
        <f>COUNTIF($B$4:B5,"LP.")</f>
        <v>1</v>
      </c>
      <c r="D5" s="127" t="s">
        <v>30</v>
      </c>
      <c r="E5" s="115"/>
      <c r="F5" s="115"/>
      <c r="G5" s="115"/>
      <c r="H5" s="115"/>
      <c r="I5" s="115"/>
      <c r="J5" s="115"/>
      <c r="K5" s="115"/>
      <c r="L5" s="115"/>
      <c r="M5" s="115"/>
      <c r="N5" s="115"/>
      <c r="O5" s="115"/>
      <c r="P5" s="128"/>
      <c r="Q5" s="128"/>
      <c r="R5" s="129"/>
      <c r="S5" s="129"/>
    </row>
    <row r="6" spans="1:19" ht="30" customHeight="1" x14ac:dyDescent="0.25">
      <c r="A6" s="112"/>
      <c r="B6" s="117" t="s">
        <v>20</v>
      </c>
      <c r="C6" s="42" t="s">
        <v>29</v>
      </c>
      <c r="D6" s="130" t="s">
        <v>21</v>
      </c>
      <c r="E6" s="131">
        <f>CEILING(F6*0.5,1)</f>
        <v>3000</v>
      </c>
      <c r="F6" s="132">
        <v>6000</v>
      </c>
      <c r="G6" s="131">
        <f>CEILING(F6*0.8,1)</f>
        <v>4800</v>
      </c>
      <c r="H6" s="42"/>
      <c r="I6" s="24"/>
      <c r="J6" s="25"/>
      <c r="K6" s="133" t="str">
        <f t="shared" ref="K6:K28" si="0">D6</f>
        <v>SZT.</v>
      </c>
      <c r="L6" s="132">
        <f t="shared" ref="L6:M9" si="1">F6</f>
        <v>6000</v>
      </c>
      <c r="M6" s="131">
        <f t="shared" si="1"/>
        <v>4800</v>
      </c>
      <c r="N6" s="134"/>
      <c r="O6" s="135"/>
      <c r="P6" s="136"/>
      <c r="Q6" s="136"/>
      <c r="R6" s="137"/>
      <c r="S6" s="137"/>
    </row>
    <row r="7" spans="1:19" ht="28.5" customHeight="1" x14ac:dyDescent="0.25">
      <c r="A7" s="112"/>
      <c r="B7" s="117" t="s">
        <v>22</v>
      </c>
      <c r="C7" s="42" t="s">
        <v>31</v>
      </c>
      <c r="D7" s="130" t="s">
        <v>21</v>
      </c>
      <c r="E7" s="131">
        <f t="shared" ref="E7:E28" si="2">CEILING(F7*0.5,1)</f>
        <v>10000</v>
      </c>
      <c r="F7" s="132">
        <v>20000</v>
      </c>
      <c r="G7" s="131">
        <f t="shared" ref="G7:G28" si="3">CEILING(F7*0.8,1)</f>
        <v>16000</v>
      </c>
      <c r="H7" s="42"/>
      <c r="I7" s="24"/>
      <c r="J7" s="25"/>
      <c r="K7" s="133" t="str">
        <f t="shared" si="0"/>
        <v>SZT.</v>
      </c>
      <c r="L7" s="132">
        <f t="shared" si="1"/>
        <v>20000</v>
      </c>
      <c r="M7" s="131">
        <f t="shared" si="1"/>
        <v>16000</v>
      </c>
      <c r="N7" s="134"/>
      <c r="O7" s="135"/>
      <c r="P7" s="136"/>
      <c r="Q7" s="136"/>
      <c r="R7" s="137"/>
      <c r="S7" s="137"/>
    </row>
    <row r="8" spans="1:19" ht="60" customHeight="1" x14ac:dyDescent="0.25">
      <c r="A8" s="112"/>
      <c r="B8" s="117" t="s">
        <v>23</v>
      </c>
      <c r="C8" s="42" t="s">
        <v>32</v>
      </c>
      <c r="D8" s="130" t="s">
        <v>21</v>
      </c>
      <c r="E8" s="131">
        <f t="shared" si="2"/>
        <v>900</v>
      </c>
      <c r="F8" s="132">
        <v>1800</v>
      </c>
      <c r="G8" s="131">
        <f t="shared" si="3"/>
        <v>1440</v>
      </c>
      <c r="H8" s="42"/>
      <c r="I8" s="24"/>
      <c r="J8" s="25"/>
      <c r="K8" s="133" t="str">
        <f t="shared" si="0"/>
        <v>SZT.</v>
      </c>
      <c r="L8" s="132">
        <f t="shared" si="1"/>
        <v>1800</v>
      </c>
      <c r="M8" s="131">
        <f t="shared" si="1"/>
        <v>1440</v>
      </c>
      <c r="N8" s="134"/>
      <c r="O8" s="135"/>
      <c r="P8" s="136"/>
      <c r="Q8" s="136"/>
      <c r="R8" s="137"/>
      <c r="S8" s="137"/>
    </row>
    <row r="9" spans="1:19" ht="74.25" customHeight="1" x14ac:dyDescent="0.25">
      <c r="A9" s="116"/>
      <c r="B9" s="117" t="s">
        <v>33</v>
      </c>
      <c r="C9" s="42" t="s">
        <v>36</v>
      </c>
      <c r="D9" s="130" t="s">
        <v>21</v>
      </c>
      <c r="E9" s="131">
        <f t="shared" si="2"/>
        <v>2250</v>
      </c>
      <c r="F9" s="132">
        <v>4500</v>
      </c>
      <c r="G9" s="131">
        <f t="shared" si="3"/>
        <v>3600</v>
      </c>
      <c r="H9" s="42"/>
      <c r="I9" s="24"/>
      <c r="J9" s="25"/>
      <c r="K9" s="133" t="str">
        <f t="shared" si="0"/>
        <v>SZT.</v>
      </c>
      <c r="L9" s="132">
        <f t="shared" si="1"/>
        <v>4500</v>
      </c>
      <c r="M9" s="131">
        <f t="shared" si="1"/>
        <v>3600</v>
      </c>
      <c r="N9" s="134"/>
      <c r="O9" s="135"/>
      <c r="P9" s="136"/>
      <c r="Q9" s="136"/>
      <c r="R9" s="137"/>
      <c r="S9" s="137"/>
    </row>
    <row r="10" spans="1:19" ht="127.5" customHeight="1" x14ac:dyDescent="0.25">
      <c r="A10" s="116"/>
      <c r="B10" s="20" t="s">
        <v>34</v>
      </c>
      <c r="C10" s="41" t="s">
        <v>37</v>
      </c>
      <c r="D10" s="21" t="s">
        <v>21</v>
      </c>
      <c r="E10" s="131">
        <f t="shared" si="2"/>
        <v>10000</v>
      </c>
      <c r="F10" s="23">
        <v>20000</v>
      </c>
      <c r="G10" s="131">
        <f t="shared" si="3"/>
        <v>16000</v>
      </c>
      <c r="H10" s="41"/>
      <c r="I10" s="110"/>
      <c r="J10" s="111"/>
      <c r="K10" s="26" t="str">
        <f t="shared" si="0"/>
        <v>SZT.</v>
      </c>
      <c r="L10" s="23">
        <f t="shared" ref="L10" si="4">F10</f>
        <v>20000</v>
      </c>
      <c r="M10" s="22">
        <f t="shared" ref="M10" si="5">G10</f>
        <v>16000</v>
      </c>
      <c r="N10" s="27"/>
      <c r="O10" s="28"/>
      <c r="P10" s="29"/>
      <c r="Q10" s="29"/>
      <c r="R10" s="30"/>
      <c r="S10" s="30"/>
    </row>
    <row r="11" spans="1:19" ht="66.75" customHeight="1" x14ac:dyDescent="0.25">
      <c r="A11" s="116"/>
      <c r="B11" s="20" t="s">
        <v>35</v>
      </c>
      <c r="C11" s="42" t="s">
        <v>38</v>
      </c>
      <c r="D11" s="21" t="s">
        <v>21</v>
      </c>
      <c r="E11" s="131">
        <f t="shared" si="2"/>
        <v>200</v>
      </c>
      <c r="F11" s="23">
        <v>400</v>
      </c>
      <c r="G11" s="131">
        <f t="shared" si="3"/>
        <v>320</v>
      </c>
      <c r="H11" s="42"/>
      <c r="I11" s="24"/>
      <c r="J11" s="25"/>
      <c r="K11" s="26" t="str">
        <f t="shared" si="0"/>
        <v>SZT.</v>
      </c>
      <c r="L11" s="23">
        <f t="shared" ref="L11" si="6">F11</f>
        <v>400</v>
      </c>
      <c r="M11" s="22">
        <f t="shared" ref="M11" si="7">G11</f>
        <v>320</v>
      </c>
      <c r="N11" s="27"/>
      <c r="O11" s="28"/>
      <c r="P11" s="29"/>
      <c r="Q11" s="29"/>
      <c r="R11" s="30"/>
      <c r="S11" s="30"/>
    </row>
    <row r="12" spans="1:19" ht="76.5" customHeight="1" x14ac:dyDescent="0.25">
      <c r="A12" s="116"/>
      <c r="B12" s="20" t="s">
        <v>47</v>
      </c>
      <c r="C12" s="42" t="s">
        <v>39</v>
      </c>
      <c r="D12" s="21" t="s">
        <v>21</v>
      </c>
      <c r="E12" s="131">
        <f t="shared" si="2"/>
        <v>100</v>
      </c>
      <c r="F12" s="23">
        <v>200</v>
      </c>
      <c r="G12" s="131">
        <f t="shared" si="3"/>
        <v>160</v>
      </c>
      <c r="H12" s="42"/>
      <c r="I12" s="24"/>
      <c r="J12" s="25"/>
      <c r="K12" s="26" t="str">
        <f t="shared" si="0"/>
        <v>SZT.</v>
      </c>
      <c r="L12" s="23">
        <f t="shared" ref="L12" si="8">F12</f>
        <v>200</v>
      </c>
      <c r="M12" s="22">
        <f t="shared" ref="M12" si="9">G12</f>
        <v>160</v>
      </c>
      <c r="N12" s="27"/>
      <c r="O12" s="28"/>
      <c r="P12" s="29"/>
      <c r="Q12" s="29"/>
      <c r="R12" s="30"/>
      <c r="S12" s="30"/>
    </row>
    <row r="13" spans="1:19" ht="48" customHeight="1" x14ac:dyDescent="0.25">
      <c r="A13" s="116"/>
      <c r="B13" s="20" t="s">
        <v>48</v>
      </c>
      <c r="C13" s="41" t="s">
        <v>40</v>
      </c>
      <c r="D13" s="21" t="s">
        <v>21</v>
      </c>
      <c r="E13" s="131">
        <f t="shared" si="2"/>
        <v>50</v>
      </c>
      <c r="F13" s="23">
        <v>100</v>
      </c>
      <c r="G13" s="131">
        <f t="shared" si="3"/>
        <v>80</v>
      </c>
      <c r="H13" s="41"/>
      <c r="I13" s="24"/>
      <c r="J13" s="25"/>
      <c r="K13" s="26" t="str">
        <f t="shared" si="0"/>
        <v>SZT.</v>
      </c>
      <c r="L13" s="23">
        <f t="shared" ref="L13:L14" si="10">F13</f>
        <v>100</v>
      </c>
      <c r="M13" s="22">
        <f t="shared" ref="M13:M14" si="11">G13</f>
        <v>80</v>
      </c>
      <c r="N13" s="27"/>
      <c r="O13" s="28"/>
      <c r="P13" s="29"/>
      <c r="Q13" s="29"/>
      <c r="R13" s="30"/>
      <c r="S13" s="30"/>
    </row>
    <row r="14" spans="1:19" ht="63.75" customHeight="1" x14ac:dyDescent="0.25">
      <c r="A14" s="116"/>
      <c r="B14" s="20" t="s">
        <v>49</v>
      </c>
      <c r="C14" s="41" t="s">
        <v>41</v>
      </c>
      <c r="D14" s="21" t="s">
        <v>21</v>
      </c>
      <c r="E14" s="131">
        <f t="shared" si="2"/>
        <v>200</v>
      </c>
      <c r="F14" s="23">
        <v>400</v>
      </c>
      <c r="G14" s="131">
        <f t="shared" si="3"/>
        <v>320</v>
      </c>
      <c r="H14" s="41"/>
      <c r="I14" s="24"/>
      <c r="J14" s="25"/>
      <c r="K14" s="26" t="str">
        <f t="shared" si="0"/>
        <v>SZT.</v>
      </c>
      <c r="L14" s="23">
        <f t="shared" si="10"/>
        <v>400</v>
      </c>
      <c r="M14" s="22">
        <f t="shared" si="11"/>
        <v>320</v>
      </c>
      <c r="N14" s="27"/>
      <c r="O14" s="28"/>
      <c r="P14" s="29"/>
      <c r="Q14" s="29"/>
      <c r="R14" s="30"/>
      <c r="S14" s="30"/>
    </row>
    <row r="15" spans="1:19" ht="107.25" customHeight="1" x14ac:dyDescent="0.25">
      <c r="A15" s="116"/>
      <c r="B15" s="20" t="s">
        <v>50</v>
      </c>
      <c r="C15" s="42" t="s">
        <v>42</v>
      </c>
      <c r="D15" s="21" t="s">
        <v>21</v>
      </c>
      <c r="E15" s="131">
        <f t="shared" si="2"/>
        <v>2000</v>
      </c>
      <c r="F15" s="23">
        <v>4000</v>
      </c>
      <c r="G15" s="131">
        <f t="shared" si="3"/>
        <v>3200</v>
      </c>
      <c r="H15" s="42"/>
      <c r="I15" s="24"/>
      <c r="J15" s="25"/>
      <c r="K15" s="26" t="str">
        <f t="shared" si="0"/>
        <v>SZT.</v>
      </c>
      <c r="L15" s="23">
        <f t="shared" ref="L15" si="12">F15</f>
        <v>4000</v>
      </c>
      <c r="M15" s="22">
        <f t="shared" ref="M15" si="13">G15</f>
        <v>3200</v>
      </c>
      <c r="N15" s="27"/>
      <c r="O15" s="28"/>
      <c r="P15" s="29"/>
      <c r="Q15" s="29"/>
      <c r="R15" s="30"/>
      <c r="S15" s="30"/>
    </row>
    <row r="16" spans="1:19" ht="63" customHeight="1" x14ac:dyDescent="0.25">
      <c r="A16" s="116"/>
      <c r="B16" s="20" t="s">
        <v>51</v>
      </c>
      <c r="C16" s="41" t="s">
        <v>43</v>
      </c>
      <c r="D16" s="21" t="s">
        <v>21</v>
      </c>
      <c r="E16" s="131">
        <f t="shared" si="2"/>
        <v>10</v>
      </c>
      <c r="F16" s="23">
        <v>20</v>
      </c>
      <c r="G16" s="131">
        <f t="shared" si="3"/>
        <v>16</v>
      </c>
      <c r="H16" s="41"/>
      <c r="I16" s="24"/>
      <c r="J16" s="25"/>
      <c r="K16" s="26" t="str">
        <f t="shared" si="0"/>
        <v>SZT.</v>
      </c>
      <c r="L16" s="23">
        <f t="shared" ref="L16:L18" si="14">F16</f>
        <v>20</v>
      </c>
      <c r="M16" s="22">
        <f t="shared" ref="M16:M18" si="15">G16</f>
        <v>16</v>
      </c>
      <c r="N16" s="27"/>
      <c r="O16" s="28"/>
      <c r="P16" s="29"/>
      <c r="Q16" s="29"/>
      <c r="R16" s="30"/>
      <c r="S16" s="30"/>
    </row>
    <row r="17" spans="1:19" ht="33.75" customHeight="1" x14ac:dyDescent="0.25">
      <c r="A17" s="116"/>
      <c r="B17" s="20" t="s">
        <v>52</v>
      </c>
      <c r="C17" s="41" t="s">
        <v>44</v>
      </c>
      <c r="D17" s="21" t="s">
        <v>21</v>
      </c>
      <c r="E17" s="131">
        <f t="shared" si="2"/>
        <v>500</v>
      </c>
      <c r="F17" s="23">
        <v>1000</v>
      </c>
      <c r="G17" s="131">
        <f t="shared" si="3"/>
        <v>800</v>
      </c>
      <c r="H17" s="41"/>
      <c r="I17" s="24"/>
      <c r="J17" s="25"/>
      <c r="K17" s="26" t="str">
        <f t="shared" si="0"/>
        <v>SZT.</v>
      </c>
      <c r="L17" s="23">
        <f t="shared" si="14"/>
        <v>1000</v>
      </c>
      <c r="M17" s="22">
        <f t="shared" si="15"/>
        <v>800</v>
      </c>
      <c r="N17" s="27"/>
      <c r="O17" s="28"/>
      <c r="P17" s="29"/>
      <c r="Q17" s="29"/>
      <c r="R17" s="30"/>
      <c r="S17" s="30"/>
    </row>
    <row r="18" spans="1:19" ht="47.25" customHeight="1" x14ac:dyDescent="0.25">
      <c r="A18" s="116"/>
      <c r="B18" s="20" t="s">
        <v>53</v>
      </c>
      <c r="C18" s="42" t="s">
        <v>45</v>
      </c>
      <c r="D18" s="21" t="s">
        <v>21</v>
      </c>
      <c r="E18" s="131">
        <f t="shared" si="2"/>
        <v>10</v>
      </c>
      <c r="F18" s="23">
        <v>20</v>
      </c>
      <c r="G18" s="131">
        <f t="shared" si="3"/>
        <v>16</v>
      </c>
      <c r="H18" s="42"/>
      <c r="I18" s="24"/>
      <c r="J18" s="25"/>
      <c r="K18" s="26" t="str">
        <f t="shared" si="0"/>
        <v>SZT.</v>
      </c>
      <c r="L18" s="23">
        <f t="shared" si="14"/>
        <v>20</v>
      </c>
      <c r="M18" s="22">
        <f t="shared" si="15"/>
        <v>16</v>
      </c>
      <c r="N18" s="27"/>
      <c r="O18" s="28"/>
      <c r="P18" s="29"/>
      <c r="Q18" s="29"/>
      <c r="R18" s="30"/>
      <c r="S18" s="30"/>
    </row>
    <row r="19" spans="1:19" ht="63.75" customHeight="1" x14ac:dyDescent="0.25">
      <c r="A19" s="116"/>
      <c r="B19" s="20" t="s">
        <v>54</v>
      </c>
      <c r="C19" s="42" t="s">
        <v>46</v>
      </c>
      <c r="D19" s="201" t="s">
        <v>410</v>
      </c>
      <c r="E19" s="102"/>
      <c r="F19" s="102"/>
      <c r="G19" s="102"/>
      <c r="H19" s="42"/>
      <c r="I19" s="24"/>
      <c r="J19" s="25"/>
      <c r="K19" s="26" t="str">
        <f t="shared" si="0"/>
        <v>24 m-ce</v>
      </c>
      <c r="L19" s="102"/>
      <c r="M19" s="102"/>
      <c r="N19" s="27"/>
      <c r="O19" s="28"/>
      <c r="P19" s="29"/>
      <c r="Q19" s="29"/>
      <c r="R19" s="30"/>
      <c r="S19" s="30"/>
    </row>
    <row r="20" spans="1:19" ht="72.75" customHeight="1" x14ac:dyDescent="0.25">
      <c r="A20" s="116"/>
      <c r="B20" s="20" t="s">
        <v>55</v>
      </c>
      <c r="C20" s="42" t="s">
        <v>46</v>
      </c>
      <c r="D20" s="201" t="s">
        <v>410</v>
      </c>
      <c r="E20" s="102"/>
      <c r="F20" s="102"/>
      <c r="G20" s="102"/>
      <c r="H20" s="42"/>
      <c r="I20" s="24"/>
      <c r="J20" s="25"/>
      <c r="K20" s="26" t="str">
        <f t="shared" si="0"/>
        <v>24 m-ce</v>
      </c>
      <c r="L20" s="102"/>
      <c r="M20" s="102"/>
      <c r="N20" s="27"/>
      <c r="O20" s="28"/>
      <c r="P20" s="29"/>
      <c r="Q20" s="29"/>
      <c r="R20" s="30"/>
      <c r="S20" s="30"/>
    </row>
    <row r="21" spans="1:19" ht="72" customHeight="1" x14ac:dyDescent="0.25">
      <c r="A21" s="116"/>
      <c r="B21" s="20" t="s">
        <v>56</v>
      </c>
      <c r="C21" s="42" t="s">
        <v>46</v>
      </c>
      <c r="D21" s="201" t="s">
        <v>410</v>
      </c>
      <c r="E21" s="102"/>
      <c r="F21" s="102"/>
      <c r="G21" s="102"/>
      <c r="H21" s="42"/>
      <c r="I21" s="24"/>
      <c r="J21" s="25"/>
      <c r="K21" s="26" t="str">
        <f t="shared" si="0"/>
        <v>24 m-ce</v>
      </c>
      <c r="L21" s="102"/>
      <c r="M21" s="102"/>
      <c r="N21" s="27"/>
      <c r="O21" s="28"/>
      <c r="P21" s="29"/>
      <c r="Q21" s="29"/>
      <c r="R21" s="30"/>
      <c r="S21" s="30"/>
    </row>
    <row r="22" spans="1:19" ht="69.75" customHeight="1" x14ac:dyDescent="0.25">
      <c r="A22" s="116"/>
      <c r="B22" s="20" t="s">
        <v>57</v>
      </c>
      <c r="C22" s="42" t="s">
        <v>46</v>
      </c>
      <c r="D22" s="201" t="s">
        <v>410</v>
      </c>
      <c r="E22" s="102"/>
      <c r="F22" s="102"/>
      <c r="G22" s="102"/>
      <c r="H22" s="42"/>
      <c r="I22" s="24"/>
      <c r="J22" s="25"/>
      <c r="K22" s="26" t="str">
        <f t="shared" si="0"/>
        <v>24 m-ce</v>
      </c>
      <c r="L22" s="102"/>
      <c r="M22" s="102"/>
      <c r="N22" s="27"/>
      <c r="O22" s="28"/>
      <c r="P22" s="29"/>
      <c r="Q22" s="29"/>
      <c r="R22" s="30"/>
      <c r="S22" s="30"/>
    </row>
    <row r="23" spans="1:19" ht="59.25" customHeight="1" x14ac:dyDescent="0.25">
      <c r="A23" s="116"/>
      <c r="B23" s="20" t="s">
        <v>58</v>
      </c>
      <c r="C23" s="42" t="s">
        <v>46</v>
      </c>
      <c r="D23" s="201" t="s">
        <v>410</v>
      </c>
      <c r="E23" s="102"/>
      <c r="F23" s="102"/>
      <c r="G23" s="102"/>
      <c r="H23" s="42"/>
      <c r="I23" s="24"/>
      <c r="J23" s="25"/>
      <c r="K23" s="26" t="str">
        <f t="shared" si="0"/>
        <v>24 m-ce</v>
      </c>
      <c r="L23" s="102"/>
      <c r="M23" s="102"/>
      <c r="N23" s="27"/>
      <c r="O23" s="28"/>
      <c r="P23" s="29"/>
      <c r="Q23" s="29"/>
      <c r="R23" s="30"/>
      <c r="S23" s="30"/>
    </row>
    <row r="24" spans="1:19" ht="68.25" customHeight="1" x14ac:dyDescent="0.25">
      <c r="A24" s="116"/>
      <c r="B24" s="20" t="s">
        <v>59</v>
      </c>
      <c r="C24" s="42" t="s">
        <v>46</v>
      </c>
      <c r="D24" s="201" t="s">
        <v>410</v>
      </c>
      <c r="E24" s="102"/>
      <c r="F24" s="102"/>
      <c r="G24" s="102"/>
      <c r="H24" s="42"/>
      <c r="I24" s="24"/>
      <c r="J24" s="25"/>
      <c r="K24" s="26" t="str">
        <f t="shared" si="0"/>
        <v>24 m-ce</v>
      </c>
      <c r="L24" s="102"/>
      <c r="M24" s="102"/>
      <c r="N24" s="27"/>
      <c r="O24" s="28"/>
      <c r="P24" s="29"/>
      <c r="Q24" s="29"/>
      <c r="R24" s="30"/>
      <c r="S24" s="30"/>
    </row>
    <row r="25" spans="1:19" ht="63.75" customHeight="1" x14ac:dyDescent="0.25">
      <c r="A25" s="116"/>
      <c r="B25" s="20" t="s">
        <v>60</v>
      </c>
      <c r="C25" s="42" t="s">
        <v>46</v>
      </c>
      <c r="D25" s="201" t="s">
        <v>410</v>
      </c>
      <c r="E25" s="102"/>
      <c r="F25" s="102"/>
      <c r="G25" s="102"/>
      <c r="H25" s="42"/>
      <c r="I25" s="24"/>
      <c r="J25" s="25"/>
      <c r="K25" s="26" t="str">
        <f t="shared" si="0"/>
        <v>24 m-ce</v>
      </c>
      <c r="L25" s="102"/>
      <c r="M25" s="102"/>
      <c r="N25" s="27"/>
      <c r="O25" s="28"/>
      <c r="P25" s="29"/>
      <c r="Q25" s="29"/>
      <c r="R25" s="30"/>
      <c r="S25" s="30"/>
    </row>
    <row r="26" spans="1:19" ht="64.5" customHeight="1" x14ac:dyDescent="0.25">
      <c r="A26" s="116"/>
      <c r="B26" s="20" t="s">
        <v>61</v>
      </c>
      <c r="C26" s="42" t="s">
        <v>46</v>
      </c>
      <c r="D26" s="201" t="s">
        <v>410</v>
      </c>
      <c r="E26" s="102"/>
      <c r="F26" s="102"/>
      <c r="G26" s="102"/>
      <c r="H26" s="42"/>
      <c r="I26" s="24"/>
      <c r="J26" s="25"/>
      <c r="K26" s="26" t="str">
        <f t="shared" si="0"/>
        <v>24 m-ce</v>
      </c>
      <c r="L26" s="102"/>
      <c r="M26" s="102"/>
      <c r="N26" s="27"/>
      <c r="O26" s="28"/>
      <c r="P26" s="29"/>
      <c r="Q26" s="29"/>
      <c r="R26" s="30"/>
      <c r="S26" s="30"/>
    </row>
    <row r="27" spans="1:19" ht="62.25" customHeight="1" x14ac:dyDescent="0.25">
      <c r="A27" s="116"/>
      <c r="B27" s="20" t="s">
        <v>62</v>
      </c>
      <c r="C27" s="42" t="s">
        <v>46</v>
      </c>
      <c r="D27" s="201" t="s">
        <v>410</v>
      </c>
      <c r="E27" s="102"/>
      <c r="F27" s="102"/>
      <c r="G27" s="102"/>
      <c r="H27" s="42"/>
      <c r="I27" s="24"/>
      <c r="J27" s="25"/>
      <c r="K27" s="26" t="str">
        <f t="shared" si="0"/>
        <v>24 m-ce</v>
      </c>
      <c r="L27" s="102"/>
      <c r="M27" s="102"/>
      <c r="N27" s="27"/>
      <c r="O27" s="28"/>
      <c r="P27" s="29"/>
      <c r="Q27" s="29"/>
      <c r="R27" s="30"/>
      <c r="S27" s="30"/>
    </row>
    <row r="28" spans="1:19" ht="55.5" customHeight="1" thickBot="1" x14ac:dyDescent="0.3">
      <c r="A28" s="116"/>
      <c r="B28" s="20" t="s">
        <v>63</v>
      </c>
      <c r="C28" s="42" t="s">
        <v>46</v>
      </c>
      <c r="D28" s="201" t="s">
        <v>410</v>
      </c>
      <c r="E28" s="102"/>
      <c r="F28" s="102"/>
      <c r="G28" s="102"/>
      <c r="H28" s="42"/>
      <c r="I28" s="24"/>
      <c r="J28" s="25"/>
      <c r="K28" s="26" t="str">
        <f t="shared" si="0"/>
        <v>24 m-ce</v>
      </c>
      <c r="L28" s="102"/>
      <c r="M28" s="102"/>
      <c r="N28" s="27"/>
      <c r="O28" s="28"/>
      <c r="P28" s="29"/>
      <c r="Q28" s="29"/>
      <c r="R28" s="30"/>
      <c r="S28" s="30"/>
    </row>
    <row r="29" spans="1:19" ht="16.5" thickBot="1" x14ac:dyDescent="0.3">
      <c r="B29" s="173"/>
      <c r="C29" s="174"/>
      <c r="D29" s="175"/>
      <c r="E29" s="175"/>
      <c r="F29" s="175"/>
      <c r="G29" s="175"/>
      <c r="H29" s="175"/>
      <c r="I29" s="175"/>
      <c r="J29" s="175"/>
      <c r="K29" s="175"/>
      <c r="L29" s="175"/>
      <c r="M29" s="175"/>
      <c r="N29" s="175"/>
      <c r="O29" s="176" t="s">
        <v>362</v>
      </c>
      <c r="P29" s="177">
        <f>SUM(P6:P28)</f>
        <v>0</v>
      </c>
      <c r="Q29" s="177">
        <f t="shared" ref="Q29:S29" si="16">SUM(Q6:Q28)</f>
        <v>0</v>
      </c>
      <c r="R29" s="177">
        <f t="shared" si="16"/>
        <v>0</v>
      </c>
      <c r="S29" s="177">
        <f t="shared" si="16"/>
        <v>0</v>
      </c>
    </row>
    <row r="30" spans="1:19" ht="15.75" thickBot="1" x14ac:dyDescent="0.3">
      <c r="A30" s="1"/>
      <c r="B30" s="32"/>
      <c r="C30" s="235" t="s">
        <v>24</v>
      </c>
      <c r="D30" s="235"/>
      <c r="E30" s="235"/>
      <c r="F30" s="235"/>
      <c r="G30" s="235"/>
      <c r="H30" s="235"/>
      <c r="I30" s="235"/>
      <c r="J30" s="235"/>
      <c r="K30" s="235"/>
      <c r="L30" s="235"/>
      <c r="M30" s="235"/>
      <c r="N30" s="33"/>
      <c r="O30" s="34"/>
      <c r="P30" s="1"/>
      <c r="Q30" s="1"/>
      <c r="R30" s="1"/>
      <c r="S30" s="1"/>
    </row>
    <row r="31" spans="1:19" ht="15.75" thickBot="1" x14ac:dyDescent="0.3">
      <c r="A31" s="1"/>
      <c r="B31" s="32"/>
      <c r="C31" s="235"/>
      <c r="D31" s="235"/>
      <c r="E31" s="235"/>
      <c r="F31" s="235"/>
      <c r="G31" s="235"/>
      <c r="H31" s="235"/>
      <c r="I31" s="235"/>
      <c r="J31" s="235"/>
      <c r="K31" s="235"/>
      <c r="L31" s="235"/>
      <c r="M31" s="235"/>
      <c r="N31" s="33"/>
      <c r="O31" s="35"/>
      <c r="P31" s="209" t="s">
        <v>387</v>
      </c>
      <c r="Q31" s="210">
        <v>1</v>
      </c>
      <c r="R31" s="210"/>
      <c r="S31" s="211"/>
    </row>
    <row r="32" spans="1:19" ht="45.75" thickBot="1" x14ac:dyDescent="0.3">
      <c r="A32" s="1"/>
      <c r="B32" s="32"/>
      <c r="C32" s="235"/>
      <c r="D32" s="235"/>
      <c r="E32" s="235"/>
      <c r="F32" s="235"/>
      <c r="G32" s="235"/>
      <c r="H32" s="235"/>
      <c r="I32" s="235"/>
      <c r="J32" s="235"/>
      <c r="K32" s="235"/>
      <c r="L32" s="235"/>
      <c r="M32" s="235"/>
      <c r="N32" s="33"/>
      <c r="O32" s="31"/>
      <c r="P32" s="36" t="s">
        <v>25</v>
      </c>
      <c r="Q32" s="36" t="s">
        <v>26</v>
      </c>
      <c r="R32" s="36" t="s">
        <v>27</v>
      </c>
      <c r="S32" s="36" t="s">
        <v>28</v>
      </c>
    </row>
    <row r="33" spans="1:19" ht="15.75" thickBot="1" x14ac:dyDescent="0.3">
      <c r="A33" s="1"/>
      <c r="B33" s="32"/>
      <c r="C33" s="235"/>
      <c r="D33" s="235"/>
      <c r="E33" s="235"/>
      <c r="F33" s="235"/>
      <c r="G33" s="235"/>
      <c r="H33" s="235"/>
      <c r="I33" s="235"/>
      <c r="J33" s="235"/>
      <c r="K33" s="235"/>
      <c r="L33" s="235"/>
      <c r="M33" s="235"/>
      <c r="N33" s="33"/>
      <c r="O33" s="31"/>
      <c r="P33" s="37">
        <f>SUM(P6:P28)</f>
        <v>0</v>
      </c>
      <c r="Q33" s="38">
        <f>SUM(Q6:Q28)</f>
        <v>0</v>
      </c>
      <c r="R33" s="38">
        <f>SUM(R6:R28)</f>
        <v>0</v>
      </c>
      <c r="S33" s="39">
        <f>SUM(S6:S28)</f>
        <v>0</v>
      </c>
    </row>
    <row r="34" spans="1:19" x14ac:dyDescent="0.25">
      <c r="A34" s="1"/>
      <c r="B34" s="1"/>
      <c r="C34" s="40"/>
      <c r="D34" s="40"/>
      <c r="E34" s="40"/>
      <c r="F34" s="40"/>
      <c r="G34" s="40"/>
      <c r="H34" s="40"/>
      <c r="I34" s="40"/>
      <c r="J34" s="40"/>
      <c r="K34" s="40"/>
      <c r="L34" s="40"/>
      <c r="M34" s="40"/>
      <c r="N34" s="1"/>
      <c r="O34" s="1"/>
      <c r="Q34" s="1"/>
      <c r="R34" s="1"/>
      <c r="S34" s="1"/>
    </row>
    <row r="36" spans="1:19" x14ac:dyDescent="0.25">
      <c r="B36" s="43"/>
      <c r="C36" s="52"/>
      <c r="D36" s="53"/>
      <c r="E36" s="54"/>
      <c r="F36" s="54"/>
      <c r="G36" s="55"/>
      <c r="H36" s="56"/>
      <c r="I36" s="57"/>
      <c r="J36" s="54"/>
      <c r="K36" s="54"/>
      <c r="L36" s="58"/>
    </row>
    <row r="37" spans="1:19" x14ac:dyDescent="0.25">
      <c r="B37" s="105"/>
      <c r="C37" s="44" t="str">
        <f>'[1]Pakiet Nr 2'!$B$30</f>
        <v>Parametry graniczne aparatów do CRRT, plazmaferezy i hemoperfuzji</v>
      </c>
      <c r="D37" s="231" t="s">
        <v>65</v>
      </c>
      <c r="E37" s="232"/>
      <c r="F37" s="232"/>
      <c r="G37" s="232"/>
      <c r="H37" s="232"/>
      <c r="I37" s="232"/>
      <c r="J37" s="232"/>
      <c r="K37" s="233"/>
      <c r="L37" s="58"/>
    </row>
    <row r="38" spans="1:19" ht="30" customHeight="1" x14ac:dyDescent="0.25">
      <c r="B38" s="106" t="s">
        <v>20</v>
      </c>
      <c r="C38" s="45" t="s">
        <v>66</v>
      </c>
      <c r="D38" s="224"/>
      <c r="E38" s="225"/>
      <c r="F38" s="225"/>
      <c r="G38" s="225"/>
      <c r="H38" s="225"/>
      <c r="I38" s="225"/>
      <c r="J38" s="225"/>
      <c r="K38" s="226"/>
      <c r="L38" s="58"/>
    </row>
    <row r="39" spans="1:19" ht="26.25" customHeight="1" x14ac:dyDescent="0.25">
      <c r="B39" s="106" t="s">
        <v>22</v>
      </c>
      <c r="C39" s="45" t="s">
        <v>67</v>
      </c>
      <c r="D39" s="224"/>
      <c r="E39" s="225"/>
      <c r="F39" s="225"/>
      <c r="G39" s="225"/>
      <c r="H39" s="225"/>
      <c r="I39" s="225"/>
      <c r="J39" s="225"/>
      <c r="K39" s="226"/>
      <c r="L39" s="58"/>
    </row>
    <row r="40" spans="1:19" x14ac:dyDescent="0.25">
      <c r="B40" s="106" t="s">
        <v>23</v>
      </c>
      <c r="C40" s="45" t="s">
        <v>68</v>
      </c>
      <c r="D40" s="224"/>
      <c r="E40" s="225"/>
      <c r="F40" s="225"/>
      <c r="G40" s="225"/>
      <c r="H40" s="225"/>
      <c r="I40" s="225"/>
      <c r="J40" s="225"/>
      <c r="K40" s="226"/>
      <c r="L40" s="58"/>
    </row>
    <row r="41" spans="1:19" ht="39" x14ac:dyDescent="0.25">
      <c r="B41" s="106" t="s">
        <v>33</v>
      </c>
      <c r="C41" s="45" t="s">
        <v>69</v>
      </c>
      <c r="D41" s="224"/>
      <c r="E41" s="225"/>
      <c r="F41" s="225"/>
      <c r="G41" s="225"/>
      <c r="H41" s="225"/>
      <c r="I41" s="225"/>
      <c r="J41" s="225"/>
      <c r="K41" s="226"/>
      <c r="L41" s="58"/>
    </row>
    <row r="42" spans="1:19" ht="29.25" x14ac:dyDescent="0.25">
      <c r="B42" s="106" t="s">
        <v>34</v>
      </c>
      <c r="C42" s="45" t="s">
        <v>70</v>
      </c>
      <c r="D42" s="224"/>
      <c r="E42" s="225"/>
      <c r="F42" s="225"/>
      <c r="G42" s="225"/>
      <c r="H42" s="225"/>
      <c r="I42" s="225"/>
      <c r="J42" s="225"/>
      <c r="K42" s="226"/>
      <c r="L42" s="58"/>
    </row>
    <row r="43" spans="1:19" ht="26.25" customHeight="1" x14ac:dyDescent="0.25">
      <c r="B43" s="106" t="s">
        <v>35</v>
      </c>
      <c r="C43" s="45" t="s">
        <v>71</v>
      </c>
      <c r="D43" s="224"/>
      <c r="E43" s="225"/>
      <c r="F43" s="225"/>
      <c r="G43" s="225"/>
      <c r="H43" s="225"/>
      <c r="I43" s="225"/>
      <c r="J43" s="225"/>
      <c r="K43" s="226"/>
      <c r="L43" s="58"/>
    </row>
    <row r="44" spans="1:19" ht="29.25" customHeight="1" x14ac:dyDescent="0.25">
      <c r="B44" s="106" t="s">
        <v>47</v>
      </c>
      <c r="C44" s="45" t="s">
        <v>72</v>
      </c>
      <c r="D44" s="224"/>
      <c r="E44" s="225"/>
      <c r="F44" s="225"/>
      <c r="G44" s="225"/>
      <c r="H44" s="225"/>
      <c r="I44" s="225"/>
      <c r="J44" s="225"/>
      <c r="K44" s="226"/>
      <c r="L44" s="58"/>
    </row>
    <row r="45" spans="1:19" ht="33" customHeight="1" x14ac:dyDescent="0.25">
      <c r="B45" s="106" t="s">
        <v>48</v>
      </c>
      <c r="C45" s="45" t="s">
        <v>73</v>
      </c>
      <c r="D45" s="224"/>
      <c r="E45" s="225"/>
      <c r="F45" s="225"/>
      <c r="G45" s="225"/>
      <c r="H45" s="225"/>
      <c r="I45" s="225"/>
      <c r="J45" s="225"/>
      <c r="K45" s="226"/>
      <c r="L45" s="58"/>
    </row>
    <row r="46" spans="1:19" ht="28.5" customHeight="1" x14ac:dyDescent="0.25">
      <c r="B46" s="106" t="s">
        <v>49</v>
      </c>
      <c r="C46" s="45" t="s">
        <v>74</v>
      </c>
      <c r="D46" s="224"/>
      <c r="E46" s="225"/>
      <c r="F46" s="225"/>
      <c r="G46" s="225"/>
      <c r="H46" s="225"/>
      <c r="I46" s="225"/>
      <c r="J46" s="225"/>
      <c r="K46" s="226"/>
      <c r="L46" s="58"/>
    </row>
    <row r="47" spans="1:19" ht="39.75" customHeight="1" x14ac:dyDescent="0.25">
      <c r="B47" s="106" t="s">
        <v>50</v>
      </c>
      <c r="C47" s="45" t="s">
        <v>75</v>
      </c>
      <c r="D47" s="224"/>
      <c r="E47" s="225"/>
      <c r="F47" s="225"/>
      <c r="G47" s="225"/>
      <c r="H47" s="225"/>
      <c r="I47" s="225"/>
      <c r="J47" s="225"/>
      <c r="K47" s="226"/>
      <c r="L47" s="58"/>
    </row>
    <row r="48" spans="1:19" ht="27" customHeight="1" x14ac:dyDescent="0.25">
      <c r="B48" s="106" t="s">
        <v>51</v>
      </c>
      <c r="C48" s="45" t="s">
        <v>76</v>
      </c>
      <c r="D48" s="224"/>
      <c r="E48" s="225"/>
      <c r="F48" s="225"/>
      <c r="G48" s="225"/>
      <c r="H48" s="225"/>
      <c r="I48" s="225"/>
      <c r="J48" s="225"/>
      <c r="K48" s="226"/>
      <c r="L48" s="58"/>
    </row>
    <row r="49" spans="2:12" ht="48" customHeight="1" x14ac:dyDescent="0.25">
      <c r="B49" s="106" t="s">
        <v>52</v>
      </c>
      <c r="C49" s="45" t="s">
        <v>77</v>
      </c>
      <c r="D49" s="227"/>
      <c r="E49" s="228"/>
      <c r="F49" s="228"/>
      <c r="G49" s="228"/>
      <c r="H49" s="228"/>
      <c r="I49" s="228"/>
      <c r="J49" s="228"/>
      <c r="K49" s="229"/>
      <c r="L49" s="58"/>
    </row>
    <row r="50" spans="2:12" ht="27.75" customHeight="1" x14ac:dyDescent="0.25">
      <c r="B50" s="106" t="s">
        <v>53</v>
      </c>
      <c r="C50" s="45" t="s">
        <v>78</v>
      </c>
      <c r="D50" s="227"/>
      <c r="E50" s="228"/>
      <c r="F50" s="228"/>
      <c r="G50" s="228"/>
      <c r="H50" s="228"/>
      <c r="I50" s="228"/>
      <c r="J50" s="228"/>
      <c r="K50" s="229"/>
      <c r="L50" s="58"/>
    </row>
    <row r="51" spans="2:12" ht="33.75" customHeight="1" x14ac:dyDescent="0.25">
      <c r="B51" s="106" t="s">
        <v>54</v>
      </c>
      <c r="C51" s="45" t="s">
        <v>79</v>
      </c>
      <c r="D51" s="227"/>
      <c r="E51" s="228"/>
      <c r="F51" s="228"/>
      <c r="G51" s="228"/>
      <c r="H51" s="228"/>
      <c r="I51" s="228"/>
      <c r="J51" s="228"/>
      <c r="K51" s="229"/>
      <c r="L51" s="58"/>
    </row>
    <row r="52" spans="2:12" ht="29.25" customHeight="1" x14ac:dyDescent="0.25">
      <c r="B52" s="106" t="s">
        <v>55</v>
      </c>
      <c r="C52" s="45" t="s">
        <v>80</v>
      </c>
      <c r="D52" s="227"/>
      <c r="E52" s="228"/>
      <c r="F52" s="228"/>
      <c r="G52" s="228"/>
      <c r="H52" s="228"/>
      <c r="I52" s="228"/>
      <c r="J52" s="228"/>
      <c r="K52" s="229"/>
      <c r="L52" s="58"/>
    </row>
    <row r="53" spans="2:12" ht="35.25" customHeight="1" x14ac:dyDescent="0.25">
      <c r="B53" s="106" t="s">
        <v>56</v>
      </c>
      <c r="C53" s="45" t="s">
        <v>81</v>
      </c>
      <c r="D53" s="227"/>
      <c r="E53" s="228"/>
      <c r="F53" s="228"/>
      <c r="G53" s="228"/>
      <c r="H53" s="228"/>
      <c r="I53" s="228"/>
      <c r="J53" s="228"/>
      <c r="K53" s="229"/>
      <c r="L53" s="58"/>
    </row>
    <row r="54" spans="2:12" x14ac:dyDescent="0.25">
      <c r="B54" s="106" t="s">
        <v>57</v>
      </c>
      <c r="C54" s="45" t="s">
        <v>82</v>
      </c>
      <c r="D54" s="227"/>
      <c r="E54" s="228"/>
      <c r="F54" s="228"/>
      <c r="G54" s="228"/>
      <c r="H54" s="228"/>
      <c r="I54" s="228"/>
      <c r="J54" s="228"/>
      <c r="K54" s="229"/>
      <c r="L54" s="58"/>
    </row>
    <row r="55" spans="2:12" x14ac:dyDescent="0.25">
      <c r="B55" s="106" t="s">
        <v>58</v>
      </c>
      <c r="C55" s="45" t="s">
        <v>83</v>
      </c>
      <c r="D55" s="227"/>
      <c r="E55" s="228"/>
      <c r="F55" s="228"/>
      <c r="G55" s="228"/>
      <c r="H55" s="228"/>
      <c r="I55" s="228"/>
      <c r="J55" s="228"/>
      <c r="K55" s="229"/>
      <c r="L55" s="58"/>
    </row>
    <row r="56" spans="2:12" x14ac:dyDescent="0.25">
      <c r="B56" s="106" t="s">
        <v>59</v>
      </c>
      <c r="C56" s="45" t="s">
        <v>84</v>
      </c>
      <c r="D56" s="227"/>
      <c r="E56" s="228"/>
      <c r="F56" s="228"/>
      <c r="G56" s="228"/>
      <c r="H56" s="228"/>
      <c r="I56" s="228"/>
      <c r="J56" s="228"/>
      <c r="K56" s="229"/>
      <c r="L56" s="58"/>
    </row>
    <row r="57" spans="2:12" x14ac:dyDescent="0.25">
      <c r="B57" s="106" t="s">
        <v>60</v>
      </c>
      <c r="C57" s="45" t="s">
        <v>85</v>
      </c>
      <c r="D57" s="227"/>
      <c r="E57" s="228"/>
      <c r="F57" s="228"/>
      <c r="G57" s="228"/>
      <c r="H57" s="228"/>
      <c r="I57" s="228"/>
      <c r="J57" s="228"/>
      <c r="K57" s="229"/>
      <c r="L57" s="58"/>
    </row>
    <row r="58" spans="2:12" x14ac:dyDescent="0.25">
      <c r="B58" s="106" t="s">
        <v>61</v>
      </c>
      <c r="C58" s="45" t="s">
        <v>86</v>
      </c>
      <c r="D58" s="227"/>
      <c r="E58" s="228"/>
      <c r="F58" s="228"/>
      <c r="G58" s="228"/>
      <c r="H58" s="228"/>
      <c r="I58" s="228"/>
      <c r="J58" s="228"/>
      <c r="K58" s="229"/>
      <c r="L58" s="58"/>
    </row>
    <row r="59" spans="2:12" ht="27.75" customHeight="1" x14ac:dyDescent="0.25">
      <c r="B59" s="106" t="s">
        <v>62</v>
      </c>
      <c r="C59" s="45" t="s">
        <v>87</v>
      </c>
      <c r="D59" s="227"/>
      <c r="E59" s="228"/>
      <c r="F59" s="228"/>
      <c r="G59" s="228"/>
      <c r="H59" s="228"/>
      <c r="I59" s="228"/>
      <c r="J59" s="228"/>
      <c r="K59" s="229"/>
      <c r="L59" s="58"/>
    </row>
    <row r="60" spans="2:12" ht="26.25" customHeight="1" x14ac:dyDescent="0.25">
      <c r="B60" s="106" t="s">
        <v>63</v>
      </c>
      <c r="C60" s="45" t="s">
        <v>88</v>
      </c>
      <c r="D60" s="227"/>
      <c r="E60" s="228"/>
      <c r="F60" s="228"/>
      <c r="G60" s="228"/>
      <c r="H60" s="228"/>
      <c r="I60" s="228"/>
      <c r="J60" s="228"/>
      <c r="K60" s="229"/>
      <c r="L60" s="58"/>
    </row>
    <row r="61" spans="2:12" x14ac:dyDescent="0.25">
      <c r="B61" s="106" t="s">
        <v>89</v>
      </c>
      <c r="C61" s="45" t="s">
        <v>90</v>
      </c>
      <c r="D61" s="227"/>
      <c r="E61" s="228"/>
      <c r="F61" s="228"/>
      <c r="G61" s="228"/>
      <c r="H61" s="228"/>
      <c r="I61" s="228"/>
      <c r="J61" s="228"/>
      <c r="K61" s="229"/>
      <c r="L61" s="58"/>
    </row>
    <row r="62" spans="2:12" ht="32.25" customHeight="1" x14ac:dyDescent="0.25">
      <c r="B62" s="106" t="s">
        <v>91</v>
      </c>
      <c r="C62" s="45" t="s">
        <v>92</v>
      </c>
      <c r="D62" s="227"/>
      <c r="E62" s="228"/>
      <c r="F62" s="228"/>
      <c r="G62" s="228"/>
      <c r="H62" s="228"/>
      <c r="I62" s="228"/>
      <c r="J62" s="228"/>
      <c r="K62" s="229"/>
      <c r="L62" s="58"/>
    </row>
    <row r="63" spans="2:12" x14ac:dyDescent="0.25">
      <c r="B63" s="106" t="s">
        <v>93</v>
      </c>
      <c r="C63" s="45" t="s">
        <v>94</v>
      </c>
      <c r="D63" s="227"/>
      <c r="E63" s="228"/>
      <c r="F63" s="228"/>
      <c r="G63" s="228"/>
      <c r="H63" s="228"/>
      <c r="I63" s="228"/>
      <c r="J63" s="228"/>
      <c r="K63" s="229"/>
      <c r="L63" s="58"/>
    </row>
    <row r="64" spans="2:12" x14ac:dyDescent="0.25">
      <c r="B64" s="106" t="s">
        <v>95</v>
      </c>
      <c r="C64" s="45" t="s">
        <v>96</v>
      </c>
      <c r="D64" s="227"/>
      <c r="E64" s="228"/>
      <c r="F64" s="228"/>
      <c r="G64" s="228"/>
      <c r="H64" s="228"/>
      <c r="I64" s="228"/>
      <c r="J64" s="228"/>
      <c r="K64" s="229"/>
      <c r="L64" s="58"/>
    </row>
    <row r="65" spans="2:12" ht="29.25" customHeight="1" x14ac:dyDescent="0.25">
      <c r="B65" s="106" t="s">
        <v>97</v>
      </c>
      <c r="C65" s="45" t="s">
        <v>98</v>
      </c>
      <c r="D65" s="227"/>
      <c r="E65" s="228"/>
      <c r="F65" s="228"/>
      <c r="G65" s="228"/>
      <c r="H65" s="228"/>
      <c r="I65" s="228"/>
      <c r="J65" s="228"/>
      <c r="K65" s="229"/>
      <c r="L65" s="58"/>
    </row>
    <row r="66" spans="2:12" ht="26.25" customHeight="1" x14ac:dyDescent="0.25">
      <c r="B66" s="106" t="s">
        <v>99</v>
      </c>
      <c r="C66" s="45" t="s">
        <v>100</v>
      </c>
      <c r="D66" s="227"/>
      <c r="E66" s="228"/>
      <c r="F66" s="228"/>
      <c r="G66" s="228"/>
      <c r="H66" s="228"/>
      <c r="I66" s="228"/>
      <c r="J66" s="228"/>
      <c r="K66" s="229"/>
      <c r="L66" s="58"/>
    </row>
    <row r="67" spans="2:12" ht="29.25" customHeight="1" x14ac:dyDescent="0.25">
      <c r="B67" s="106" t="s">
        <v>101</v>
      </c>
      <c r="C67" s="45" t="s">
        <v>102</v>
      </c>
      <c r="D67" s="227"/>
      <c r="E67" s="228"/>
      <c r="F67" s="228"/>
      <c r="G67" s="228"/>
      <c r="H67" s="228"/>
      <c r="I67" s="228"/>
      <c r="J67" s="228"/>
      <c r="K67" s="229"/>
      <c r="L67" s="58"/>
    </row>
    <row r="68" spans="2:12" ht="25.5" customHeight="1" x14ac:dyDescent="0.25">
      <c r="B68" s="106" t="s">
        <v>103</v>
      </c>
      <c r="C68" s="45" t="s">
        <v>104</v>
      </c>
      <c r="D68" s="227"/>
      <c r="E68" s="228"/>
      <c r="F68" s="228"/>
      <c r="G68" s="228"/>
      <c r="H68" s="228"/>
      <c r="I68" s="228"/>
      <c r="J68" s="228"/>
      <c r="K68" s="229"/>
      <c r="L68" s="58"/>
    </row>
    <row r="69" spans="2:12" ht="29.25" customHeight="1" x14ac:dyDescent="0.25">
      <c r="B69" s="106" t="s">
        <v>105</v>
      </c>
      <c r="C69" s="45" t="s">
        <v>106</v>
      </c>
      <c r="D69" s="227"/>
      <c r="E69" s="228"/>
      <c r="F69" s="228"/>
      <c r="G69" s="228"/>
      <c r="H69" s="228"/>
      <c r="I69" s="228"/>
      <c r="J69" s="228"/>
      <c r="K69" s="229"/>
      <c r="L69" s="58"/>
    </row>
    <row r="70" spans="2:12" ht="31.5" customHeight="1" x14ac:dyDescent="0.25">
      <c r="B70" s="106" t="s">
        <v>107</v>
      </c>
      <c r="C70" s="45" t="s">
        <v>108</v>
      </c>
      <c r="D70" s="227"/>
      <c r="E70" s="228"/>
      <c r="F70" s="228"/>
      <c r="G70" s="228"/>
      <c r="H70" s="228"/>
      <c r="I70" s="228"/>
      <c r="J70" s="228"/>
      <c r="K70" s="229"/>
      <c r="L70" s="58"/>
    </row>
    <row r="71" spans="2:12" ht="16.5" customHeight="1" x14ac:dyDescent="0.25">
      <c r="B71" s="106" t="s">
        <v>109</v>
      </c>
      <c r="C71" s="45" t="s">
        <v>110</v>
      </c>
      <c r="D71" s="227"/>
      <c r="E71" s="228"/>
      <c r="F71" s="228"/>
      <c r="G71" s="228"/>
      <c r="H71" s="228"/>
      <c r="I71" s="228"/>
      <c r="J71" s="228"/>
      <c r="K71" s="229"/>
      <c r="L71" s="58"/>
    </row>
    <row r="72" spans="2:12" ht="48" customHeight="1" x14ac:dyDescent="0.25">
      <c r="B72" s="106" t="s">
        <v>111</v>
      </c>
      <c r="C72" s="45" t="s">
        <v>112</v>
      </c>
      <c r="D72" s="227"/>
      <c r="E72" s="228"/>
      <c r="F72" s="228"/>
      <c r="G72" s="228"/>
      <c r="H72" s="228"/>
      <c r="I72" s="228"/>
      <c r="J72" s="228"/>
      <c r="K72" s="229"/>
      <c r="L72" s="58"/>
    </row>
    <row r="73" spans="2:12" ht="29.25" customHeight="1" x14ac:dyDescent="0.25">
      <c r="B73" s="106" t="s">
        <v>113</v>
      </c>
      <c r="C73" s="45" t="s">
        <v>114</v>
      </c>
      <c r="D73" s="227"/>
      <c r="E73" s="228"/>
      <c r="F73" s="228"/>
      <c r="G73" s="228"/>
      <c r="H73" s="228"/>
      <c r="I73" s="228"/>
      <c r="J73" s="228"/>
      <c r="K73" s="229"/>
      <c r="L73" s="58"/>
    </row>
    <row r="74" spans="2:12" x14ac:dyDescent="0.25">
      <c r="B74" s="106" t="s">
        <v>115</v>
      </c>
      <c r="C74" s="45" t="s">
        <v>116</v>
      </c>
      <c r="D74" s="224"/>
      <c r="E74" s="225"/>
      <c r="F74" s="225"/>
      <c r="G74" s="225"/>
      <c r="H74" s="225"/>
      <c r="I74" s="225"/>
      <c r="J74" s="225"/>
      <c r="K74" s="226"/>
      <c r="L74" s="58"/>
    </row>
    <row r="75" spans="2:12" x14ac:dyDescent="0.25">
      <c r="B75" s="106" t="s">
        <v>117</v>
      </c>
      <c r="C75" s="45" t="s">
        <v>118</v>
      </c>
      <c r="D75" s="224"/>
      <c r="E75" s="225"/>
      <c r="F75" s="225"/>
      <c r="G75" s="225"/>
      <c r="H75" s="225"/>
      <c r="I75" s="225"/>
      <c r="J75" s="225"/>
      <c r="K75" s="226"/>
      <c r="L75" s="58"/>
    </row>
    <row r="76" spans="2:12" ht="28.5" customHeight="1" x14ac:dyDescent="0.25">
      <c r="B76" s="106" t="s">
        <v>119</v>
      </c>
      <c r="C76" s="45" t="s">
        <v>120</v>
      </c>
      <c r="D76" s="224"/>
      <c r="E76" s="225"/>
      <c r="F76" s="225"/>
      <c r="G76" s="225"/>
      <c r="H76" s="225"/>
      <c r="I76" s="225"/>
      <c r="J76" s="225"/>
      <c r="K76" s="226"/>
      <c r="L76" s="58"/>
    </row>
    <row r="77" spans="2:12" x14ac:dyDescent="0.25">
      <c r="B77" s="106" t="s">
        <v>121</v>
      </c>
      <c r="C77" s="45" t="s">
        <v>122</v>
      </c>
      <c r="D77" s="224"/>
      <c r="E77" s="225"/>
      <c r="F77" s="225"/>
      <c r="G77" s="225"/>
      <c r="H77" s="225"/>
      <c r="I77" s="225"/>
      <c r="J77" s="225"/>
      <c r="K77" s="226"/>
      <c r="L77" s="58"/>
    </row>
    <row r="78" spans="2:12" ht="25.5" customHeight="1" x14ac:dyDescent="0.25">
      <c r="B78" s="106" t="s">
        <v>123</v>
      </c>
      <c r="C78" s="45" t="s">
        <v>124</v>
      </c>
      <c r="D78" s="224"/>
      <c r="E78" s="225"/>
      <c r="F78" s="225"/>
      <c r="G78" s="225"/>
      <c r="H78" s="225"/>
      <c r="I78" s="225"/>
      <c r="J78" s="225"/>
      <c r="K78" s="226"/>
      <c r="L78" s="58"/>
    </row>
    <row r="79" spans="2:12" ht="25.5" customHeight="1" x14ac:dyDescent="0.25">
      <c r="B79" s="91"/>
      <c r="C79" s="92"/>
      <c r="D79" s="93"/>
      <c r="E79" s="93"/>
      <c r="F79" s="93"/>
      <c r="G79" s="93"/>
      <c r="H79" s="93"/>
      <c r="I79" s="93"/>
      <c r="J79" s="93"/>
      <c r="K79" s="93"/>
      <c r="L79" s="58"/>
    </row>
    <row r="80" spans="2:12" x14ac:dyDescent="0.25">
      <c r="B80" s="43" t="s">
        <v>125</v>
      </c>
      <c r="C80" s="60" t="s">
        <v>135</v>
      </c>
      <c r="D80" s="61"/>
      <c r="E80" s="62"/>
      <c r="F80" s="82"/>
      <c r="G80" s="89"/>
      <c r="H80" s="83"/>
      <c r="I80" s="87"/>
      <c r="J80" s="62"/>
      <c r="K80" s="62"/>
      <c r="L80" s="56"/>
    </row>
    <row r="81" spans="1:19" x14ac:dyDescent="0.25">
      <c r="B81" s="43"/>
      <c r="C81" s="60" t="s">
        <v>391</v>
      </c>
      <c r="D81" s="61"/>
      <c r="E81" s="62"/>
      <c r="F81" s="62"/>
      <c r="G81" s="89"/>
      <c r="H81" s="83"/>
      <c r="I81" s="87"/>
      <c r="J81" s="82"/>
      <c r="K81" s="62"/>
      <c r="L81" s="58"/>
    </row>
    <row r="82" spans="1:19" x14ac:dyDescent="0.25">
      <c r="B82" s="43" t="s">
        <v>125</v>
      </c>
      <c r="C82" s="60" t="s">
        <v>126</v>
      </c>
      <c r="D82" s="62"/>
      <c r="E82" s="61"/>
      <c r="F82" s="49"/>
      <c r="G82" s="62"/>
      <c r="H82" s="64"/>
      <c r="I82" s="83"/>
      <c r="J82" s="64"/>
      <c r="K82" s="62"/>
      <c r="L82" s="58"/>
    </row>
    <row r="83" spans="1:19" x14ac:dyDescent="0.25">
      <c r="B83" s="46" t="s">
        <v>395</v>
      </c>
      <c r="C83" s="65"/>
      <c r="D83" s="65"/>
      <c r="E83" s="65"/>
      <c r="F83" s="65"/>
      <c r="G83" s="65"/>
      <c r="H83" s="65"/>
      <c r="I83" s="88"/>
      <c r="J83" s="66"/>
      <c r="K83" s="67" t="s">
        <v>127</v>
      </c>
      <c r="L83" s="58"/>
    </row>
    <row r="84" spans="1:19" x14ac:dyDescent="0.25">
      <c r="B84" s="46" t="s">
        <v>409</v>
      </c>
      <c r="C84" s="65"/>
      <c r="D84" s="65"/>
      <c r="E84" s="65"/>
      <c r="F84" s="65"/>
      <c r="G84" s="65"/>
      <c r="H84" s="65"/>
      <c r="I84" s="65"/>
      <c r="J84" s="66"/>
      <c r="K84" s="67" t="s">
        <v>127</v>
      </c>
      <c r="L84" s="58"/>
    </row>
    <row r="85" spans="1:19" x14ac:dyDescent="0.25">
      <c r="B85" s="48"/>
      <c r="C85" s="61" t="s">
        <v>128</v>
      </c>
      <c r="D85" s="48"/>
      <c r="E85" s="68"/>
      <c r="F85" s="48"/>
      <c r="G85" s="69"/>
      <c r="H85" s="48"/>
      <c r="I85" s="48"/>
      <c r="J85" s="70"/>
      <c r="K85" s="64"/>
      <c r="L85" s="58"/>
    </row>
    <row r="86" spans="1:19" x14ac:dyDescent="0.25">
      <c r="B86" s="43" t="s">
        <v>125</v>
      </c>
      <c r="C86" s="71" t="s">
        <v>129</v>
      </c>
      <c r="D86" s="71"/>
      <c r="E86" s="43"/>
      <c r="F86" s="43"/>
      <c r="G86" s="72"/>
      <c r="H86" s="49"/>
      <c r="I86" s="49"/>
      <c r="J86" s="49"/>
      <c r="K86" s="49"/>
      <c r="L86" s="58"/>
    </row>
    <row r="87" spans="1:19" x14ac:dyDescent="0.25">
      <c r="B87" s="43" t="s">
        <v>125</v>
      </c>
      <c r="C87" s="60" t="s">
        <v>130</v>
      </c>
      <c r="D87" s="61"/>
      <c r="E87" s="62"/>
      <c r="F87" s="62"/>
      <c r="G87" s="86"/>
      <c r="H87" s="63"/>
      <c r="I87" s="64"/>
      <c r="J87" s="62"/>
      <c r="K87" s="62"/>
      <c r="L87" s="58"/>
    </row>
    <row r="88" spans="1:19" x14ac:dyDescent="0.25">
      <c r="B88" s="43" t="s">
        <v>125</v>
      </c>
      <c r="C88" s="71" t="s">
        <v>131</v>
      </c>
      <c r="D88" s="71"/>
      <c r="E88" s="43"/>
      <c r="F88" s="43"/>
      <c r="G88" s="72"/>
      <c r="H88" s="49"/>
      <c r="I88" s="49"/>
      <c r="J88" s="71"/>
      <c r="K88" s="71"/>
      <c r="L88" s="58"/>
    </row>
    <row r="89" spans="1:19" x14ac:dyDescent="0.25">
      <c r="B89" s="43" t="s">
        <v>125</v>
      </c>
      <c r="C89" s="74" t="s">
        <v>132</v>
      </c>
      <c r="D89" s="74"/>
      <c r="E89" s="75"/>
      <c r="F89" s="75"/>
      <c r="G89" s="76"/>
      <c r="H89" s="77"/>
      <c r="I89" s="77"/>
      <c r="J89" s="78"/>
      <c r="K89" s="78"/>
    </row>
    <row r="90" spans="1:19" x14ac:dyDescent="0.25">
      <c r="B90" s="49"/>
      <c r="C90" s="49"/>
      <c r="D90" s="49"/>
      <c r="E90" s="43"/>
      <c r="F90" s="79"/>
      <c r="G90" s="80" t="s">
        <v>133</v>
      </c>
      <c r="H90" s="81"/>
      <c r="I90" s="81"/>
      <c r="J90" s="81"/>
      <c r="K90" s="81"/>
    </row>
    <row r="91" spans="1:19" x14ac:dyDescent="0.25">
      <c r="B91" s="49"/>
      <c r="C91" s="49"/>
      <c r="D91" s="49"/>
      <c r="E91" s="43"/>
      <c r="F91" s="79"/>
      <c r="G91" s="80"/>
      <c r="H91" s="81"/>
      <c r="I91" s="81"/>
      <c r="J91" s="81"/>
      <c r="K91" s="81"/>
    </row>
    <row r="92" spans="1:19" x14ac:dyDescent="0.25">
      <c r="A92" s="49"/>
      <c r="B92" s="49"/>
      <c r="C92" s="49"/>
      <c r="D92" s="43"/>
      <c r="E92" s="79"/>
      <c r="F92" s="80"/>
      <c r="G92" s="81"/>
      <c r="H92" s="81"/>
      <c r="I92" s="81"/>
      <c r="J92" s="81"/>
    </row>
    <row r="93" spans="1:19" x14ac:dyDescent="0.25">
      <c r="A93" s="1"/>
      <c r="C93" s="3"/>
      <c r="D93" s="4"/>
      <c r="E93" s="234" t="s">
        <v>0</v>
      </c>
      <c r="F93" s="234"/>
      <c r="G93" s="234"/>
      <c r="H93" s="2"/>
      <c r="I93" s="2"/>
      <c r="J93" s="2"/>
      <c r="K93" s="236" t="s">
        <v>1</v>
      </c>
      <c r="L93" s="237"/>
      <c r="M93" s="237"/>
      <c r="N93" s="237"/>
      <c r="O93" s="238"/>
      <c r="P93" s="2"/>
      <c r="Q93" s="2"/>
      <c r="R93" s="1"/>
      <c r="S93" s="1"/>
    </row>
    <row r="94" spans="1:19" ht="75.75" thickBot="1" x14ac:dyDescent="0.3">
      <c r="A94" s="94"/>
      <c r="B94" s="5" t="s">
        <v>2</v>
      </c>
      <c r="C94" s="6" t="s">
        <v>3</v>
      </c>
      <c r="D94" s="7" t="s">
        <v>4</v>
      </c>
      <c r="E94" s="8" t="s">
        <v>5</v>
      </c>
      <c r="F94" s="8" t="s">
        <v>6</v>
      </c>
      <c r="G94" s="8" t="s">
        <v>7</v>
      </c>
      <c r="H94" s="5" t="s">
        <v>8</v>
      </c>
      <c r="I94" s="9" t="s">
        <v>9</v>
      </c>
      <c r="J94" s="10" t="s">
        <v>10</v>
      </c>
      <c r="K94" s="11" t="s">
        <v>11</v>
      </c>
      <c r="L94" s="12" t="s">
        <v>12</v>
      </c>
      <c r="M94" s="12" t="s">
        <v>13</v>
      </c>
      <c r="N94" s="13" t="s">
        <v>14</v>
      </c>
      <c r="O94" s="14" t="s">
        <v>15</v>
      </c>
      <c r="P94" s="12" t="s">
        <v>16</v>
      </c>
      <c r="Q94" s="12" t="s">
        <v>17</v>
      </c>
      <c r="R94" s="12" t="s">
        <v>18</v>
      </c>
      <c r="S94" s="12" t="s">
        <v>19</v>
      </c>
    </row>
    <row r="95" spans="1:19" ht="15.75" thickBot="1" x14ac:dyDescent="0.3">
      <c r="A95" s="1"/>
      <c r="B95" s="15" t="s">
        <v>387</v>
      </c>
      <c r="C95" s="127">
        <f>COUNTIF($B$4:B95,"LP.")</f>
        <v>2</v>
      </c>
      <c r="D95" s="17" t="s">
        <v>388</v>
      </c>
      <c r="E95" s="17"/>
      <c r="F95" s="17"/>
      <c r="G95" s="17"/>
      <c r="H95" s="17"/>
      <c r="I95" s="17"/>
      <c r="J95" s="17"/>
      <c r="K95" s="17"/>
      <c r="L95" s="17"/>
      <c r="M95" s="17"/>
      <c r="N95" s="17"/>
      <c r="O95" s="17"/>
      <c r="P95" s="18"/>
      <c r="Q95" s="18"/>
      <c r="R95" s="19"/>
      <c r="S95" s="19"/>
    </row>
    <row r="96" spans="1:19" ht="69" customHeight="1" x14ac:dyDescent="0.25">
      <c r="A96" s="1"/>
      <c r="B96" s="20" t="s">
        <v>20</v>
      </c>
      <c r="C96" s="41" t="s">
        <v>136</v>
      </c>
      <c r="D96" s="21" t="s">
        <v>21</v>
      </c>
      <c r="E96" s="22">
        <f>CEILING(F96*0.5,1)</f>
        <v>500</v>
      </c>
      <c r="F96" s="23">
        <v>1000</v>
      </c>
      <c r="G96" s="22">
        <f>CEILING(F96*0.8,1)</f>
        <v>800</v>
      </c>
      <c r="H96" s="41"/>
      <c r="I96" s="24"/>
      <c r="J96" s="25"/>
      <c r="K96" s="26" t="str">
        <f>D96</f>
        <v>SZT.</v>
      </c>
      <c r="L96" s="23">
        <f t="shared" ref="L96:L97" si="17">F96</f>
        <v>1000</v>
      </c>
      <c r="M96" s="22">
        <f t="shared" ref="M96:M97" si="18">G96</f>
        <v>800</v>
      </c>
      <c r="N96" s="27"/>
      <c r="O96" s="28"/>
      <c r="P96" s="29"/>
      <c r="Q96" s="29"/>
      <c r="R96" s="30"/>
      <c r="S96" s="30"/>
    </row>
    <row r="97" spans="1:19" ht="96" customHeight="1" x14ac:dyDescent="0.25">
      <c r="A97" s="1"/>
      <c r="B97" s="20" t="s">
        <v>22</v>
      </c>
      <c r="C97" s="41" t="s">
        <v>137</v>
      </c>
      <c r="D97" s="21" t="s">
        <v>21</v>
      </c>
      <c r="E97" s="22">
        <f>CEILING(F97*0.5,1)</f>
        <v>550</v>
      </c>
      <c r="F97" s="23">
        <v>1100</v>
      </c>
      <c r="G97" s="22">
        <f>CEILING(F97*0.8,1)</f>
        <v>880</v>
      </c>
      <c r="H97" s="41"/>
      <c r="I97" s="24"/>
      <c r="J97" s="25"/>
      <c r="K97" s="26" t="str">
        <f>D97</f>
        <v>SZT.</v>
      </c>
      <c r="L97" s="23">
        <f t="shared" si="17"/>
        <v>1100</v>
      </c>
      <c r="M97" s="22">
        <f t="shared" si="18"/>
        <v>880</v>
      </c>
      <c r="N97" s="27"/>
      <c r="O97" s="28"/>
      <c r="P97" s="29"/>
      <c r="Q97" s="29"/>
      <c r="R97" s="30"/>
      <c r="S97" s="30"/>
    </row>
    <row r="99" spans="1:19" ht="15.75" thickBot="1" x14ac:dyDescent="0.3"/>
    <row r="100" spans="1:19" ht="15.75" thickBot="1" x14ac:dyDescent="0.3">
      <c r="P100" s="209" t="s">
        <v>387</v>
      </c>
      <c r="Q100" s="210">
        <f>C95</f>
        <v>2</v>
      </c>
      <c r="R100" s="210"/>
      <c r="S100" s="211"/>
    </row>
    <row r="101" spans="1:19" ht="45.75" thickBot="1" x14ac:dyDescent="0.3">
      <c r="A101" s="43" t="s">
        <v>125</v>
      </c>
      <c r="B101" s="60" t="s">
        <v>135</v>
      </c>
      <c r="C101" s="61"/>
      <c r="D101" s="62"/>
      <c r="E101" s="82"/>
      <c r="F101" s="89"/>
      <c r="G101" s="83"/>
      <c r="H101" s="87"/>
      <c r="I101" s="62"/>
      <c r="J101" s="62"/>
      <c r="P101" s="36" t="s">
        <v>25</v>
      </c>
      <c r="Q101" s="36" t="s">
        <v>26</v>
      </c>
      <c r="R101" s="36" t="s">
        <v>27</v>
      </c>
      <c r="S101" s="36" t="s">
        <v>28</v>
      </c>
    </row>
    <row r="102" spans="1:19" ht="15.75" thickBot="1" x14ac:dyDescent="0.3">
      <c r="A102" s="43" t="s">
        <v>125</v>
      </c>
      <c r="B102" s="60" t="s">
        <v>134</v>
      </c>
      <c r="C102" s="61"/>
      <c r="D102" s="62"/>
      <c r="E102" s="62"/>
      <c r="F102" s="89"/>
      <c r="G102" s="83"/>
      <c r="H102" s="87"/>
      <c r="I102" s="82"/>
      <c r="J102" s="62"/>
      <c r="P102" s="37">
        <f>SUM(P96:P97)</f>
        <v>0</v>
      </c>
      <c r="Q102" s="38">
        <f>SUM(Q96:Q97)</f>
        <v>0</v>
      </c>
      <c r="R102" s="38">
        <f>SUM(R96:R97)</f>
        <v>0</v>
      </c>
      <c r="S102" s="39">
        <f>SUM(S96:S97)</f>
        <v>0</v>
      </c>
    </row>
    <row r="103" spans="1:19" x14ac:dyDescent="0.25">
      <c r="A103" s="43" t="s">
        <v>125</v>
      </c>
      <c r="B103" s="60" t="s">
        <v>126</v>
      </c>
      <c r="C103" s="62"/>
      <c r="D103" s="61"/>
      <c r="E103" s="49"/>
      <c r="F103" s="62"/>
      <c r="G103" s="64"/>
      <c r="H103" s="83"/>
      <c r="I103" s="64"/>
      <c r="J103" s="62"/>
    </row>
    <row r="104" spans="1:19" x14ac:dyDescent="0.25">
      <c r="A104" s="46" t="s">
        <v>399</v>
      </c>
      <c r="B104" s="65"/>
      <c r="C104" s="65"/>
      <c r="D104" s="65"/>
      <c r="E104" s="65"/>
      <c r="F104" s="65"/>
      <c r="G104" s="65"/>
      <c r="H104" s="88"/>
      <c r="I104" s="66"/>
      <c r="J104" s="67" t="s">
        <v>127</v>
      </c>
    </row>
    <row r="105" spans="1:19" x14ac:dyDescent="0.25">
      <c r="A105" s="46" t="s">
        <v>392</v>
      </c>
      <c r="B105" s="65"/>
      <c r="C105" s="65"/>
      <c r="D105" s="65"/>
      <c r="E105" s="65"/>
      <c r="F105" s="65"/>
      <c r="G105" s="65"/>
      <c r="H105" s="65"/>
      <c r="I105" s="66"/>
      <c r="J105" s="67" t="s">
        <v>127</v>
      </c>
    </row>
    <row r="106" spans="1:19" x14ac:dyDescent="0.25">
      <c r="A106" s="48"/>
      <c r="B106" s="61" t="s">
        <v>128</v>
      </c>
      <c r="C106" s="48"/>
      <c r="D106" s="68"/>
      <c r="E106" s="48"/>
      <c r="F106" s="69"/>
      <c r="G106" s="48"/>
      <c r="H106" s="48"/>
      <c r="I106" s="70"/>
      <c r="J106" s="64"/>
    </row>
    <row r="107" spans="1:19" x14ac:dyDescent="0.25">
      <c r="A107" s="43" t="s">
        <v>125</v>
      </c>
      <c r="B107" s="71" t="s">
        <v>129</v>
      </c>
      <c r="C107" s="71"/>
      <c r="D107" s="43"/>
      <c r="E107" s="43"/>
      <c r="F107" s="72"/>
      <c r="G107" s="49"/>
      <c r="H107" s="49"/>
      <c r="I107" s="49"/>
      <c r="J107" s="49"/>
    </row>
    <row r="108" spans="1:19" x14ac:dyDescent="0.25">
      <c r="A108" s="43" t="s">
        <v>125</v>
      </c>
      <c r="B108" s="60" t="s">
        <v>130</v>
      </c>
      <c r="C108" s="61"/>
      <c r="D108" s="62"/>
      <c r="E108" s="62"/>
      <c r="F108" s="86"/>
      <c r="G108" s="63"/>
      <c r="H108" s="64"/>
      <c r="I108" s="62"/>
      <c r="J108" s="62"/>
    </row>
    <row r="109" spans="1:19" x14ac:dyDescent="0.25">
      <c r="A109" s="43" t="s">
        <v>125</v>
      </c>
      <c r="B109" s="73"/>
      <c r="C109" s="71"/>
      <c r="D109" s="43"/>
      <c r="E109" s="43"/>
      <c r="F109" s="72"/>
      <c r="G109" s="49"/>
      <c r="H109" s="49"/>
      <c r="I109" s="49"/>
      <c r="J109" s="49"/>
    </row>
    <row r="110" spans="1:19" x14ac:dyDescent="0.25">
      <c r="A110" s="43" t="s">
        <v>125</v>
      </c>
      <c r="B110" s="71" t="s">
        <v>131</v>
      </c>
      <c r="C110" s="71"/>
      <c r="D110" s="43"/>
      <c r="E110" s="43"/>
      <c r="F110" s="72"/>
      <c r="G110" s="49"/>
      <c r="H110" s="49"/>
      <c r="I110" s="71"/>
      <c r="J110" s="71"/>
    </row>
    <row r="111" spans="1:19" x14ac:dyDescent="0.25">
      <c r="A111" s="43" t="s">
        <v>125</v>
      </c>
      <c r="B111" s="74" t="s">
        <v>132</v>
      </c>
      <c r="C111" s="74"/>
      <c r="D111" s="75"/>
      <c r="E111" s="75"/>
      <c r="F111" s="76"/>
      <c r="G111" s="77"/>
      <c r="H111" s="77"/>
      <c r="I111" s="78"/>
      <c r="J111" s="78"/>
    </row>
    <row r="112" spans="1:19" x14ac:dyDescent="0.25">
      <c r="A112" s="49"/>
      <c r="B112" s="49"/>
      <c r="C112" s="49"/>
      <c r="D112" s="43"/>
      <c r="E112" s="79"/>
      <c r="F112" s="80" t="s">
        <v>133</v>
      </c>
      <c r="G112" s="81"/>
      <c r="H112" s="81"/>
      <c r="I112" s="81"/>
      <c r="J112" s="81"/>
    </row>
    <row r="115" spans="1:19" ht="16.5" customHeight="1" x14ac:dyDescent="0.25"/>
    <row r="116" spans="1:19" x14ac:dyDescent="0.25">
      <c r="A116" s="1"/>
      <c r="B116" s="2"/>
      <c r="C116" s="3"/>
      <c r="D116" s="4"/>
      <c r="E116" s="234" t="s">
        <v>0</v>
      </c>
      <c r="F116" s="234"/>
      <c r="G116" s="234"/>
      <c r="H116" s="2"/>
      <c r="I116" s="2"/>
      <c r="J116" s="2"/>
      <c r="K116" s="236" t="s">
        <v>1</v>
      </c>
      <c r="L116" s="237"/>
      <c r="M116" s="237"/>
      <c r="N116" s="237"/>
      <c r="O116" s="238"/>
      <c r="P116" s="2"/>
      <c r="Q116" s="2"/>
      <c r="R116" s="1"/>
      <c r="S116" s="1"/>
    </row>
    <row r="117" spans="1:19" ht="75.75" thickBot="1" x14ac:dyDescent="0.3">
      <c r="A117" s="94"/>
      <c r="B117" s="5" t="s">
        <v>2</v>
      </c>
      <c r="C117" s="6" t="s">
        <v>3</v>
      </c>
      <c r="D117" s="7" t="s">
        <v>4</v>
      </c>
      <c r="E117" s="8" t="s">
        <v>5</v>
      </c>
      <c r="F117" s="8" t="s">
        <v>6</v>
      </c>
      <c r="G117" s="8" t="s">
        <v>7</v>
      </c>
      <c r="H117" s="5" t="s">
        <v>8</v>
      </c>
      <c r="I117" s="9" t="s">
        <v>9</v>
      </c>
      <c r="J117" s="10" t="s">
        <v>10</v>
      </c>
      <c r="K117" s="11" t="s">
        <v>11</v>
      </c>
      <c r="L117" s="12" t="s">
        <v>12</v>
      </c>
      <c r="M117" s="12" t="s">
        <v>13</v>
      </c>
      <c r="N117" s="13" t="s">
        <v>14</v>
      </c>
      <c r="O117" s="14" t="s">
        <v>15</v>
      </c>
      <c r="P117" s="12" t="s">
        <v>16</v>
      </c>
      <c r="Q117" s="12" t="s">
        <v>17</v>
      </c>
      <c r="R117" s="12" t="s">
        <v>18</v>
      </c>
      <c r="S117" s="12" t="s">
        <v>19</v>
      </c>
    </row>
    <row r="118" spans="1:19" ht="15.75" thickBot="1" x14ac:dyDescent="0.3">
      <c r="A118" s="1"/>
      <c r="B118" s="15" t="s">
        <v>387</v>
      </c>
      <c r="C118" s="127">
        <f>COUNTIF($B$4:B118,"LP.")</f>
        <v>3</v>
      </c>
      <c r="D118" s="17" t="s">
        <v>389</v>
      </c>
      <c r="E118" s="17"/>
      <c r="F118" s="17"/>
      <c r="G118" s="17"/>
      <c r="H118" s="17"/>
      <c r="I118" s="17"/>
      <c r="J118" s="17"/>
      <c r="K118" s="17"/>
      <c r="L118" s="17"/>
      <c r="M118" s="17"/>
      <c r="N118" s="17"/>
      <c r="O118" s="17"/>
      <c r="P118" s="18"/>
      <c r="Q118" s="18"/>
      <c r="R118" s="19"/>
      <c r="S118" s="19"/>
    </row>
    <row r="119" spans="1:19" ht="56.25" customHeight="1" x14ac:dyDescent="0.25">
      <c r="A119" s="1"/>
      <c r="B119" s="20" t="s">
        <v>20</v>
      </c>
      <c r="C119" s="41" t="s">
        <v>138</v>
      </c>
      <c r="D119" s="21" t="s">
        <v>21</v>
      </c>
      <c r="E119" s="22">
        <f>CEILING(F119*0.5,1)</f>
        <v>350</v>
      </c>
      <c r="F119" s="23">
        <v>700</v>
      </c>
      <c r="G119" s="22">
        <f>CEILING(F119*0.8,1)</f>
        <v>560</v>
      </c>
      <c r="H119" s="41"/>
      <c r="I119" s="24"/>
      <c r="J119" s="25"/>
      <c r="K119" s="26" t="str">
        <f>D119</f>
        <v>SZT.</v>
      </c>
      <c r="L119" s="23">
        <f t="shared" ref="L119:L120" si="19">F119</f>
        <v>700</v>
      </c>
      <c r="M119" s="22">
        <f t="shared" ref="M119:M120" si="20">G119</f>
        <v>560</v>
      </c>
      <c r="N119" s="27"/>
      <c r="O119" s="28"/>
      <c r="P119" s="29"/>
      <c r="Q119" s="29"/>
      <c r="R119" s="30"/>
      <c r="S119" s="30"/>
    </row>
    <row r="120" spans="1:19" ht="53.25" customHeight="1" x14ac:dyDescent="0.25">
      <c r="A120" s="1"/>
      <c r="B120" s="20" t="s">
        <v>22</v>
      </c>
      <c r="C120" s="41" t="s">
        <v>139</v>
      </c>
      <c r="D120" s="21" t="s">
        <v>21</v>
      </c>
      <c r="E120" s="22">
        <f>CEILING(F120*0.5,1)</f>
        <v>25</v>
      </c>
      <c r="F120" s="23">
        <v>50</v>
      </c>
      <c r="G120" s="22">
        <f>CEILING(F120*0.8,1)</f>
        <v>40</v>
      </c>
      <c r="H120" s="41"/>
      <c r="I120" s="24"/>
      <c r="J120" s="25"/>
      <c r="K120" s="26" t="str">
        <f>D120</f>
        <v>SZT.</v>
      </c>
      <c r="L120" s="23">
        <f t="shared" si="19"/>
        <v>50</v>
      </c>
      <c r="M120" s="22">
        <f t="shared" si="20"/>
        <v>40</v>
      </c>
      <c r="N120" s="27"/>
      <c r="O120" s="28"/>
      <c r="P120" s="29"/>
      <c r="Q120" s="29"/>
      <c r="R120" s="30"/>
      <c r="S120" s="30"/>
    </row>
    <row r="122" spans="1:19" ht="15.75" thickBot="1" x14ac:dyDescent="0.3"/>
    <row r="123" spans="1:19" ht="15.75" thickBot="1" x14ac:dyDescent="0.3">
      <c r="P123" s="209" t="s">
        <v>387</v>
      </c>
      <c r="Q123" s="210">
        <f>C118</f>
        <v>3</v>
      </c>
      <c r="R123" s="210"/>
      <c r="S123" s="211"/>
    </row>
    <row r="124" spans="1:19" ht="45.75" thickBot="1" x14ac:dyDescent="0.3">
      <c r="A124" s="43"/>
      <c r="B124" s="60"/>
      <c r="C124" s="61"/>
      <c r="D124" s="62"/>
      <c r="E124" s="82"/>
      <c r="F124" s="89"/>
      <c r="G124" s="83"/>
      <c r="H124" s="87"/>
      <c r="I124" s="62"/>
      <c r="J124" s="62"/>
      <c r="P124" s="36" t="s">
        <v>25</v>
      </c>
      <c r="Q124" s="36" t="s">
        <v>26</v>
      </c>
      <c r="R124" s="36" t="s">
        <v>27</v>
      </c>
      <c r="S124" s="36" t="s">
        <v>28</v>
      </c>
    </row>
    <row r="125" spans="1:19" ht="15.75" thickBot="1" x14ac:dyDescent="0.3">
      <c r="A125" s="43"/>
      <c r="B125" s="60"/>
      <c r="C125" s="61"/>
      <c r="D125" s="62"/>
      <c r="E125" s="62"/>
      <c r="F125" s="89"/>
      <c r="G125" s="83"/>
      <c r="H125" s="87"/>
      <c r="I125" s="82"/>
      <c r="J125" s="62"/>
      <c r="P125" s="37">
        <f>SUM(P119:P120)</f>
        <v>0</v>
      </c>
      <c r="Q125" s="38">
        <f>SUM(Q119:Q120)</f>
        <v>0</v>
      </c>
      <c r="R125" s="38">
        <f>SUM(R119:R120)</f>
        <v>0</v>
      </c>
      <c r="S125" s="39">
        <f>SUM(S119:S120)</f>
        <v>0</v>
      </c>
    </row>
    <row r="126" spans="1:19" x14ac:dyDescent="0.25">
      <c r="A126" s="43" t="s">
        <v>125</v>
      </c>
      <c r="B126" s="60" t="s">
        <v>126</v>
      </c>
      <c r="C126" s="62"/>
      <c r="D126" s="61"/>
      <c r="E126" s="49"/>
      <c r="F126" s="62"/>
      <c r="G126" s="64"/>
      <c r="H126" s="83"/>
      <c r="I126" s="64"/>
      <c r="J126" s="62"/>
      <c r="Q126" s="95"/>
    </row>
    <row r="127" spans="1:19" x14ac:dyDescent="0.25">
      <c r="A127" s="46" t="s">
        <v>393</v>
      </c>
      <c r="B127" s="65"/>
      <c r="C127" s="65"/>
      <c r="D127" s="65"/>
      <c r="E127" s="65"/>
      <c r="F127" s="65"/>
      <c r="G127" s="65"/>
      <c r="H127" s="88"/>
      <c r="I127" s="66"/>
      <c r="J127" s="67" t="s">
        <v>127</v>
      </c>
    </row>
    <row r="128" spans="1:19" x14ac:dyDescent="0.25">
      <c r="A128" s="46" t="s">
        <v>394</v>
      </c>
      <c r="B128" s="65"/>
      <c r="C128" s="65"/>
      <c r="D128" s="65"/>
      <c r="E128" s="65"/>
      <c r="F128" s="65"/>
      <c r="G128" s="65"/>
      <c r="H128" s="65"/>
      <c r="I128" s="66"/>
      <c r="J128" s="67" t="s">
        <v>127</v>
      </c>
    </row>
    <row r="129" spans="1:19" x14ac:dyDescent="0.25">
      <c r="A129" s="48"/>
      <c r="B129" s="61" t="s">
        <v>128</v>
      </c>
      <c r="C129" s="48"/>
      <c r="D129" s="68"/>
      <c r="E129" s="48"/>
      <c r="F129" s="69"/>
      <c r="G129" s="48"/>
      <c r="H129" s="48"/>
      <c r="I129" s="70"/>
      <c r="J129" s="64"/>
    </row>
    <row r="130" spans="1:19" x14ac:dyDescent="0.25">
      <c r="A130" s="43" t="s">
        <v>125</v>
      </c>
      <c r="B130" s="71" t="s">
        <v>129</v>
      </c>
      <c r="C130" s="71"/>
      <c r="D130" s="43"/>
      <c r="E130" s="43"/>
      <c r="F130" s="72"/>
      <c r="G130" s="49"/>
      <c r="H130" s="49"/>
      <c r="I130" s="49"/>
      <c r="J130" s="49"/>
    </row>
    <row r="131" spans="1:19" x14ac:dyDescent="0.25">
      <c r="A131" s="43" t="s">
        <v>125</v>
      </c>
      <c r="B131" s="60" t="s">
        <v>130</v>
      </c>
      <c r="C131" s="61"/>
      <c r="D131" s="62"/>
      <c r="E131" s="62"/>
      <c r="F131" s="86"/>
      <c r="G131" s="63"/>
      <c r="H131" s="64"/>
      <c r="I131" s="62"/>
      <c r="J131" s="62"/>
    </row>
    <row r="132" spans="1:19" x14ac:dyDescent="0.25">
      <c r="A132" s="43" t="s">
        <v>125</v>
      </c>
      <c r="B132" s="73"/>
      <c r="C132" s="71"/>
      <c r="D132" s="43"/>
      <c r="E132" s="43"/>
      <c r="F132" s="72"/>
      <c r="G132" s="49"/>
      <c r="H132" s="49"/>
      <c r="I132" s="49"/>
      <c r="J132" s="49"/>
    </row>
    <row r="133" spans="1:19" x14ac:dyDescent="0.25">
      <c r="A133" s="43" t="s">
        <v>125</v>
      </c>
      <c r="B133" s="71" t="s">
        <v>131</v>
      </c>
      <c r="C133" s="71"/>
      <c r="D133" s="43"/>
      <c r="E133" s="43"/>
      <c r="F133" s="72"/>
      <c r="G133" s="49"/>
      <c r="H133" s="49"/>
      <c r="I133" s="71"/>
      <c r="J133" s="71"/>
    </row>
    <row r="134" spans="1:19" x14ac:dyDescent="0.25">
      <c r="A134" s="43" t="s">
        <v>125</v>
      </c>
      <c r="B134" s="74" t="s">
        <v>132</v>
      </c>
      <c r="C134" s="74"/>
      <c r="D134" s="75"/>
      <c r="E134" s="75"/>
      <c r="F134" s="76"/>
      <c r="G134" s="77"/>
      <c r="H134" s="77"/>
      <c r="I134" s="78"/>
      <c r="J134" s="78"/>
    </row>
    <row r="135" spans="1:19" x14ac:dyDescent="0.25">
      <c r="A135" s="49"/>
      <c r="B135" s="49"/>
      <c r="C135" s="49"/>
      <c r="D135" s="43"/>
      <c r="E135" s="79"/>
      <c r="F135" s="80" t="s">
        <v>133</v>
      </c>
      <c r="G135" s="81"/>
      <c r="H135" s="81"/>
      <c r="I135" s="81"/>
      <c r="J135" s="81"/>
    </row>
    <row r="139" spans="1:19" x14ac:dyDescent="0.25">
      <c r="A139" s="200"/>
      <c r="B139" s="2"/>
      <c r="C139" s="3"/>
      <c r="D139" s="4"/>
      <c r="E139" s="234" t="s">
        <v>0</v>
      </c>
      <c r="F139" s="234"/>
      <c r="G139" s="234"/>
      <c r="H139" s="2"/>
      <c r="I139" s="2"/>
      <c r="J139" s="2"/>
      <c r="K139" s="236" t="s">
        <v>1</v>
      </c>
      <c r="L139" s="237"/>
      <c r="M139" s="237"/>
      <c r="N139" s="237"/>
      <c r="O139" s="238"/>
      <c r="P139" s="2"/>
      <c r="Q139" s="2"/>
      <c r="R139" s="1"/>
      <c r="S139" s="1"/>
    </row>
    <row r="140" spans="1:19" ht="75.75" thickBot="1" x14ac:dyDescent="0.3">
      <c r="A140" s="94"/>
      <c r="B140" s="5" t="s">
        <v>2</v>
      </c>
      <c r="C140" s="6" t="s">
        <v>3</v>
      </c>
      <c r="D140" s="7" t="s">
        <v>4</v>
      </c>
      <c r="E140" s="8" t="s">
        <v>5</v>
      </c>
      <c r="F140" s="8" t="s">
        <v>6</v>
      </c>
      <c r="G140" s="8" t="s">
        <v>7</v>
      </c>
      <c r="H140" s="5" t="s">
        <v>8</v>
      </c>
      <c r="I140" s="9" t="s">
        <v>9</v>
      </c>
      <c r="J140" s="10" t="s">
        <v>10</v>
      </c>
      <c r="K140" s="11" t="s">
        <v>11</v>
      </c>
      <c r="L140" s="12" t="s">
        <v>12</v>
      </c>
      <c r="M140" s="12" t="s">
        <v>13</v>
      </c>
      <c r="N140" s="13" t="s">
        <v>14</v>
      </c>
      <c r="O140" s="14" t="s">
        <v>15</v>
      </c>
      <c r="P140" s="12" t="s">
        <v>16</v>
      </c>
      <c r="Q140" s="12" t="s">
        <v>17</v>
      </c>
      <c r="R140" s="12" t="s">
        <v>18</v>
      </c>
      <c r="S140" s="12" t="s">
        <v>19</v>
      </c>
    </row>
    <row r="141" spans="1:19" ht="15.75" thickBot="1" x14ac:dyDescent="0.3">
      <c r="A141" s="1"/>
      <c r="B141" s="15" t="s">
        <v>387</v>
      </c>
      <c r="C141" s="127">
        <f>COUNTIF($B$4:B141,"LP.")</f>
        <v>4</v>
      </c>
      <c r="D141" s="16" t="s">
        <v>140</v>
      </c>
      <c r="E141" s="17"/>
      <c r="F141" s="17"/>
      <c r="G141" s="17"/>
      <c r="H141" s="17"/>
      <c r="I141" s="17"/>
      <c r="J141" s="17"/>
      <c r="K141" s="17"/>
      <c r="L141" s="17"/>
      <c r="M141" s="17"/>
      <c r="N141" s="17"/>
      <c r="O141" s="17"/>
      <c r="P141" s="18"/>
      <c r="Q141" s="18"/>
      <c r="R141" s="19"/>
      <c r="S141" s="19"/>
    </row>
    <row r="142" spans="1:19" ht="42.75" customHeight="1" x14ac:dyDescent="0.25">
      <c r="A142" s="1"/>
      <c r="B142" s="20" t="s">
        <v>20</v>
      </c>
      <c r="C142" s="41" t="s">
        <v>369</v>
      </c>
      <c r="D142" s="21" t="s">
        <v>21</v>
      </c>
      <c r="E142" s="22">
        <f>CEILING(F142*0.5,1)</f>
        <v>375</v>
      </c>
      <c r="F142" s="23">
        <v>750</v>
      </c>
      <c r="G142" s="22">
        <f>CEILING(F142*0.8,1)</f>
        <v>600</v>
      </c>
      <c r="H142" s="41"/>
      <c r="I142" s="24"/>
      <c r="J142" s="25"/>
      <c r="K142" s="26" t="str">
        <f t="shared" ref="K142:K153" si="21">D142</f>
        <v>SZT.</v>
      </c>
      <c r="L142" s="23">
        <f t="shared" ref="L142:L149" si="22">F142</f>
        <v>750</v>
      </c>
      <c r="M142" s="22">
        <f t="shared" ref="M142:M149" si="23">G142</f>
        <v>600</v>
      </c>
      <c r="N142" s="27"/>
      <c r="O142" s="28"/>
      <c r="P142" s="29"/>
      <c r="Q142" s="29"/>
      <c r="R142" s="30"/>
      <c r="S142" s="30"/>
    </row>
    <row r="143" spans="1:19" ht="80.25" customHeight="1" x14ac:dyDescent="0.25">
      <c r="A143" s="1"/>
      <c r="B143" s="20" t="s">
        <v>22</v>
      </c>
      <c r="C143" s="41" t="s">
        <v>141</v>
      </c>
      <c r="D143" s="21" t="s">
        <v>21</v>
      </c>
      <c r="E143" s="22">
        <f t="shared" ref="E143:E153" si="24">CEILING(F143*0.5,1)</f>
        <v>1000</v>
      </c>
      <c r="F143" s="23">
        <v>2000</v>
      </c>
      <c r="G143" s="22">
        <f t="shared" ref="G143:G153" si="25">CEILING(F143*0.8,1)</f>
        <v>1600</v>
      </c>
      <c r="H143" s="41"/>
      <c r="I143" s="24"/>
      <c r="J143" s="25"/>
      <c r="K143" s="26" t="str">
        <f t="shared" si="21"/>
        <v>SZT.</v>
      </c>
      <c r="L143" s="23">
        <f t="shared" si="22"/>
        <v>2000</v>
      </c>
      <c r="M143" s="22">
        <f t="shared" si="23"/>
        <v>1600</v>
      </c>
      <c r="N143" s="27"/>
      <c r="O143" s="28"/>
      <c r="P143" s="29"/>
      <c r="Q143" s="29"/>
      <c r="R143" s="30"/>
      <c r="S143" s="30"/>
    </row>
    <row r="144" spans="1:19" ht="54" customHeight="1" x14ac:dyDescent="0.25">
      <c r="A144" s="1"/>
      <c r="B144" s="20" t="s">
        <v>23</v>
      </c>
      <c r="C144" s="42" t="s">
        <v>142</v>
      </c>
      <c r="D144" s="21" t="s">
        <v>21</v>
      </c>
      <c r="E144" s="22">
        <f t="shared" si="24"/>
        <v>750</v>
      </c>
      <c r="F144" s="23">
        <v>1500</v>
      </c>
      <c r="G144" s="22">
        <f t="shared" si="25"/>
        <v>1200</v>
      </c>
      <c r="H144" s="42"/>
      <c r="I144" s="24"/>
      <c r="J144" s="25"/>
      <c r="K144" s="26" t="str">
        <f t="shared" si="21"/>
        <v>SZT.</v>
      </c>
      <c r="L144" s="23">
        <f t="shared" si="22"/>
        <v>1500</v>
      </c>
      <c r="M144" s="22">
        <f t="shared" si="23"/>
        <v>1200</v>
      </c>
      <c r="N144" s="27"/>
      <c r="O144" s="28"/>
      <c r="P144" s="29"/>
      <c r="Q144" s="29"/>
      <c r="R144" s="30"/>
      <c r="S144" s="30"/>
    </row>
    <row r="145" spans="1:20" ht="124.5" customHeight="1" x14ac:dyDescent="0.25">
      <c r="A145" s="94"/>
      <c r="B145" s="20" t="s">
        <v>33</v>
      </c>
      <c r="C145" s="41" t="s">
        <v>143</v>
      </c>
      <c r="D145" s="21" t="s">
        <v>21</v>
      </c>
      <c r="E145" s="22">
        <f t="shared" si="24"/>
        <v>2500</v>
      </c>
      <c r="F145" s="146">
        <v>5000</v>
      </c>
      <c r="G145" s="22">
        <f t="shared" si="25"/>
        <v>4000</v>
      </c>
      <c r="H145" s="41"/>
      <c r="I145" s="24"/>
      <c r="J145" s="25"/>
      <c r="K145" s="26" t="str">
        <f t="shared" si="21"/>
        <v>SZT.</v>
      </c>
      <c r="L145" s="23">
        <f t="shared" si="22"/>
        <v>5000</v>
      </c>
      <c r="M145" s="22">
        <f t="shared" si="23"/>
        <v>4000</v>
      </c>
      <c r="N145" s="98"/>
      <c r="O145" s="28"/>
      <c r="P145" s="29"/>
      <c r="Q145" s="29"/>
      <c r="R145" s="30"/>
      <c r="S145" s="30"/>
    </row>
    <row r="146" spans="1:20" ht="112.5" customHeight="1" x14ac:dyDescent="0.25">
      <c r="A146" s="94"/>
      <c r="B146" s="20" t="s">
        <v>34</v>
      </c>
      <c r="C146" s="42" t="s">
        <v>144</v>
      </c>
      <c r="D146" s="21" t="s">
        <v>21</v>
      </c>
      <c r="E146" s="22">
        <f t="shared" si="24"/>
        <v>750</v>
      </c>
      <c r="F146" s="146">
        <v>1500</v>
      </c>
      <c r="G146" s="22">
        <f t="shared" si="25"/>
        <v>1200</v>
      </c>
      <c r="H146" s="42"/>
      <c r="I146" s="24"/>
      <c r="J146" s="25"/>
      <c r="K146" s="26" t="str">
        <f t="shared" si="21"/>
        <v>SZT.</v>
      </c>
      <c r="L146" s="23">
        <f t="shared" si="22"/>
        <v>1500</v>
      </c>
      <c r="M146" s="22">
        <f t="shared" si="23"/>
        <v>1200</v>
      </c>
      <c r="N146" s="99"/>
      <c r="O146" s="28"/>
      <c r="P146" s="29"/>
      <c r="Q146" s="29"/>
      <c r="R146" s="30"/>
      <c r="S146" s="30"/>
    </row>
    <row r="147" spans="1:20" ht="111" customHeight="1" x14ac:dyDescent="0.25">
      <c r="A147" s="94"/>
      <c r="B147" s="20" t="s">
        <v>35</v>
      </c>
      <c r="C147" s="41" t="s">
        <v>145</v>
      </c>
      <c r="D147" s="21" t="s">
        <v>21</v>
      </c>
      <c r="E147" s="22">
        <f t="shared" si="24"/>
        <v>90</v>
      </c>
      <c r="F147" s="146">
        <v>180</v>
      </c>
      <c r="G147" s="22">
        <f t="shared" si="25"/>
        <v>144</v>
      </c>
      <c r="H147" s="41"/>
      <c r="I147" s="24"/>
      <c r="J147" s="25"/>
      <c r="K147" s="26" t="str">
        <f t="shared" si="21"/>
        <v>SZT.</v>
      </c>
      <c r="L147" s="23">
        <f t="shared" si="22"/>
        <v>180</v>
      </c>
      <c r="M147" s="22">
        <f t="shared" si="23"/>
        <v>144</v>
      </c>
      <c r="N147" s="98"/>
      <c r="O147" s="28"/>
      <c r="P147" s="29"/>
      <c r="Q147" s="29"/>
      <c r="R147" s="30"/>
      <c r="S147" s="30"/>
    </row>
    <row r="148" spans="1:20" ht="167.25" customHeight="1" x14ac:dyDescent="0.25">
      <c r="A148" s="94"/>
      <c r="B148" s="20" t="s">
        <v>47</v>
      </c>
      <c r="C148" s="42" t="s">
        <v>370</v>
      </c>
      <c r="D148" s="21" t="s">
        <v>21</v>
      </c>
      <c r="E148" s="22">
        <f t="shared" si="24"/>
        <v>20</v>
      </c>
      <c r="F148" s="146">
        <v>40</v>
      </c>
      <c r="G148" s="22">
        <f t="shared" si="25"/>
        <v>32</v>
      </c>
      <c r="H148" s="42"/>
      <c r="I148" s="24"/>
      <c r="J148" s="25"/>
      <c r="K148" s="26" t="str">
        <f t="shared" si="21"/>
        <v>SZT.</v>
      </c>
      <c r="L148" s="23">
        <f t="shared" si="22"/>
        <v>40</v>
      </c>
      <c r="M148" s="22">
        <f t="shared" si="23"/>
        <v>32</v>
      </c>
      <c r="N148" s="99"/>
      <c r="O148" s="28"/>
      <c r="P148" s="29"/>
      <c r="Q148" s="29"/>
      <c r="R148" s="30"/>
      <c r="S148" s="30"/>
    </row>
    <row r="149" spans="1:20" ht="48" customHeight="1" x14ac:dyDescent="0.25">
      <c r="A149" s="94"/>
      <c r="B149" s="20" t="s">
        <v>48</v>
      </c>
      <c r="C149" s="42" t="s">
        <v>146</v>
      </c>
      <c r="D149" s="21" t="s">
        <v>21</v>
      </c>
      <c r="E149" s="22">
        <f t="shared" si="24"/>
        <v>500</v>
      </c>
      <c r="F149" s="146">
        <v>1000</v>
      </c>
      <c r="G149" s="22">
        <f t="shared" si="25"/>
        <v>800</v>
      </c>
      <c r="H149" s="42"/>
      <c r="I149" s="24"/>
      <c r="J149" s="25"/>
      <c r="K149" s="26" t="str">
        <f t="shared" si="21"/>
        <v>SZT.</v>
      </c>
      <c r="L149" s="23">
        <f t="shared" si="22"/>
        <v>1000</v>
      </c>
      <c r="M149" s="22">
        <f t="shared" si="23"/>
        <v>800</v>
      </c>
      <c r="N149" s="99"/>
      <c r="O149" s="28"/>
      <c r="P149" s="29"/>
      <c r="Q149" s="29"/>
      <c r="R149" s="30"/>
      <c r="S149" s="30"/>
    </row>
    <row r="150" spans="1:20" ht="88.5" customHeight="1" x14ac:dyDescent="0.25">
      <c r="A150" s="94"/>
      <c r="B150" s="20" t="s">
        <v>49</v>
      </c>
      <c r="C150" s="42" t="s">
        <v>147</v>
      </c>
      <c r="D150" s="21" t="s">
        <v>21</v>
      </c>
      <c r="E150" s="22">
        <f t="shared" si="24"/>
        <v>5</v>
      </c>
      <c r="F150" s="146">
        <v>10</v>
      </c>
      <c r="G150" s="22">
        <f t="shared" si="25"/>
        <v>8</v>
      </c>
      <c r="H150" s="42"/>
      <c r="I150" s="24"/>
      <c r="J150" s="25"/>
      <c r="K150" s="26" t="str">
        <f t="shared" si="21"/>
        <v>SZT.</v>
      </c>
      <c r="L150" s="23">
        <f t="shared" ref="L150" si="26">F150</f>
        <v>10</v>
      </c>
      <c r="M150" s="22">
        <f t="shared" ref="M150" si="27">G150</f>
        <v>8</v>
      </c>
      <c r="N150" s="99"/>
      <c r="O150" s="28"/>
      <c r="P150" s="29"/>
      <c r="Q150" s="29"/>
      <c r="R150" s="30"/>
      <c r="S150" s="30"/>
    </row>
    <row r="151" spans="1:20" ht="138" customHeight="1" x14ac:dyDescent="0.25">
      <c r="A151" s="94"/>
      <c r="B151" s="20" t="s">
        <v>50</v>
      </c>
      <c r="C151" s="42" t="s">
        <v>148</v>
      </c>
      <c r="D151" s="21" t="s">
        <v>21</v>
      </c>
      <c r="E151" s="22">
        <f t="shared" si="24"/>
        <v>13</v>
      </c>
      <c r="F151" s="146">
        <v>25</v>
      </c>
      <c r="G151" s="22">
        <f t="shared" si="25"/>
        <v>20</v>
      </c>
      <c r="H151" s="42"/>
      <c r="I151" s="24"/>
      <c r="J151" s="25"/>
      <c r="K151" s="26" t="str">
        <f t="shared" si="21"/>
        <v>SZT.</v>
      </c>
      <c r="L151" s="23">
        <f t="shared" ref="L151" si="28">F151</f>
        <v>25</v>
      </c>
      <c r="M151" s="22">
        <f t="shared" ref="M151" si="29">G151</f>
        <v>20</v>
      </c>
      <c r="N151" s="99"/>
      <c r="O151" s="28"/>
      <c r="P151" s="29"/>
      <c r="Q151" s="29"/>
      <c r="R151" s="30"/>
      <c r="S151" s="30"/>
    </row>
    <row r="152" spans="1:20" ht="48" customHeight="1" x14ac:dyDescent="0.25">
      <c r="A152" s="94"/>
      <c r="B152" s="20" t="s">
        <v>51</v>
      </c>
      <c r="C152" s="42" t="s">
        <v>149</v>
      </c>
      <c r="D152" s="21" t="s">
        <v>21</v>
      </c>
      <c r="E152" s="22">
        <f t="shared" si="24"/>
        <v>5</v>
      </c>
      <c r="F152" s="146">
        <v>10</v>
      </c>
      <c r="G152" s="22">
        <f t="shared" si="25"/>
        <v>8</v>
      </c>
      <c r="H152" s="42"/>
      <c r="I152" s="24"/>
      <c r="J152" s="25"/>
      <c r="K152" s="26" t="str">
        <f t="shared" si="21"/>
        <v>SZT.</v>
      </c>
      <c r="L152" s="23">
        <f t="shared" ref="L152" si="30">F152</f>
        <v>10</v>
      </c>
      <c r="M152" s="22">
        <f t="shared" ref="M152" si="31">G152</f>
        <v>8</v>
      </c>
      <c r="N152" s="99"/>
      <c r="O152" s="28"/>
      <c r="P152" s="29"/>
      <c r="Q152" s="29"/>
      <c r="R152" s="30"/>
      <c r="S152" s="30"/>
    </row>
    <row r="153" spans="1:20" ht="48" customHeight="1" thickBot="1" x14ac:dyDescent="0.3">
      <c r="A153" s="94"/>
      <c r="B153" s="20" t="s">
        <v>52</v>
      </c>
      <c r="C153" s="42" t="s">
        <v>150</v>
      </c>
      <c r="D153" s="21" t="s">
        <v>21</v>
      </c>
      <c r="E153" s="22">
        <f t="shared" si="24"/>
        <v>5</v>
      </c>
      <c r="F153" s="146">
        <v>10</v>
      </c>
      <c r="G153" s="22">
        <f t="shared" si="25"/>
        <v>8</v>
      </c>
      <c r="H153" s="42"/>
      <c r="I153" s="24"/>
      <c r="J153" s="25"/>
      <c r="K153" s="26" t="str">
        <f t="shared" si="21"/>
        <v>SZT.</v>
      </c>
      <c r="L153" s="23">
        <f t="shared" ref="L153" si="32">F153</f>
        <v>10</v>
      </c>
      <c r="M153" s="22">
        <f t="shared" ref="M153" si="33">G153</f>
        <v>8</v>
      </c>
      <c r="N153" s="99"/>
      <c r="O153" s="28"/>
      <c r="P153" s="29"/>
      <c r="Q153" s="29"/>
      <c r="R153" s="30"/>
      <c r="S153" s="30"/>
    </row>
    <row r="154" spans="1:20" x14ac:dyDescent="0.25">
      <c r="A154" s="43"/>
      <c r="B154" s="60"/>
      <c r="C154" s="61"/>
      <c r="D154" s="62"/>
      <c r="E154" s="62"/>
      <c r="F154" s="89"/>
      <c r="G154" s="83"/>
      <c r="H154" s="87"/>
      <c r="I154" s="82"/>
      <c r="J154" s="62"/>
      <c r="P154" s="101"/>
      <c r="Q154" s="101"/>
      <c r="R154" s="101"/>
      <c r="S154" s="101"/>
      <c r="T154" s="90"/>
    </row>
    <row r="155" spans="1:20" x14ac:dyDescent="0.25">
      <c r="A155" s="43"/>
      <c r="B155" s="60"/>
      <c r="C155" s="61"/>
      <c r="D155" s="62"/>
      <c r="E155" s="62"/>
      <c r="F155" s="89"/>
      <c r="G155" s="83"/>
      <c r="H155" s="87"/>
      <c r="I155" s="82"/>
      <c r="J155" s="62"/>
      <c r="P155" s="100"/>
      <c r="Q155" s="100"/>
      <c r="R155" s="100"/>
      <c r="S155" s="100"/>
    </row>
    <row r="156" spans="1:20" ht="15.75" thickBot="1" x14ac:dyDescent="0.3"/>
    <row r="157" spans="1:20" ht="15.75" thickBot="1" x14ac:dyDescent="0.3">
      <c r="A157" s="43"/>
      <c r="B157" s="60"/>
      <c r="C157" s="61"/>
      <c r="D157" s="62"/>
      <c r="E157" s="82"/>
      <c r="F157" s="89"/>
      <c r="G157" s="83"/>
      <c r="H157" s="87"/>
      <c r="I157" s="62"/>
      <c r="J157" s="62"/>
      <c r="K157" s="85"/>
      <c r="P157" s="209" t="s">
        <v>387</v>
      </c>
      <c r="Q157" s="210">
        <f>C141</f>
        <v>4</v>
      </c>
      <c r="R157" s="210"/>
      <c r="S157" s="211"/>
    </row>
    <row r="158" spans="1:20" ht="45.75" thickBot="1" x14ac:dyDescent="0.3">
      <c r="A158" s="43"/>
      <c r="B158" s="60"/>
      <c r="C158" s="61"/>
      <c r="D158" s="62"/>
      <c r="E158" s="62"/>
      <c r="F158" s="89"/>
      <c r="G158" s="83"/>
      <c r="H158" s="87"/>
      <c r="I158" s="82"/>
      <c r="J158" s="62"/>
      <c r="K158" s="85"/>
      <c r="P158" s="36" t="s">
        <v>25</v>
      </c>
      <c r="Q158" s="36" t="s">
        <v>26</v>
      </c>
      <c r="R158" s="36" t="s">
        <v>27</v>
      </c>
      <c r="S158" s="36" t="s">
        <v>28</v>
      </c>
    </row>
    <row r="159" spans="1:20" ht="15.75" thickBot="1" x14ac:dyDescent="0.3">
      <c r="A159" s="43" t="s">
        <v>125</v>
      </c>
      <c r="B159" s="60" t="s">
        <v>126</v>
      </c>
      <c r="C159" s="62"/>
      <c r="D159" s="61"/>
      <c r="E159" s="49"/>
      <c r="F159" s="62"/>
      <c r="G159" s="64"/>
      <c r="H159" s="83"/>
      <c r="I159" s="64"/>
      <c r="J159" s="62"/>
      <c r="K159" s="84"/>
      <c r="P159" s="37">
        <f>SUM(P142:P153)</f>
        <v>0</v>
      </c>
      <c r="Q159" s="38">
        <f>SUM(Q142:Q153)</f>
        <v>0</v>
      </c>
      <c r="R159" s="38">
        <f>SUM(R142:R153)</f>
        <v>0</v>
      </c>
      <c r="S159" s="39">
        <f>SUM(S142:S153)</f>
        <v>0</v>
      </c>
    </row>
    <row r="160" spans="1:20" x14ac:dyDescent="0.25">
      <c r="A160" s="46" t="s">
        <v>395</v>
      </c>
      <c r="B160" s="65"/>
      <c r="C160" s="65"/>
      <c r="D160" s="65"/>
      <c r="E160" s="65"/>
      <c r="F160" s="65"/>
      <c r="G160" s="65"/>
      <c r="H160" s="88"/>
      <c r="I160" s="66"/>
      <c r="J160" s="67" t="s">
        <v>127</v>
      </c>
      <c r="K160" s="85"/>
    </row>
    <row r="161" spans="1:19" x14ac:dyDescent="0.25">
      <c r="A161" s="46" t="s">
        <v>392</v>
      </c>
      <c r="B161" s="65"/>
      <c r="C161" s="65"/>
      <c r="D161" s="65"/>
      <c r="E161" s="65"/>
      <c r="F161" s="65"/>
      <c r="G161" s="65"/>
      <c r="H161" s="65"/>
      <c r="I161" s="66"/>
      <c r="J161" s="67" t="s">
        <v>127</v>
      </c>
      <c r="K161" s="85"/>
    </row>
    <row r="162" spans="1:19" x14ac:dyDescent="0.25">
      <c r="A162" s="48"/>
      <c r="B162" s="61" t="s">
        <v>128</v>
      </c>
      <c r="C162" s="48"/>
      <c r="D162" s="68"/>
      <c r="E162" s="48"/>
      <c r="F162" s="69"/>
      <c r="G162" s="48"/>
      <c r="H162" s="48"/>
      <c r="I162" s="70"/>
      <c r="J162" s="64"/>
      <c r="K162" s="85"/>
    </row>
    <row r="163" spans="1:19" x14ac:dyDescent="0.25">
      <c r="A163" s="43" t="s">
        <v>125</v>
      </c>
      <c r="B163" s="71" t="s">
        <v>129</v>
      </c>
      <c r="C163" s="71"/>
      <c r="D163" s="43"/>
      <c r="E163" s="43"/>
      <c r="F163" s="72"/>
      <c r="G163" s="49"/>
      <c r="H163" s="49"/>
      <c r="I163" s="49"/>
      <c r="J163" s="49"/>
      <c r="K163" s="85"/>
    </row>
    <row r="164" spans="1:19" x14ac:dyDescent="0.25">
      <c r="A164" s="43" t="s">
        <v>125</v>
      </c>
      <c r="B164" s="60" t="s">
        <v>130</v>
      </c>
      <c r="C164" s="61"/>
      <c r="D164" s="62"/>
      <c r="E164" s="62"/>
      <c r="F164" s="86"/>
      <c r="G164" s="63"/>
      <c r="H164" s="64"/>
      <c r="I164" s="62"/>
      <c r="J164" s="62"/>
      <c r="K164" s="85"/>
    </row>
    <row r="165" spans="1:19" x14ac:dyDescent="0.25">
      <c r="A165" s="43" t="s">
        <v>125</v>
      </c>
      <c r="B165" s="73"/>
      <c r="C165" s="71"/>
      <c r="D165" s="43"/>
      <c r="E165" s="43"/>
      <c r="F165" s="72"/>
      <c r="G165" s="49"/>
      <c r="H165" s="49"/>
      <c r="I165" s="49"/>
      <c r="J165" s="49"/>
      <c r="K165" s="85"/>
    </row>
    <row r="166" spans="1:19" x14ac:dyDescent="0.25">
      <c r="A166" s="43" t="s">
        <v>125</v>
      </c>
      <c r="B166" s="71" t="s">
        <v>131</v>
      </c>
      <c r="C166" s="71"/>
      <c r="D166" s="43"/>
      <c r="E166" s="43"/>
      <c r="F166" s="72"/>
      <c r="G166" s="49"/>
      <c r="H166" s="49"/>
      <c r="I166" s="71"/>
      <c r="J166" s="71"/>
      <c r="K166" s="85"/>
    </row>
    <row r="167" spans="1:19" x14ac:dyDescent="0.25">
      <c r="A167" s="43" t="s">
        <v>125</v>
      </c>
      <c r="B167" s="74" t="s">
        <v>132</v>
      </c>
      <c r="C167" s="74"/>
      <c r="D167" s="75"/>
      <c r="E167" s="75"/>
      <c r="F167" s="76"/>
      <c r="G167" s="77"/>
      <c r="H167" s="77"/>
      <c r="I167" s="78"/>
      <c r="J167" s="78"/>
      <c r="K167" s="85"/>
    </row>
    <row r="168" spans="1:19" x14ac:dyDescent="0.25">
      <c r="A168" s="49"/>
      <c r="B168" s="49"/>
      <c r="C168" s="49"/>
      <c r="D168" s="43"/>
      <c r="E168" s="79"/>
      <c r="F168" s="80" t="s">
        <v>133</v>
      </c>
      <c r="G168" s="81"/>
      <c r="H168" s="81"/>
      <c r="I168" s="81"/>
      <c r="J168" s="81"/>
    </row>
    <row r="173" spans="1:19" x14ac:dyDescent="0.25">
      <c r="B173" s="49"/>
      <c r="C173" s="49"/>
      <c r="D173" s="43"/>
      <c r="E173" s="79"/>
      <c r="F173" s="80"/>
      <c r="G173" s="81"/>
      <c r="H173" s="81"/>
      <c r="I173" s="81"/>
      <c r="J173" s="81"/>
    </row>
    <row r="174" spans="1:19" x14ac:dyDescent="0.25">
      <c r="A174" s="1"/>
      <c r="B174" s="2"/>
      <c r="C174" s="3"/>
      <c r="D174" s="4"/>
      <c r="E174" s="234" t="s">
        <v>0</v>
      </c>
      <c r="F174" s="234"/>
      <c r="G174" s="234"/>
      <c r="H174" s="2"/>
      <c r="I174" s="2"/>
      <c r="J174" s="2"/>
      <c r="K174" s="236" t="s">
        <v>1</v>
      </c>
      <c r="L174" s="237"/>
      <c r="M174" s="237"/>
      <c r="N174" s="237"/>
      <c r="O174" s="238"/>
      <c r="P174" s="2"/>
      <c r="Q174" s="2"/>
      <c r="R174" s="1"/>
      <c r="S174" s="1"/>
    </row>
    <row r="175" spans="1:19" ht="75.75" thickBot="1" x14ac:dyDescent="0.3">
      <c r="A175" s="94"/>
      <c r="B175" s="5" t="s">
        <v>2</v>
      </c>
      <c r="C175" s="6" t="s">
        <v>3</v>
      </c>
      <c r="D175" s="7" t="s">
        <v>4</v>
      </c>
      <c r="E175" s="8" t="s">
        <v>5</v>
      </c>
      <c r="F175" s="8" t="s">
        <v>6</v>
      </c>
      <c r="G175" s="8" t="s">
        <v>7</v>
      </c>
      <c r="H175" s="5" t="s">
        <v>8</v>
      </c>
      <c r="I175" s="9" t="s">
        <v>9</v>
      </c>
      <c r="J175" s="10" t="s">
        <v>10</v>
      </c>
      <c r="K175" s="11" t="s">
        <v>11</v>
      </c>
      <c r="L175" s="12" t="s">
        <v>12</v>
      </c>
      <c r="M175" s="12" t="s">
        <v>13</v>
      </c>
      <c r="N175" s="13" t="s">
        <v>14</v>
      </c>
      <c r="O175" s="14" t="s">
        <v>15</v>
      </c>
      <c r="P175" s="12" t="s">
        <v>16</v>
      </c>
      <c r="Q175" s="12" t="s">
        <v>17</v>
      </c>
      <c r="R175" s="12" t="s">
        <v>18</v>
      </c>
      <c r="S175" s="12" t="s">
        <v>19</v>
      </c>
    </row>
    <row r="176" spans="1:19" ht="15.75" thickBot="1" x14ac:dyDescent="0.3">
      <c r="A176" s="1"/>
      <c r="B176" s="15" t="s">
        <v>387</v>
      </c>
      <c r="C176" s="127">
        <f>COUNTIF($B$4:B176,"LP.")</f>
        <v>5</v>
      </c>
      <c r="D176" s="16" t="s">
        <v>151</v>
      </c>
      <c r="E176" s="17"/>
      <c r="F176" s="17"/>
      <c r="G176" s="17"/>
      <c r="H176" s="17"/>
      <c r="I176" s="17"/>
      <c r="J176" s="17"/>
      <c r="K176" s="17"/>
      <c r="L176" s="17"/>
      <c r="M176" s="17"/>
      <c r="N176" s="17"/>
      <c r="O176" s="17"/>
      <c r="P176" s="18"/>
      <c r="Q176" s="18"/>
      <c r="R176" s="19"/>
      <c r="S176" s="19"/>
    </row>
    <row r="177" spans="1:19" ht="39.75" customHeight="1" x14ac:dyDescent="0.25">
      <c r="A177" s="1"/>
      <c r="B177" s="20" t="s">
        <v>20</v>
      </c>
      <c r="C177" s="41" t="s">
        <v>152</v>
      </c>
      <c r="D177" s="21" t="s">
        <v>21</v>
      </c>
      <c r="E177" s="22">
        <f>CEILING(F177*0.5,1)</f>
        <v>400</v>
      </c>
      <c r="F177" s="23">
        <v>800</v>
      </c>
      <c r="G177" s="22">
        <f>CEILING(F177*0.8,1)</f>
        <v>640</v>
      </c>
      <c r="H177" s="41"/>
      <c r="I177" s="24"/>
      <c r="J177" s="25"/>
      <c r="K177" s="26" t="str">
        <f>D177</f>
        <v>SZT.</v>
      </c>
      <c r="L177" s="23">
        <f t="shared" ref="L177:L178" si="34">F177</f>
        <v>800</v>
      </c>
      <c r="M177" s="22">
        <f t="shared" ref="M177:M178" si="35">G177</f>
        <v>640</v>
      </c>
      <c r="N177" s="27"/>
      <c r="O177" s="28"/>
      <c r="P177" s="29"/>
      <c r="Q177" s="29"/>
      <c r="R177" s="30"/>
      <c r="S177" s="30"/>
    </row>
    <row r="178" spans="1:19" ht="47.25" customHeight="1" x14ac:dyDescent="0.25">
      <c r="A178" s="1"/>
      <c r="B178" s="20" t="s">
        <v>22</v>
      </c>
      <c r="C178" s="41" t="s">
        <v>153</v>
      </c>
      <c r="D178" s="21" t="s">
        <v>21</v>
      </c>
      <c r="E178" s="22">
        <f t="shared" ref="E178:E179" si="36">CEILING(F178*0.5,1)</f>
        <v>375</v>
      </c>
      <c r="F178" s="23">
        <v>750</v>
      </c>
      <c r="G178" s="22">
        <f t="shared" ref="G178:G179" si="37">CEILING(F178*0.8,1)</f>
        <v>600</v>
      </c>
      <c r="H178" s="41"/>
      <c r="I178" s="24"/>
      <c r="J178" s="25"/>
      <c r="K178" s="26" t="str">
        <f>D178</f>
        <v>SZT.</v>
      </c>
      <c r="L178" s="23">
        <f t="shared" si="34"/>
        <v>750</v>
      </c>
      <c r="M178" s="22">
        <f t="shared" si="35"/>
        <v>600</v>
      </c>
      <c r="N178" s="27"/>
      <c r="O178" s="28"/>
      <c r="P178" s="29"/>
      <c r="Q178" s="29"/>
      <c r="R178" s="30"/>
      <c r="S178" s="30"/>
    </row>
    <row r="179" spans="1:19" ht="40.5" customHeight="1" x14ac:dyDescent="0.25">
      <c r="A179" s="1"/>
      <c r="B179" s="20" t="s">
        <v>23</v>
      </c>
      <c r="C179" s="42" t="s">
        <v>154</v>
      </c>
      <c r="D179" s="21" t="s">
        <v>21</v>
      </c>
      <c r="E179" s="22">
        <f t="shared" si="36"/>
        <v>375</v>
      </c>
      <c r="F179" s="23">
        <v>750</v>
      </c>
      <c r="G179" s="22">
        <f t="shared" si="37"/>
        <v>600</v>
      </c>
      <c r="H179" s="41"/>
      <c r="I179" s="24"/>
      <c r="J179" s="25"/>
      <c r="K179" s="26" t="str">
        <f>D179</f>
        <v>SZT.</v>
      </c>
      <c r="L179" s="23">
        <f t="shared" ref="L179" si="38">F179</f>
        <v>750</v>
      </c>
      <c r="M179" s="22">
        <f t="shared" ref="M179" si="39">G179</f>
        <v>600</v>
      </c>
      <c r="N179" s="27"/>
      <c r="O179" s="28"/>
      <c r="P179" s="29"/>
      <c r="Q179" s="29"/>
      <c r="R179" s="30"/>
      <c r="S179" s="30"/>
    </row>
    <row r="181" spans="1:19" ht="15.75" thickBot="1" x14ac:dyDescent="0.3"/>
    <row r="182" spans="1:19" ht="15.75" thickBot="1" x14ac:dyDescent="0.3">
      <c r="P182" s="209" t="s">
        <v>387</v>
      </c>
      <c r="Q182" s="210">
        <f>C176</f>
        <v>5</v>
      </c>
      <c r="R182" s="210"/>
      <c r="S182" s="211"/>
    </row>
    <row r="183" spans="1:19" ht="45.75" thickBot="1" x14ac:dyDescent="0.3">
      <c r="A183" s="43"/>
      <c r="B183" s="60"/>
      <c r="C183" s="61"/>
      <c r="D183" s="62"/>
      <c r="E183" s="82"/>
      <c r="F183" s="89"/>
      <c r="G183" s="83"/>
      <c r="H183" s="87"/>
      <c r="I183" s="62"/>
      <c r="J183" s="62"/>
      <c r="P183" s="36" t="s">
        <v>25</v>
      </c>
      <c r="Q183" s="36" t="s">
        <v>26</v>
      </c>
      <c r="R183" s="36" t="s">
        <v>27</v>
      </c>
      <c r="S183" s="36" t="s">
        <v>28</v>
      </c>
    </row>
    <row r="184" spans="1:19" ht="15.75" thickBot="1" x14ac:dyDescent="0.3">
      <c r="A184" s="43"/>
      <c r="B184" s="60"/>
      <c r="C184" s="61"/>
      <c r="D184" s="62"/>
      <c r="E184" s="62"/>
      <c r="F184" s="89"/>
      <c r="G184" s="83"/>
      <c r="H184" s="87"/>
      <c r="I184" s="82"/>
      <c r="J184" s="62"/>
      <c r="P184" s="37">
        <f>SUM(P177:P179)</f>
        <v>0</v>
      </c>
      <c r="Q184" s="38">
        <f>SUM(Q177:Q179)</f>
        <v>0</v>
      </c>
      <c r="R184" s="38">
        <f>SUM(R177:R179)</f>
        <v>0</v>
      </c>
      <c r="S184" s="39">
        <f>SUM(S177:S179)</f>
        <v>0</v>
      </c>
    </row>
    <row r="185" spans="1:19" x14ac:dyDescent="0.25">
      <c r="A185" s="43" t="s">
        <v>125</v>
      </c>
      <c r="B185" s="60" t="s">
        <v>126</v>
      </c>
      <c r="C185" s="62"/>
      <c r="D185" s="61"/>
      <c r="E185" s="49"/>
      <c r="F185" s="62"/>
      <c r="G185" s="64"/>
      <c r="H185" s="83"/>
      <c r="I185" s="64"/>
      <c r="J185" s="62"/>
      <c r="Q185" s="95"/>
    </row>
    <row r="186" spans="1:19" x14ac:dyDescent="0.25">
      <c r="A186" s="46" t="s">
        <v>395</v>
      </c>
      <c r="B186" s="65"/>
      <c r="C186" s="65"/>
      <c r="D186" s="65"/>
      <c r="E186" s="65"/>
      <c r="F186" s="65"/>
      <c r="G186" s="65"/>
      <c r="H186" s="88"/>
      <c r="I186" s="66"/>
      <c r="J186" s="67" t="s">
        <v>127</v>
      </c>
    </row>
    <row r="187" spans="1:19" x14ac:dyDescent="0.25">
      <c r="A187" s="46" t="s">
        <v>394</v>
      </c>
      <c r="B187" s="65"/>
      <c r="C187" s="65"/>
      <c r="D187" s="65"/>
      <c r="E187" s="65"/>
      <c r="F187" s="65"/>
      <c r="G187" s="65"/>
      <c r="H187" s="65"/>
      <c r="I187" s="66"/>
      <c r="J187" s="67" t="s">
        <v>127</v>
      </c>
    </row>
    <row r="188" spans="1:19" x14ac:dyDescent="0.25">
      <c r="A188" s="48"/>
      <c r="B188" s="61" t="s">
        <v>128</v>
      </c>
      <c r="C188" s="48"/>
      <c r="D188" s="68"/>
      <c r="E188" s="48"/>
      <c r="F188" s="69"/>
      <c r="G188" s="48"/>
      <c r="H188" s="48"/>
      <c r="I188" s="70"/>
      <c r="J188" s="64"/>
    </row>
    <row r="189" spans="1:19" x14ac:dyDescent="0.25">
      <c r="A189" s="43" t="s">
        <v>125</v>
      </c>
      <c r="B189" s="71" t="s">
        <v>129</v>
      </c>
      <c r="C189" s="71"/>
      <c r="D189" s="43"/>
      <c r="E189" s="43"/>
      <c r="F189" s="72"/>
      <c r="G189" s="49"/>
      <c r="H189" s="49"/>
      <c r="I189" s="49"/>
      <c r="J189" s="49"/>
    </row>
    <row r="190" spans="1:19" x14ac:dyDescent="0.25">
      <c r="A190" s="43" t="s">
        <v>125</v>
      </c>
      <c r="B190" s="60" t="s">
        <v>130</v>
      </c>
      <c r="C190" s="61"/>
      <c r="D190" s="62"/>
      <c r="E190" s="62"/>
      <c r="F190" s="86"/>
      <c r="G190" s="63"/>
      <c r="H190" s="64"/>
      <c r="I190" s="62"/>
      <c r="J190" s="62"/>
    </row>
    <row r="191" spans="1:19" x14ac:dyDescent="0.25">
      <c r="A191" s="43" t="s">
        <v>125</v>
      </c>
      <c r="B191" s="73"/>
      <c r="C191" s="71"/>
      <c r="D191" s="43"/>
      <c r="E191" s="43"/>
      <c r="F191" s="72"/>
      <c r="G191" s="49"/>
      <c r="H191" s="49"/>
      <c r="I191" s="49"/>
      <c r="J191" s="49"/>
    </row>
    <row r="192" spans="1:19" x14ac:dyDescent="0.25">
      <c r="A192" s="43" t="s">
        <v>125</v>
      </c>
      <c r="B192" s="71" t="s">
        <v>131</v>
      </c>
      <c r="C192" s="71"/>
      <c r="D192" s="43"/>
      <c r="E192" s="43"/>
      <c r="F192" s="72"/>
      <c r="G192" s="49"/>
      <c r="H192" s="49"/>
      <c r="I192" s="71"/>
      <c r="J192" s="71"/>
    </row>
    <row r="193" spans="1:19" x14ac:dyDescent="0.25">
      <c r="A193" s="43" t="s">
        <v>125</v>
      </c>
      <c r="B193" s="74" t="s">
        <v>132</v>
      </c>
      <c r="C193" s="74"/>
      <c r="D193" s="75"/>
      <c r="E193" s="75"/>
      <c r="F193" s="76"/>
      <c r="G193" s="77"/>
      <c r="H193" s="77"/>
      <c r="I193" s="78"/>
      <c r="J193" s="78"/>
    </row>
    <row r="194" spans="1:19" x14ac:dyDescent="0.25">
      <c r="A194" s="49"/>
      <c r="B194" s="49"/>
      <c r="C194" s="49"/>
      <c r="D194" s="43"/>
      <c r="E194" s="79"/>
      <c r="F194" s="80" t="s">
        <v>133</v>
      </c>
      <c r="G194" s="81"/>
      <c r="H194" s="81"/>
      <c r="I194" s="81"/>
      <c r="J194" s="81"/>
    </row>
    <row r="197" spans="1:19" x14ac:dyDescent="0.25">
      <c r="A197" s="49"/>
      <c r="B197" s="49"/>
      <c r="C197" s="49"/>
      <c r="D197" s="43"/>
      <c r="E197" s="79"/>
      <c r="F197" s="80"/>
      <c r="G197" s="81"/>
      <c r="H197" s="81"/>
      <c r="I197" s="81"/>
      <c r="J197" s="81"/>
    </row>
    <row r="198" spans="1:19" x14ac:dyDescent="0.25">
      <c r="A198" s="1"/>
      <c r="B198" s="2"/>
      <c r="C198" s="3"/>
      <c r="D198" s="4"/>
      <c r="E198" s="234" t="s">
        <v>0</v>
      </c>
      <c r="F198" s="234"/>
      <c r="G198" s="234"/>
      <c r="H198" s="2"/>
      <c r="I198" s="2"/>
      <c r="J198" s="2"/>
      <c r="K198" s="236" t="s">
        <v>1</v>
      </c>
      <c r="L198" s="237"/>
      <c r="M198" s="237"/>
      <c r="N198" s="237"/>
      <c r="O198" s="238"/>
      <c r="P198" s="2"/>
      <c r="Q198" s="2"/>
      <c r="R198" s="1"/>
      <c r="S198" s="1"/>
    </row>
    <row r="199" spans="1:19" ht="75.75" thickBot="1" x14ac:dyDescent="0.3">
      <c r="A199" s="94"/>
      <c r="B199" s="5" t="s">
        <v>2</v>
      </c>
      <c r="C199" s="6" t="s">
        <v>3</v>
      </c>
      <c r="D199" s="7" t="s">
        <v>4</v>
      </c>
      <c r="E199" s="8" t="s">
        <v>5</v>
      </c>
      <c r="F199" s="8" t="s">
        <v>6</v>
      </c>
      <c r="G199" s="8" t="s">
        <v>7</v>
      </c>
      <c r="H199" s="5" t="s">
        <v>8</v>
      </c>
      <c r="I199" s="9" t="s">
        <v>9</v>
      </c>
      <c r="J199" s="10" t="s">
        <v>10</v>
      </c>
      <c r="K199" s="11" t="s">
        <v>11</v>
      </c>
      <c r="L199" s="12" t="s">
        <v>12</v>
      </c>
      <c r="M199" s="12" t="s">
        <v>13</v>
      </c>
      <c r="N199" s="13" t="s">
        <v>14</v>
      </c>
      <c r="O199" s="14" t="s">
        <v>15</v>
      </c>
      <c r="P199" s="12" t="s">
        <v>16</v>
      </c>
      <c r="Q199" s="12" t="s">
        <v>17</v>
      </c>
      <c r="R199" s="12" t="s">
        <v>18</v>
      </c>
      <c r="S199" s="12" t="s">
        <v>19</v>
      </c>
    </row>
    <row r="200" spans="1:19" ht="15.75" thickBot="1" x14ac:dyDescent="0.3">
      <c r="A200" s="1"/>
      <c r="B200" s="15" t="s">
        <v>387</v>
      </c>
      <c r="C200" s="127">
        <f>COUNTIF($B$4:B200,"LP.")</f>
        <v>6</v>
      </c>
      <c r="D200" s="16" t="s">
        <v>155</v>
      </c>
      <c r="E200" s="17"/>
      <c r="F200" s="17"/>
      <c r="G200" s="17"/>
      <c r="H200" s="17"/>
      <c r="I200" s="17"/>
      <c r="J200" s="17"/>
      <c r="K200" s="17"/>
      <c r="L200" s="17"/>
      <c r="M200" s="17"/>
      <c r="N200" s="17"/>
      <c r="O200" s="17"/>
      <c r="P200" s="18"/>
      <c r="Q200" s="18"/>
      <c r="R200" s="19"/>
      <c r="S200" s="19"/>
    </row>
    <row r="201" spans="1:19" ht="66" customHeight="1" x14ac:dyDescent="0.25">
      <c r="A201" s="1"/>
      <c r="B201" s="20" t="s">
        <v>20</v>
      </c>
      <c r="C201" s="41" t="s">
        <v>156</v>
      </c>
      <c r="D201" s="21" t="s">
        <v>21</v>
      </c>
      <c r="E201" s="22">
        <f>CEILING(F201*0.5,1)</f>
        <v>2750</v>
      </c>
      <c r="F201" s="23">
        <v>5500</v>
      </c>
      <c r="G201" s="22">
        <f>CEILING(F201*0.8,1)</f>
        <v>4400</v>
      </c>
      <c r="H201" s="41"/>
      <c r="I201" s="24"/>
      <c r="J201" s="25"/>
      <c r="K201" s="26" t="str">
        <f>D201</f>
        <v>SZT.</v>
      </c>
      <c r="L201" s="23">
        <f t="shared" ref="L201:L203" si="40">F201</f>
        <v>5500</v>
      </c>
      <c r="M201" s="22">
        <f t="shared" ref="M201:M203" si="41">G201</f>
        <v>4400</v>
      </c>
      <c r="N201" s="27"/>
      <c r="O201" s="28"/>
      <c r="P201" s="29"/>
      <c r="Q201" s="29"/>
      <c r="R201" s="30"/>
      <c r="S201" s="30"/>
    </row>
    <row r="202" spans="1:19" ht="75.75" customHeight="1" x14ac:dyDescent="0.25">
      <c r="A202" s="1"/>
      <c r="B202" s="20" t="s">
        <v>22</v>
      </c>
      <c r="C202" s="42" t="s">
        <v>157</v>
      </c>
      <c r="D202" s="21" t="s">
        <v>21</v>
      </c>
      <c r="E202" s="22">
        <f t="shared" ref="E202:E203" si="42">CEILING(F202*0.5,1)</f>
        <v>900</v>
      </c>
      <c r="F202" s="23">
        <v>1800</v>
      </c>
      <c r="G202" s="22">
        <f t="shared" ref="G202:G203" si="43">CEILING(F202*0.8,1)</f>
        <v>1440</v>
      </c>
      <c r="H202" s="41"/>
      <c r="I202" s="24"/>
      <c r="J202" s="25"/>
      <c r="K202" s="26" t="str">
        <f>D202</f>
        <v>SZT.</v>
      </c>
      <c r="L202" s="23">
        <f t="shared" si="40"/>
        <v>1800</v>
      </c>
      <c r="M202" s="22">
        <f t="shared" si="41"/>
        <v>1440</v>
      </c>
      <c r="N202" s="27"/>
      <c r="O202" s="28"/>
      <c r="P202" s="29"/>
      <c r="Q202" s="29"/>
      <c r="R202" s="30"/>
      <c r="S202" s="30"/>
    </row>
    <row r="203" spans="1:19" ht="153" customHeight="1" x14ac:dyDescent="0.25">
      <c r="A203" s="1"/>
      <c r="B203" s="20" t="s">
        <v>23</v>
      </c>
      <c r="C203" s="41" t="s">
        <v>158</v>
      </c>
      <c r="D203" s="21" t="s">
        <v>21</v>
      </c>
      <c r="E203" s="22">
        <f t="shared" si="42"/>
        <v>125</v>
      </c>
      <c r="F203" s="23">
        <v>250</v>
      </c>
      <c r="G203" s="22">
        <f t="shared" si="43"/>
        <v>200</v>
      </c>
      <c r="H203" s="41"/>
      <c r="I203" s="24"/>
      <c r="J203" s="25"/>
      <c r="K203" s="26" t="str">
        <f>D203</f>
        <v>SZT.</v>
      </c>
      <c r="L203" s="23">
        <f t="shared" si="40"/>
        <v>250</v>
      </c>
      <c r="M203" s="22">
        <f t="shared" si="41"/>
        <v>200</v>
      </c>
      <c r="N203" s="27"/>
      <c r="O203" s="28"/>
      <c r="P203" s="29"/>
      <c r="Q203" s="29"/>
      <c r="R203" s="30"/>
      <c r="S203" s="30"/>
    </row>
    <row r="205" spans="1:19" ht="15.75" thickBot="1" x14ac:dyDescent="0.3"/>
    <row r="206" spans="1:19" ht="15.75" thickBot="1" x14ac:dyDescent="0.3">
      <c r="P206" s="209" t="s">
        <v>387</v>
      </c>
      <c r="Q206" s="210">
        <f>C200</f>
        <v>6</v>
      </c>
      <c r="R206" s="210"/>
      <c r="S206" s="211"/>
    </row>
    <row r="207" spans="1:19" ht="45.75" thickBot="1" x14ac:dyDescent="0.3">
      <c r="A207" s="43"/>
      <c r="B207" s="60"/>
      <c r="C207" s="61"/>
      <c r="D207" s="62"/>
      <c r="E207" s="82"/>
      <c r="F207" s="89"/>
      <c r="G207" s="83"/>
      <c r="H207" s="87"/>
      <c r="I207" s="62"/>
      <c r="J207" s="62"/>
      <c r="P207" s="36" t="s">
        <v>25</v>
      </c>
      <c r="Q207" s="36" t="s">
        <v>26</v>
      </c>
      <c r="R207" s="36" t="s">
        <v>27</v>
      </c>
      <c r="S207" s="36" t="s">
        <v>28</v>
      </c>
    </row>
    <row r="208" spans="1:19" ht="15.75" thickBot="1" x14ac:dyDescent="0.3">
      <c r="A208" s="43"/>
      <c r="B208" s="60"/>
      <c r="C208" s="61"/>
      <c r="D208" s="62"/>
      <c r="E208" s="62"/>
      <c r="F208" s="89"/>
      <c r="G208" s="83"/>
      <c r="H208" s="87"/>
      <c r="I208" s="82"/>
      <c r="J208" s="62"/>
      <c r="P208" s="37">
        <f>SUM(P201:P203)</f>
        <v>0</v>
      </c>
      <c r="Q208" s="38">
        <f>SUM(Q201:Q203)</f>
        <v>0</v>
      </c>
      <c r="R208" s="38">
        <f>SUM(R201:R203)</f>
        <v>0</v>
      </c>
      <c r="S208" s="39">
        <f>SUM(S201:S203)</f>
        <v>0</v>
      </c>
    </row>
    <row r="209" spans="1:19" x14ac:dyDescent="0.25">
      <c r="A209" s="43" t="s">
        <v>125</v>
      </c>
      <c r="B209" s="60" t="s">
        <v>126</v>
      </c>
      <c r="C209" s="62"/>
      <c r="D209" s="61"/>
      <c r="E209" s="49"/>
      <c r="F209" s="62"/>
      <c r="G209" s="64"/>
      <c r="H209" s="83"/>
      <c r="I209" s="64"/>
      <c r="J209" s="62"/>
      <c r="Q209" s="95"/>
    </row>
    <row r="210" spans="1:19" x14ac:dyDescent="0.25">
      <c r="A210" s="46" t="s">
        <v>396</v>
      </c>
      <c r="B210" s="65"/>
      <c r="C210" s="65"/>
      <c r="D210" s="65"/>
      <c r="E210" s="65"/>
      <c r="F210" s="65"/>
      <c r="G210" s="65"/>
      <c r="H210" s="88"/>
      <c r="I210" s="66"/>
      <c r="J210" s="67" t="s">
        <v>127</v>
      </c>
    </row>
    <row r="211" spans="1:19" x14ac:dyDescent="0.25">
      <c r="A211" s="46" t="s">
        <v>392</v>
      </c>
      <c r="B211" s="65"/>
      <c r="C211" s="65"/>
      <c r="D211" s="65"/>
      <c r="E211" s="65"/>
      <c r="F211" s="65"/>
      <c r="G211" s="65"/>
      <c r="H211" s="65"/>
      <c r="I211" s="66"/>
      <c r="J211" s="67" t="s">
        <v>127</v>
      </c>
    </row>
    <row r="212" spans="1:19" x14ac:dyDescent="0.25">
      <c r="A212" s="48"/>
      <c r="B212" s="61" t="s">
        <v>128</v>
      </c>
      <c r="C212" s="48"/>
      <c r="D212" s="68"/>
      <c r="E212" s="48"/>
      <c r="F212" s="69"/>
      <c r="G212" s="48"/>
      <c r="H212" s="48"/>
      <c r="I212" s="70"/>
      <c r="J212" s="64"/>
    </row>
    <row r="213" spans="1:19" x14ac:dyDescent="0.25">
      <c r="A213" s="43" t="s">
        <v>125</v>
      </c>
      <c r="B213" s="71" t="s">
        <v>129</v>
      </c>
      <c r="C213" s="71"/>
      <c r="D213" s="43"/>
      <c r="E213" s="43"/>
      <c r="F213" s="72"/>
      <c r="G213" s="49"/>
      <c r="H213" s="49"/>
      <c r="I213" s="49"/>
      <c r="J213" s="49"/>
    </row>
    <row r="214" spans="1:19" x14ac:dyDescent="0.25">
      <c r="A214" s="43" t="s">
        <v>125</v>
      </c>
      <c r="B214" s="60" t="s">
        <v>130</v>
      </c>
      <c r="C214" s="61"/>
      <c r="D214" s="62"/>
      <c r="E214" s="62"/>
      <c r="F214" s="86"/>
      <c r="G214" s="63"/>
      <c r="H214" s="64"/>
      <c r="I214" s="62"/>
      <c r="J214" s="62"/>
    </row>
    <row r="215" spans="1:19" x14ac:dyDescent="0.25">
      <c r="A215" s="43" t="s">
        <v>125</v>
      </c>
      <c r="B215" s="73"/>
      <c r="C215" s="71"/>
      <c r="D215" s="43"/>
      <c r="E215" s="43"/>
      <c r="F215" s="72"/>
      <c r="G215" s="49"/>
      <c r="H215" s="49"/>
      <c r="I215" s="49"/>
      <c r="J215" s="49"/>
    </row>
    <row r="216" spans="1:19" x14ac:dyDescent="0.25">
      <c r="A216" s="43" t="s">
        <v>125</v>
      </c>
      <c r="B216" s="71" t="s">
        <v>131</v>
      </c>
      <c r="C216" s="71"/>
      <c r="D216" s="43"/>
      <c r="E216" s="43"/>
      <c r="F216" s="72"/>
      <c r="G216" s="49"/>
      <c r="H216" s="49"/>
      <c r="I216" s="71"/>
      <c r="J216" s="71"/>
    </row>
    <row r="217" spans="1:19" x14ac:dyDescent="0.25">
      <c r="A217" s="43" t="s">
        <v>125</v>
      </c>
      <c r="B217" s="74" t="s">
        <v>132</v>
      </c>
      <c r="C217" s="74"/>
      <c r="D217" s="75"/>
      <c r="E217" s="75"/>
      <c r="F217" s="76"/>
      <c r="G217" s="77"/>
      <c r="H217" s="77"/>
      <c r="I217" s="78"/>
      <c r="J217" s="78"/>
    </row>
    <row r="218" spans="1:19" x14ac:dyDescent="0.25">
      <c r="A218" s="49"/>
      <c r="B218" s="49"/>
      <c r="C218" s="49"/>
      <c r="D218" s="43"/>
      <c r="E218" s="79"/>
      <c r="F218" s="80" t="s">
        <v>133</v>
      </c>
      <c r="G218" s="81"/>
      <c r="H218" s="81"/>
      <c r="I218" s="81"/>
      <c r="J218" s="81"/>
    </row>
    <row r="222" spans="1:19" x14ac:dyDescent="0.25">
      <c r="A222" s="49"/>
      <c r="B222" s="49"/>
      <c r="C222" s="49"/>
      <c r="D222" s="43"/>
      <c r="E222" s="79"/>
      <c r="F222" s="80"/>
      <c r="G222" s="81"/>
      <c r="H222" s="81"/>
      <c r="I222" s="81"/>
      <c r="J222" s="81"/>
    </row>
    <row r="223" spans="1:19" x14ac:dyDescent="0.25">
      <c r="A223" s="1"/>
      <c r="B223" s="2"/>
      <c r="C223" s="3"/>
      <c r="D223" s="4"/>
      <c r="E223" s="234" t="s">
        <v>0</v>
      </c>
      <c r="F223" s="234"/>
      <c r="G223" s="234"/>
      <c r="H223" s="2"/>
      <c r="I223" s="2"/>
      <c r="J223" s="2"/>
      <c r="K223" s="236" t="s">
        <v>1</v>
      </c>
      <c r="L223" s="237"/>
      <c r="M223" s="237"/>
      <c r="N223" s="237"/>
      <c r="O223" s="238"/>
      <c r="P223" s="2"/>
      <c r="Q223" s="2"/>
      <c r="R223" s="1"/>
      <c r="S223" s="1"/>
    </row>
    <row r="224" spans="1:19" ht="75.75" thickBot="1" x14ac:dyDescent="0.3">
      <c r="A224" s="94"/>
      <c r="B224" s="5" t="s">
        <v>2</v>
      </c>
      <c r="C224" s="6" t="s">
        <v>3</v>
      </c>
      <c r="D224" s="7" t="s">
        <v>4</v>
      </c>
      <c r="E224" s="8" t="s">
        <v>5</v>
      </c>
      <c r="F224" s="8" t="s">
        <v>6</v>
      </c>
      <c r="G224" s="8" t="s">
        <v>7</v>
      </c>
      <c r="H224" s="5" t="s">
        <v>8</v>
      </c>
      <c r="I224" s="9" t="s">
        <v>9</v>
      </c>
      <c r="J224" s="10" t="s">
        <v>10</v>
      </c>
      <c r="K224" s="11" t="s">
        <v>11</v>
      </c>
      <c r="L224" s="12" t="s">
        <v>12</v>
      </c>
      <c r="M224" s="12" t="s">
        <v>13</v>
      </c>
      <c r="N224" s="13" t="s">
        <v>14</v>
      </c>
      <c r="O224" s="14" t="s">
        <v>15</v>
      </c>
      <c r="P224" s="12" t="s">
        <v>16</v>
      </c>
      <c r="Q224" s="12" t="s">
        <v>17</v>
      </c>
      <c r="R224" s="12" t="s">
        <v>18</v>
      </c>
      <c r="S224" s="12" t="s">
        <v>19</v>
      </c>
    </row>
    <row r="225" spans="1:19" ht="15.75" thickBot="1" x14ac:dyDescent="0.3">
      <c r="A225" s="1"/>
      <c r="B225" s="15" t="s">
        <v>387</v>
      </c>
      <c r="C225" s="127">
        <f>COUNTIF($B$4:B225,"LP.")</f>
        <v>7</v>
      </c>
      <c r="D225" s="16" t="s">
        <v>159</v>
      </c>
      <c r="E225" s="17"/>
      <c r="F225" s="17"/>
      <c r="G225" s="17"/>
      <c r="H225" s="17"/>
      <c r="I225" s="17"/>
      <c r="J225" s="17"/>
      <c r="K225" s="17"/>
      <c r="L225" s="17"/>
      <c r="M225" s="17"/>
      <c r="N225" s="17"/>
      <c r="O225" s="17"/>
      <c r="P225" s="18"/>
      <c r="Q225" s="18"/>
      <c r="R225" s="19"/>
      <c r="S225" s="19"/>
    </row>
    <row r="226" spans="1:19" ht="86.25" customHeight="1" x14ac:dyDescent="0.25">
      <c r="A226" s="1"/>
      <c r="B226" s="20" t="s">
        <v>20</v>
      </c>
      <c r="C226" s="41" t="s">
        <v>160</v>
      </c>
      <c r="D226" s="21" t="s">
        <v>21</v>
      </c>
      <c r="E226" s="22">
        <f>CEILING(F226*0.5,1)</f>
        <v>10</v>
      </c>
      <c r="F226" s="23">
        <v>20</v>
      </c>
      <c r="G226" s="22">
        <f>CEILING(F226*0.8,1)</f>
        <v>16</v>
      </c>
      <c r="H226" s="41"/>
      <c r="I226" s="24"/>
      <c r="J226" s="25"/>
      <c r="K226" s="26" t="str">
        <f>D226</f>
        <v>SZT.</v>
      </c>
      <c r="L226" s="23">
        <f t="shared" ref="L226:L228" si="44">F226</f>
        <v>20</v>
      </c>
      <c r="M226" s="22">
        <f t="shared" ref="M226:M228" si="45">G226</f>
        <v>16</v>
      </c>
      <c r="N226" s="27"/>
      <c r="O226" s="28"/>
      <c r="P226" s="29"/>
      <c r="Q226" s="29"/>
      <c r="R226" s="30"/>
      <c r="S226" s="30"/>
    </row>
    <row r="227" spans="1:19" ht="111.75" customHeight="1" x14ac:dyDescent="0.25">
      <c r="A227" s="1"/>
      <c r="B227" s="20" t="s">
        <v>22</v>
      </c>
      <c r="C227" s="41" t="s">
        <v>161</v>
      </c>
      <c r="D227" s="21" t="s">
        <v>21</v>
      </c>
      <c r="E227" s="22">
        <f t="shared" ref="E227:E229" si="46">CEILING(F227*0.5,1)</f>
        <v>50</v>
      </c>
      <c r="F227" s="23">
        <v>100</v>
      </c>
      <c r="G227" s="22">
        <f t="shared" ref="G227:G229" si="47">CEILING(F227*0.8,1)</f>
        <v>80</v>
      </c>
      <c r="H227" s="41"/>
      <c r="I227" s="24"/>
      <c r="J227" s="25"/>
      <c r="K227" s="26" t="str">
        <f>D227</f>
        <v>SZT.</v>
      </c>
      <c r="L227" s="23">
        <f t="shared" si="44"/>
        <v>100</v>
      </c>
      <c r="M227" s="22">
        <f t="shared" si="45"/>
        <v>80</v>
      </c>
      <c r="N227" s="27"/>
      <c r="O227" s="28"/>
      <c r="P227" s="29"/>
      <c r="Q227" s="29"/>
      <c r="R227" s="30"/>
      <c r="S227" s="30"/>
    </row>
    <row r="228" spans="1:19" ht="78" customHeight="1" x14ac:dyDescent="0.25">
      <c r="A228" s="1"/>
      <c r="B228" s="20" t="s">
        <v>23</v>
      </c>
      <c r="C228" s="42" t="s">
        <v>162</v>
      </c>
      <c r="D228" s="21" t="s">
        <v>21</v>
      </c>
      <c r="E228" s="22">
        <f t="shared" si="46"/>
        <v>50</v>
      </c>
      <c r="F228" s="23">
        <v>100</v>
      </c>
      <c r="G228" s="22">
        <f t="shared" si="47"/>
        <v>80</v>
      </c>
      <c r="H228" s="41"/>
      <c r="I228" s="24"/>
      <c r="J228" s="25"/>
      <c r="K228" s="26" t="str">
        <f>D228</f>
        <v>SZT.</v>
      </c>
      <c r="L228" s="23">
        <f t="shared" si="44"/>
        <v>100</v>
      </c>
      <c r="M228" s="22">
        <f t="shared" si="45"/>
        <v>80</v>
      </c>
      <c r="N228" s="27"/>
      <c r="O228" s="28"/>
      <c r="P228" s="29"/>
      <c r="Q228" s="29"/>
      <c r="R228" s="30"/>
      <c r="S228" s="30"/>
    </row>
    <row r="229" spans="1:19" ht="61.5" customHeight="1" x14ac:dyDescent="0.25">
      <c r="A229" s="1"/>
      <c r="B229" s="20" t="s">
        <v>33</v>
      </c>
      <c r="C229" s="41" t="s">
        <v>163</v>
      </c>
      <c r="D229" s="21" t="s">
        <v>21</v>
      </c>
      <c r="E229" s="22">
        <f t="shared" si="46"/>
        <v>50</v>
      </c>
      <c r="F229" s="23">
        <v>100</v>
      </c>
      <c r="G229" s="22">
        <f t="shared" si="47"/>
        <v>80</v>
      </c>
      <c r="H229" s="41"/>
      <c r="I229" s="24"/>
      <c r="J229" s="25"/>
      <c r="K229" s="26" t="str">
        <f>D229</f>
        <v>SZT.</v>
      </c>
      <c r="L229" s="23">
        <f t="shared" ref="L229" si="48">F229</f>
        <v>100</v>
      </c>
      <c r="M229" s="22">
        <f t="shared" ref="M229" si="49">G229</f>
        <v>80</v>
      </c>
      <c r="N229" s="27"/>
      <c r="O229" s="28"/>
      <c r="P229" s="29"/>
      <c r="Q229" s="29"/>
      <c r="R229" s="30"/>
      <c r="S229" s="30"/>
    </row>
    <row r="231" spans="1:19" ht="15.75" thickBot="1" x14ac:dyDescent="0.3"/>
    <row r="232" spans="1:19" ht="15.75" thickBot="1" x14ac:dyDescent="0.3">
      <c r="P232" s="209" t="s">
        <v>387</v>
      </c>
      <c r="Q232" s="210">
        <f>C225</f>
        <v>7</v>
      </c>
      <c r="R232" s="210"/>
      <c r="S232" s="211"/>
    </row>
    <row r="233" spans="1:19" ht="45.75" thickBot="1" x14ac:dyDescent="0.3">
      <c r="A233" s="43"/>
      <c r="B233" s="60"/>
      <c r="C233" s="61"/>
      <c r="D233" s="62"/>
      <c r="E233" s="82"/>
      <c r="F233" s="89"/>
      <c r="G233" s="83"/>
      <c r="H233" s="87"/>
      <c r="I233" s="62"/>
      <c r="J233" s="62"/>
      <c r="P233" s="36" t="s">
        <v>25</v>
      </c>
      <c r="Q233" s="36" t="s">
        <v>26</v>
      </c>
      <c r="R233" s="36" t="s">
        <v>27</v>
      </c>
      <c r="S233" s="36" t="s">
        <v>28</v>
      </c>
    </row>
    <row r="234" spans="1:19" ht="15.75" thickBot="1" x14ac:dyDescent="0.3">
      <c r="A234" s="43"/>
      <c r="B234" s="60"/>
      <c r="C234" s="61"/>
      <c r="D234" s="62"/>
      <c r="E234" s="62"/>
      <c r="F234" s="89"/>
      <c r="G234" s="83"/>
      <c r="H234" s="87"/>
      <c r="I234" s="82"/>
      <c r="J234" s="62"/>
      <c r="P234" s="37">
        <f>SUM(P226:P229)</f>
        <v>0</v>
      </c>
      <c r="Q234" s="38">
        <f>SUM(Q226:Q229)</f>
        <v>0</v>
      </c>
      <c r="R234" s="38">
        <f>SUM(R226:R229)</f>
        <v>0</v>
      </c>
      <c r="S234" s="39">
        <f>SUM(S226:S229)</f>
        <v>0</v>
      </c>
    </row>
    <row r="235" spans="1:19" x14ac:dyDescent="0.25">
      <c r="A235" s="43" t="s">
        <v>125</v>
      </c>
      <c r="B235" s="60" t="s">
        <v>126</v>
      </c>
      <c r="C235" s="62"/>
      <c r="D235" s="61"/>
      <c r="E235" s="49"/>
      <c r="F235" s="62"/>
      <c r="G235" s="64"/>
      <c r="H235" s="83"/>
      <c r="I235" s="64"/>
      <c r="J235" s="62"/>
      <c r="Q235" s="95"/>
    </row>
    <row r="236" spans="1:19" x14ac:dyDescent="0.25">
      <c r="A236" s="46" t="s">
        <v>396</v>
      </c>
      <c r="B236" s="65"/>
      <c r="C236" s="65"/>
      <c r="D236" s="65"/>
      <c r="E236" s="65"/>
      <c r="F236" s="65"/>
      <c r="G236" s="65"/>
      <c r="H236" s="88"/>
      <c r="I236" s="66"/>
      <c r="J236" s="67" t="s">
        <v>127</v>
      </c>
    </row>
    <row r="237" spans="1:19" x14ac:dyDescent="0.25">
      <c r="A237" s="46" t="s">
        <v>397</v>
      </c>
      <c r="B237" s="65"/>
      <c r="C237" s="65"/>
      <c r="D237" s="65"/>
      <c r="E237" s="65"/>
      <c r="F237" s="65"/>
      <c r="G237" s="65"/>
      <c r="H237" s="65"/>
      <c r="I237" s="66"/>
      <c r="J237" s="67" t="s">
        <v>127</v>
      </c>
    </row>
    <row r="238" spans="1:19" x14ac:dyDescent="0.25">
      <c r="A238" s="48"/>
      <c r="B238" s="61" t="s">
        <v>128</v>
      </c>
      <c r="C238" s="48"/>
      <c r="D238" s="68"/>
      <c r="E238" s="48"/>
      <c r="F238" s="69"/>
      <c r="G238" s="48"/>
      <c r="H238" s="48"/>
      <c r="I238" s="70"/>
      <c r="J238" s="64"/>
    </row>
    <row r="239" spans="1:19" x14ac:dyDescent="0.25">
      <c r="A239" s="43" t="s">
        <v>125</v>
      </c>
      <c r="B239" s="71" t="s">
        <v>129</v>
      </c>
      <c r="C239" s="71"/>
      <c r="D239" s="43"/>
      <c r="E239" s="43"/>
      <c r="F239" s="72"/>
      <c r="G239" s="49"/>
      <c r="H239" s="49"/>
      <c r="I239" s="49"/>
      <c r="J239" s="49"/>
    </row>
    <row r="240" spans="1:19" x14ac:dyDescent="0.25">
      <c r="A240" s="43" t="s">
        <v>125</v>
      </c>
      <c r="B240" s="60" t="s">
        <v>130</v>
      </c>
      <c r="C240" s="61"/>
      <c r="D240" s="62"/>
      <c r="E240" s="62"/>
      <c r="F240" s="86"/>
      <c r="G240" s="63"/>
      <c r="H240" s="64"/>
      <c r="I240" s="62"/>
      <c r="J240" s="62"/>
    </row>
    <row r="241" spans="1:19" x14ac:dyDescent="0.25">
      <c r="A241" s="43" t="s">
        <v>125</v>
      </c>
      <c r="B241" s="73"/>
      <c r="C241" s="71"/>
      <c r="D241" s="43"/>
      <c r="E241" s="43"/>
      <c r="F241" s="72"/>
      <c r="G241" s="49"/>
      <c r="H241" s="49"/>
      <c r="I241" s="49"/>
      <c r="J241" s="49"/>
    </row>
    <row r="242" spans="1:19" x14ac:dyDescent="0.25">
      <c r="A242" s="43" t="s">
        <v>125</v>
      </c>
      <c r="B242" s="71" t="s">
        <v>131</v>
      </c>
      <c r="C242" s="71"/>
      <c r="D242" s="43"/>
      <c r="E242" s="43"/>
      <c r="F242" s="72"/>
      <c r="G242" s="49"/>
      <c r="H242" s="49"/>
      <c r="I242" s="71"/>
      <c r="J242" s="71"/>
    </row>
    <row r="243" spans="1:19" x14ac:dyDescent="0.25">
      <c r="A243" s="43" t="s">
        <v>125</v>
      </c>
      <c r="B243" s="74" t="s">
        <v>132</v>
      </c>
      <c r="C243" s="74"/>
      <c r="D243" s="75"/>
      <c r="E243" s="75"/>
      <c r="F243" s="76"/>
      <c r="G243" s="77"/>
      <c r="H243" s="77"/>
      <c r="I243" s="78"/>
      <c r="J243" s="78"/>
    </row>
    <row r="244" spans="1:19" x14ac:dyDescent="0.25">
      <c r="A244" s="49"/>
      <c r="B244" s="49"/>
      <c r="C244" s="49"/>
      <c r="D244" s="43"/>
      <c r="E244" s="79"/>
      <c r="F244" s="80" t="s">
        <v>133</v>
      </c>
      <c r="G244" s="81"/>
      <c r="H244" s="81"/>
      <c r="I244" s="81"/>
      <c r="J244" s="81"/>
    </row>
    <row r="248" spans="1:19" x14ac:dyDescent="0.25">
      <c r="A248" s="1"/>
      <c r="B248" s="2"/>
      <c r="C248" s="3"/>
      <c r="D248" s="4"/>
      <c r="E248" s="234" t="s">
        <v>0</v>
      </c>
      <c r="F248" s="234"/>
      <c r="G248" s="234"/>
      <c r="H248" s="2"/>
      <c r="I248" s="2"/>
      <c r="J248" s="2"/>
      <c r="K248" s="236" t="s">
        <v>1</v>
      </c>
      <c r="L248" s="237"/>
      <c r="M248" s="237"/>
      <c r="N248" s="237"/>
      <c r="O248" s="238"/>
      <c r="P248" s="2"/>
      <c r="Q248" s="2"/>
      <c r="R248" s="1"/>
      <c r="S248" s="1"/>
    </row>
    <row r="249" spans="1:19" ht="75.75" thickBot="1" x14ac:dyDescent="0.3">
      <c r="A249" s="94"/>
      <c r="B249" s="5" t="s">
        <v>2</v>
      </c>
      <c r="C249" s="6" t="s">
        <v>3</v>
      </c>
      <c r="D249" s="7" t="s">
        <v>4</v>
      </c>
      <c r="E249" s="8" t="s">
        <v>5</v>
      </c>
      <c r="F249" s="8" t="s">
        <v>6</v>
      </c>
      <c r="G249" s="8" t="s">
        <v>7</v>
      </c>
      <c r="H249" s="5" t="s">
        <v>8</v>
      </c>
      <c r="I249" s="9" t="s">
        <v>9</v>
      </c>
      <c r="J249" s="10" t="s">
        <v>10</v>
      </c>
      <c r="K249" s="11" t="s">
        <v>11</v>
      </c>
      <c r="L249" s="12" t="s">
        <v>12</v>
      </c>
      <c r="M249" s="12" t="s">
        <v>13</v>
      </c>
      <c r="N249" s="13" t="s">
        <v>14</v>
      </c>
      <c r="O249" s="14" t="s">
        <v>15</v>
      </c>
      <c r="P249" s="12" t="s">
        <v>16</v>
      </c>
      <c r="Q249" s="12" t="s">
        <v>17</v>
      </c>
      <c r="R249" s="12" t="s">
        <v>18</v>
      </c>
      <c r="S249" s="12" t="s">
        <v>19</v>
      </c>
    </row>
    <row r="250" spans="1:19" ht="15.75" thickBot="1" x14ac:dyDescent="0.3">
      <c r="A250" s="1"/>
      <c r="B250" s="15" t="s">
        <v>387</v>
      </c>
      <c r="C250" s="127">
        <f>COUNTIF($B$4:B250,"LP.")</f>
        <v>8</v>
      </c>
      <c r="D250" s="16" t="s">
        <v>164</v>
      </c>
      <c r="E250" s="17"/>
      <c r="F250" s="17"/>
      <c r="G250" s="17"/>
      <c r="H250" s="17"/>
      <c r="I250" s="17"/>
      <c r="J250" s="17"/>
      <c r="K250" s="17"/>
      <c r="L250" s="17"/>
      <c r="M250" s="17"/>
      <c r="N250" s="17"/>
      <c r="O250" s="17"/>
      <c r="P250" s="18"/>
      <c r="Q250" s="18"/>
      <c r="R250" s="19"/>
      <c r="S250" s="19"/>
    </row>
    <row r="251" spans="1:19" ht="42" customHeight="1" x14ac:dyDescent="0.25">
      <c r="A251" s="1"/>
      <c r="B251" s="20" t="s">
        <v>20</v>
      </c>
      <c r="C251" s="41" t="s">
        <v>165</v>
      </c>
      <c r="D251" s="21" t="s">
        <v>21</v>
      </c>
      <c r="E251" s="22">
        <f>CEILING(F251*0.5,1)</f>
        <v>50</v>
      </c>
      <c r="F251" s="145">
        <v>100</v>
      </c>
      <c r="G251" s="22">
        <f>CEILING(F251*0.8,1)</f>
        <v>80</v>
      </c>
      <c r="H251" s="41"/>
      <c r="I251" s="24"/>
      <c r="J251" s="25"/>
      <c r="K251" s="26" t="str">
        <f t="shared" ref="K251:K268" si="50">D251</f>
        <v>SZT.</v>
      </c>
      <c r="L251" s="23">
        <f t="shared" ref="L251:L262" si="51">F251</f>
        <v>100</v>
      </c>
      <c r="M251" s="22">
        <f t="shared" ref="M251:M262" si="52">G251</f>
        <v>80</v>
      </c>
      <c r="N251" s="202"/>
      <c r="O251" s="28"/>
      <c r="P251" s="29"/>
      <c r="Q251" s="29"/>
      <c r="R251" s="30"/>
      <c r="S251" s="30"/>
    </row>
    <row r="252" spans="1:19" ht="62.25" customHeight="1" x14ac:dyDescent="0.25">
      <c r="A252" s="1"/>
      <c r="B252" s="20" t="s">
        <v>22</v>
      </c>
      <c r="C252" s="41" t="s">
        <v>166</v>
      </c>
      <c r="D252" s="21" t="s">
        <v>21</v>
      </c>
      <c r="E252" s="22">
        <f t="shared" ref="E252:E268" si="53">CEILING(F252*0.5,1)</f>
        <v>65</v>
      </c>
      <c r="F252" s="145">
        <v>130</v>
      </c>
      <c r="G252" s="22">
        <f t="shared" ref="G252:G268" si="54">CEILING(F252*0.8,1)</f>
        <v>104</v>
      </c>
      <c r="H252" s="41"/>
      <c r="I252" s="24"/>
      <c r="J252" s="25"/>
      <c r="K252" s="26" t="str">
        <f t="shared" si="50"/>
        <v>SZT.</v>
      </c>
      <c r="L252" s="23">
        <f t="shared" si="51"/>
        <v>130</v>
      </c>
      <c r="M252" s="22">
        <f t="shared" si="52"/>
        <v>104</v>
      </c>
      <c r="N252" s="202"/>
      <c r="O252" s="28"/>
      <c r="P252" s="29"/>
      <c r="Q252" s="29"/>
      <c r="R252" s="30"/>
      <c r="S252" s="30"/>
    </row>
    <row r="253" spans="1:19" ht="39.75" customHeight="1" x14ac:dyDescent="0.25">
      <c r="A253" s="1"/>
      <c r="B253" s="20" t="s">
        <v>23</v>
      </c>
      <c r="C253" s="42" t="s">
        <v>167</v>
      </c>
      <c r="D253" s="21" t="s">
        <v>21</v>
      </c>
      <c r="E253" s="22">
        <f t="shared" si="53"/>
        <v>5</v>
      </c>
      <c r="F253" s="145">
        <v>10</v>
      </c>
      <c r="G253" s="22">
        <f t="shared" si="54"/>
        <v>8</v>
      </c>
      <c r="H253" s="42"/>
      <c r="I253" s="24"/>
      <c r="J253" s="25"/>
      <c r="K253" s="26" t="str">
        <f t="shared" si="50"/>
        <v>SZT.</v>
      </c>
      <c r="L253" s="23">
        <f t="shared" si="51"/>
        <v>10</v>
      </c>
      <c r="M253" s="22">
        <f t="shared" si="52"/>
        <v>8</v>
      </c>
      <c r="N253" s="203"/>
      <c r="O253" s="28"/>
      <c r="P253" s="29"/>
      <c r="Q253" s="29"/>
      <c r="R253" s="30"/>
      <c r="S253" s="30"/>
    </row>
    <row r="254" spans="1:19" ht="51" customHeight="1" x14ac:dyDescent="0.25">
      <c r="A254" s="94"/>
      <c r="B254" s="20" t="s">
        <v>33</v>
      </c>
      <c r="C254" s="41" t="s">
        <v>168</v>
      </c>
      <c r="D254" s="21" t="s">
        <v>21</v>
      </c>
      <c r="E254" s="22">
        <f t="shared" si="53"/>
        <v>25</v>
      </c>
      <c r="F254" s="145">
        <v>50</v>
      </c>
      <c r="G254" s="22">
        <f t="shared" si="54"/>
        <v>40</v>
      </c>
      <c r="H254" s="41"/>
      <c r="I254" s="24"/>
      <c r="J254" s="25"/>
      <c r="K254" s="26" t="str">
        <f t="shared" si="50"/>
        <v>SZT.</v>
      </c>
      <c r="L254" s="23">
        <f t="shared" si="51"/>
        <v>50</v>
      </c>
      <c r="M254" s="22">
        <f t="shared" si="52"/>
        <v>40</v>
      </c>
      <c r="N254" s="202"/>
      <c r="O254" s="28"/>
      <c r="P254" s="29"/>
      <c r="Q254" s="29"/>
      <c r="R254" s="30"/>
      <c r="S254" s="30"/>
    </row>
    <row r="255" spans="1:19" ht="45" customHeight="1" x14ac:dyDescent="0.25">
      <c r="A255" s="94"/>
      <c r="B255" s="20" t="s">
        <v>34</v>
      </c>
      <c r="C255" s="41" t="s">
        <v>169</v>
      </c>
      <c r="D255" s="21" t="s">
        <v>21</v>
      </c>
      <c r="E255" s="22">
        <f t="shared" si="53"/>
        <v>3</v>
      </c>
      <c r="F255" s="145">
        <v>5</v>
      </c>
      <c r="G255" s="22">
        <f t="shared" si="54"/>
        <v>4</v>
      </c>
      <c r="H255" s="42"/>
      <c r="I255" s="24"/>
      <c r="J255" s="25"/>
      <c r="K255" s="26" t="str">
        <f t="shared" si="50"/>
        <v>SZT.</v>
      </c>
      <c r="L255" s="23">
        <f t="shared" si="51"/>
        <v>5</v>
      </c>
      <c r="M255" s="22">
        <f t="shared" si="52"/>
        <v>4</v>
      </c>
      <c r="N255" s="202"/>
      <c r="O255" s="28"/>
      <c r="P255" s="29"/>
      <c r="Q255" s="29"/>
      <c r="R255" s="30"/>
      <c r="S255" s="30"/>
    </row>
    <row r="256" spans="1:19" ht="48" customHeight="1" x14ac:dyDescent="0.25">
      <c r="A256" s="94"/>
      <c r="B256" s="20" t="s">
        <v>35</v>
      </c>
      <c r="C256" s="42" t="s">
        <v>170</v>
      </c>
      <c r="D256" s="21" t="s">
        <v>21</v>
      </c>
      <c r="E256" s="22">
        <f t="shared" si="53"/>
        <v>10</v>
      </c>
      <c r="F256" s="145">
        <v>20</v>
      </c>
      <c r="G256" s="22">
        <f t="shared" si="54"/>
        <v>16</v>
      </c>
      <c r="H256" s="41"/>
      <c r="I256" s="24"/>
      <c r="J256" s="25"/>
      <c r="K256" s="26" t="str">
        <f t="shared" si="50"/>
        <v>SZT.</v>
      </c>
      <c r="L256" s="23">
        <f t="shared" si="51"/>
        <v>20</v>
      </c>
      <c r="M256" s="22">
        <f t="shared" si="52"/>
        <v>16</v>
      </c>
      <c r="N256" s="203"/>
      <c r="O256" s="28"/>
      <c r="P256" s="29"/>
      <c r="Q256" s="29"/>
      <c r="R256" s="30"/>
      <c r="S256" s="30"/>
    </row>
    <row r="257" spans="1:19" ht="135" customHeight="1" x14ac:dyDescent="0.25">
      <c r="A257" s="94"/>
      <c r="B257" s="20" t="s">
        <v>47</v>
      </c>
      <c r="C257" s="41" t="s">
        <v>171</v>
      </c>
      <c r="D257" s="21" t="s">
        <v>21</v>
      </c>
      <c r="E257" s="22">
        <f t="shared" si="53"/>
        <v>1250</v>
      </c>
      <c r="F257" s="145">
        <v>2500</v>
      </c>
      <c r="G257" s="22">
        <f t="shared" si="54"/>
        <v>2000</v>
      </c>
      <c r="H257" s="42"/>
      <c r="I257" s="24"/>
      <c r="J257" s="25"/>
      <c r="K257" s="26" t="str">
        <f t="shared" si="50"/>
        <v>SZT.</v>
      </c>
      <c r="L257" s="23">
        <f t="shared" si="51"/>
        <v>2500</v>
      </c>
      <c r="M257" s="22">
        <f t="shared" si="52"/>
        <v>2000</v>
      </c>
      <c r="N257" s="202"/>
      <c r="O257" s="28"/>
      <c r="P257" s="29"/>
      <c r="Q257" s="29"/>
      <c r="R257" s="30"/>
      <c r="S257" s="30"/>
    </row>
    <row r="258" spans="1:19" ht="123" customHeight="1" x14ac:dyDescent="0.25">
      <c r="A258" s="94"/>
      <c r="B258" s="20" t="s">
        <v>48</v>
      </c>
      <c r="C258" s="41" t="s">
        <v>172</v>
      </c>
      <c r="D258" s="21" t="s">
        <v>21</v>
      </c>
      <c r="E258" s="22">
        <f t="shared" si="53"/>
        <v>500</v>
      </c>
      <c r="F258" s="145">
        <v>1000</v>
      </c>
      <c r="G258" s="22">
        <f t="shared" si="54"/>
        <v>800</v>
      </c>
      <c r="H258" s="42"/>
      <c r="I258" s="24"/>
      <c r="J258" s="25"/>
      <c r="K258" s="26" t="str">
        <f t="shared" si="50"/>
        <v>SZT.</v>
      </c>
      <c r="L258" s="23">
        <f t="shared" si="51"/>
        <v>1000</v>
      </c>
      <c r="M258" s="22">
        <f t="shared" si="52"/>
        <v>800</v>
      </c>
      <c r="N258" s="202"/>
      <c r="O258" s="28"/>
      <c r="P258" s="29"/>
      <c r="Q258" s="29"/>
      <c r="R258" s="30"/>
      <c r="S258" s="30"/>
    </row>
    <row r="259" spans="1:19" ht="61.5" customHeight="1" x14ac:dyDescent="0.25">
      <c r="A259" s="94"/>
      <c r="B259" s="20" t="s">
        <v>49</v>
      </c>
      <c r="C259" s="42" t="s">
        <v>173</v>
      </c>
      <c r="D259" s="21" t="s">
        <v>21</v>
      </c>
      <c r="E259" s="22">
        <f t="shared" si="53"/>
        <v>5</v>
      </c>
      <c r="F259" s="145">
        <v>10</v>
      </c>
      <c r="G259" s="22">
        <f t="shared" si="54"/>
        <v>8</v>
      </c>
      <c r="H259" s="42"/>
      <c r="I259" s="24"/>
      <c r="J259" s="25"/>
      <c r="K259" s="26" t="str">
        <f t="shared" si="50"/>
        <v>SZT.</v>
      </c>
      <c r="L259" s="23">
        <f t="shared" si="51"/>
        <v>10</v>
      </c>
      <c r="M259" s="22">
        <f t="shared" si="52"/>
        <v>8</v>
      </c>
      <c r="N259" s="203"/>
      <c r="O259" s="28"/>
      <c r="P259" s="29"/>
      <c r="Q259" s="29"/>
      <c r="R259" s="30"/>
      <c r="S259" s="30"/>
    </row>
    <row r="260" spans="1:19" ht="56.25" customHeight="1" x14ac:dyDescent="0.25">
      <c r="A260" s="94"/>
      <c r="B260" s="20" t="s">
        <v>50</v>
      </c>
      <c r="C260" s="41" t="s">
        <v>174</v>
      </c>
      <c r="D260" s="21" t="s">
        <v>21</v>
      </c>
      <c r="E260" s="22">
        <f t="shared" si="53"/>
        <v>4</v>
      </c>
      <c r="F260" s="145">
        <v>8</v>
      </c>
      <c r="G260" s="22">
        <f t="shared" si="54"/>
        <v>7</v>
      </c>
      <c r="H260" s="42"/>
      <c r="I260" s="24"/>
      <c r="J260" s="25"/>
      <c r="K260" s="26" t="str">
        <f t="shared" si="50"/>
        <v>SZT.</v>
      </c>
      <c r="L260" s="23">
        <f t="shared" si="51"/>
        <v>8</v>
      </c>
      <c r="M260" s="22">
        <f t="shared" si="52"/>
        <v>7</v>
      </c>
      <c r="N260" s="202"/>
      <c r="O260" s="28"/>
      <c r="P260" s="29"/>
      <c r="Q260" s="29"/>
      <c r="R260" s="30"/>
      <c r="S260" s="30"/>
    </row>
    <row r="261" spans="1:19" ht="41.25" customHeight="1" x14ac:dyDescent="0.25">
      <c r="A261" s="94"/>
      <c r="B261" s="20" t="s">
        <v>51</v>
      </c>
      <c r="C261" s="41" t="s">
        <v>175</v>
      </c>
      <c r="D261" s="21" t="s">
        <v>21</v>
      </c>
      <c r="E261" s="22">
        <f t="shared" si="53"/>
        <v>15</v>
      </c>
      <c r="F261" s="145">
        <v>30</v>
      </c>
      <c r="G261" s="22">
        <f t="shared" si="54"/>
        <v>24</v>
      </c>
      <c r="H261" s="42"/>
      <c r="I261" s="24"/>
      <c r="J261" s="25"/>
      <c r="K261" s="26" t="str">
        <f t="shared" si="50"/>
        <v>SZT.</v>
      </c>
      <c r="L261" s="23">
        <f t="shared" si="51"/>
        <v>30</v>
      </c>
      <c r="M261" s="22">
        <f t="shared" si="52"/>
        <v>24</v>
      </c>
      <c r="N261" s="202"/>
      <c r="O261" s="28"/>
      <c r="P261" s="29"/>
      <c r="Q261" s="29"/>
      <c r="R261" s="30"/>
      <c r="S261" s="30"/>
    </row>
    <row r="262" spans="1:19" ht="35.25" customHeight="1" x14ac:dyDescent="0.25">
      <c r="A262" s="94"/>
      <c r="B262" s="20" t="s">
        <v>52</v>
      </c>
      <c r="C262" s="42" t="s">
        <v>176</v>
      </c>
      <c r="D262" s="21" t="s">
        <v>21</v>
      </c>
      <c r="E262" s="22">
        <f t="shared" si="53"/>
        <v>15</v>
      </c>
      <c r="F262" s="145">
        <v>30</v>
      </c>
      <c r="G262" s="22">
        <f t="shared" si="54"/>
        <v>24</v>
      </c>
      <c r="H262" s="42"/>
      <c r="I262" s="24"/>
      <c r="J262" s="25"/>
      <c r="K262" s="26" t="str">
        <f t="shared" si="50"/>
        <v>SZT.</v>
      </c>
      <c r="L262" s="23">
        <f t="shared" si="51"/>
        <v>30</v>
      </c>
      <c r="M262" s="22">
        <f t="shared" si="52"/>
        <v>24</v>
      </c>
      <c r="N262" s="203"/>
      <c r="O262" s="28"/>
      <c r="P262" s="29"/>
      <c r="Q262" s="29"/>
      <c r="R262" s="30"/>
      <c r="S262" s="30"/>
    </row>
    <row r="263" spans="1:19" ht="36" customHeight="1" x14ac:dyDescent="0.25">
      <c r="A263" s="94"/>
      <c r="B263" s="20" t="s">
        <v>53</v>
      </c>
      <c r="C263" s="41" t="s">
        <v>177</v>
      </c>
      <c r="D263" s="21" t="s">
        <v>21</v>
      </c>
      <c r="E263" s="22">
        <f t="shared" si="53"/>
        <v>10</v>
      </c>
      <c r="F263" s="145">
        <v>20</v>
      </c>
      <c r="G263" s="22">
        <f t="shared" si="54"/>
        <v>16</v>
      </c>
      <c r="H263" s="42"/>
      <c r="I263" s="24"/>
      <c r="J263" s="25"/>
      <c r="K263" s="26" t="str">
        <f t="shared" si="50"/>
        <v>SZT.</v>
      </c>
      <c r="L263" s="23">
        <f t="shared" ref="L263" si="55">F263</f>
        <v>20</v>
      </c>
      <c r="M263" s="22">
        <f t="shared" ref="M263" si="56">G263</f>
        <v>16</v>
      </c>
      <c r="N263" s="202"/>
      <c r="O263" s="28"/>
      <c r="P263" s="29"/>
      <c r="Q263" s="29"/>
      <c r="R263" s="30"/>
      <c r="S263" s="30"/>
    </row>
    <row r="264" spans="1:19" ht="42.75" customHeight="1" x14ac:dyDescent="0.25">
      <c r="A264" s="94"/>
      <c r="B264" s="20" t="s">
        <v>54</v>
      </c>
      <c r="C264" s="41" t="s">
        <v>178</v>
      </c>
      <c r="D264" s="21" t="s">
        <v>21</v>
      </c>
      <c r="E264" s="22">
        <f t="shared" si="53"/>
        <v>25</v>
      </c>
      <c r="F264" s="145">
        <v>50</v>
      </c>
      <c r="G264" s="22">
        <f t="shared" si="54"/>
        <v>40</v>
      </c>
      <c r="H264" s="42"/>
      <c r="I264" s="24"/>
      <c r="J264" s="25"/>
      <c r="K264" s="26" t="str">
        <f t="shared" si="50"/>
        <v>SZT.</v>
      </c>
      <c r="L264" s="23">
        <f t="shared" ref="L264:L265" si="57">F264</f>
        <v>50</v>
      </c>
      <c r="M264" s="22">
        <f t="shared" ref="M264:M265" si="58">G264</f>
        <v>40</v>
      </c>
      <c r="N264" s="202"/>
      <c r="O264" s="28"/>
      <c r="P264" s="29"/>
      <c r="Q264" s="29"/>
      <c r="R264" s="30"/>
      <c r="S264" s="30"/>
    </row>
    <row r="265" spans="1:19" ht="69" customHeight="1" x14ac:dyDescent="0.25">
      <c r="A265" s="94"/>
      <c r="B265" s="20" t="s">
        <v>55</v>
      </c>
      <c r="C265" s="42" t="s">
        <v>179</v>
      </c>
      <c r="D265" s="21" t="s">
        <v>21</v>
      </c>
      <c r="E265" s="22">
        <f t="shared" si="53"/>
        <v>70</v>
      </c>
      <c r="F265" s="145">
        <v>140</v>
      </c>
      <c r="G265" s="22">
        <f t="shared" si="54"/>
        <v>112</v>
      </c>
      <c r="H265" s="42"/>
      <c r="I265" s="24"/>
      <c r="J265" s="25"/>
      <c r="K265" s="26" t="str">
        <f t="shared" si="50"/>
        <v>SZT.</v>
      </c>
      <c r="L265" s="23">
        <f t="shared" si="57"/>
        <v>140</v>
      </c>
      <c r="M265" s="22">
        <f t="shared" si="58"/>
        <v>112</v>
      </c>
      <c r="N265" s="203"/>
      <c r="O265" s="28"/>
      <c r="P265" s="29"/>
      <c r="Q265" s="29"/>
      <c r="R265" s="30"/>
      <c r="S265" s="30"/>
    </row>
    <row r="266" spans="1:19" ht="39" customHeight="1" x14ac:dyDescent="0.25">
      <c r="A266" s="94"/>
      <c r="B266" s="20" t="s">
        <v>56</v>
      </c>
      <c r="C266" s="42" t="s">
        <v>180</v>
      </c>
      <c r="D266" s="21" t="s">
        <v>21</v>
      </c>
      <c r="E266" s="22">
        <f t="shared" si="53"/>
        <v>10</v>
      </c>
      <c r="F266" s="145">
        <v>20</v>
      </c>
      <c r="G266" s="22">
        <f t="shared" si="54"/>
        <v>16</v>
      </c>
      <c r="H266" s="42"/>
      <c r="I266" s="24"/>
      <c r="J266" s="25"/>
      <c r="K266" s="26" t="str">
        <f t="shared" si="50"/>
        <v>SZT.</v>
      </c>
      <c r="L266" s="23">
        <f t="shared" ref="L266" si="59">F266</f>
        <v>20</v>
      </c>
      <c r="M266" s="22">
        <f t="shared" ref="M266" si="60">G266</f>
        <v>16</v>
      </c>
      <c r="N266" s="203"/>
      <c r="O266" s="28"/>
      <c r="P266" s="29"/>
      <c r="Q266" s="29"/>
      <c r="R266" s="30"/>
      <c r="S266" s="30"/>
    </row>
    <row r="267" spans="1:19" ht="32.25" customHeight="1" x14ac:dyDescent="0.25">
      <c r="A267" s="94"/>
      <c r="B267" s="20" t="s">
        <v>57</v>
      </c>
      <c r="C267" s="42" t="s">
        <v>181</v>
      </c>
      <c r="D267" s="21" t="s">
        <v>21</v>
      </c>
      <c r="E267" s="22">
        <f t="shared" si="53"/>
        <v>5</v>
      </c>
      <c r="F267" s="145">
        <v>10</v>
      </c>
      <c r="G267" s="22">
        <f t="shared" si="54"/>
        <v>8</v>
      </c>
      <c r="H267" s="42"/>
      <c r="I267" s="24"/>
      <c r="J267" s="25"/>
      <c r="K267" s="26" t="str">
        <f t="shared" si="50"/>
        <v>SZT.</v>
      </c>
      <c r="L267" s="23">
        <f t="shared" ref="L267" si="61">F267</f>
        <v>10</v>
      </c>
      <c r="M267" s="22">
        <f t="shared" ref="M267" si="62">G267</f>
        <v>8</v>
      </c>
      <c r="N267" s="203"/>
      <c r="O267" s="28"/>
      <c r="P267" s="29"/>
      <c r="Q267" s="29"/>
      <c r="R267" s="30"/>
      <c r="S267" s="30"/>
    </row>
    <row r="268" spans="1:19" ht="43.5" customHeight="1" thickBot="1" x14ac:dyDescent="0.3">
      <c r="A268" s="94"/>
      <c r="B268" s="20" t="s">
        <v>58</v>
      </c>
      <c r="C268" s="42" t="s">
        <v>182</v>
      </c>
      <c r="D268" s="21" t="s">
        <v>21</v>
      </c>
      <c r="E268" s="22">
        <f t="shared" si="53"/>
        <v>5</v>
      </c>
      <c r="F268" s="145">
        <v>10</v>
      </c>
      <c r="G268" s="22">
        <f t="shared" si="54"/>
        <v>8</v>
      </c>
      <c r="H268" s="42"/>
      <c r="I268" s="24"/>
      <c r="J268" s="25"/>
      <c r="K268" s="26" t="str">
        <f t="shared" si="50"/>
        <v>SZT.</v>
      </c>
      <c r="L268" s="23">
        <f t="shared" ref="L268" si="63">F268</f>
        <v>10</v>
      </c>
      <c r="M268" s="22">
        <f t="shared" ref="M268" si="64">G268</f>
        <v>8</v>
      </c>
      <c r="N268" s="203"/>
      <c r="O268" s="28"/>
      <c r="P268" s="29"/>
      <c r="Q268" s="29"/>
      <c r="R268" s="30"/>
      <c r="S268" s="30"/>
    </row>
    <row r="269" spans="1:19" x14ac:dyDescent="0.25">
      <c r="A269" s="43"/>
      <c r="B269" s="60"/>
      <c r="C269" s="61"/>
      <c r="D269" s="62"/>
      <c r="E269" s="62"/>
      <c r="F269" s="89"/>
      <c r="G269" s="83"/>
      <c r="H269" s="87"/>
      <c r="I269" s="82"/>
      <c r="J269" s="62"/>
      <c r="P269" s="101"/>
      <c r="Q269" s="101"/>
      <c r="R269" s="101"/>
      <c r="S269" s="101"/>
    </row>
    <row r="270" spans="1:19" x14ac:dyDescent="0.25">
      <c r="A270" s="43"/>
      <c r="B270" s="60"/>
      <c r="C270" s="61"/>
      <c r="D270" s="62"/>
      <c r="E270" s="62"/>
      <c r="F270" s="89"/>
      <c r="G270" s="83"/>
      <c r="H270" s="87"/>
      <c r="I270" s="82"/>
      <c r="J270" s="62"/>
      <c r="P270" s="100"/>
      <c r="Q270" s="100"/>
      <c r="R270" s="100"/>
      <c r="S270" s="100"/>
    </row>
    <row r="271" spans="1:19" ht="15.75" thickBot="1" x14ac:dyDescent="0.3"/>
    <row r="272" spans="1:19" ht="15.75" thickBot="1" x14ac:dyDescent="0.3">
      <c r="A272" s="43"/>
      <c r="B272" s="60"/>
      <c r="C272" s="61"/>
      <c r="D272" s="62"/>
      <c r="E272" s="82"/>
      <c r="F272" s="89"/>
      <c r="G272" s="83"/>
      <c r="H272" s="87"/>
      <c r="I272" s="62"/>
      <c r="J272" s="62"/>
      <c r="K272" s="85"/>
      <c r="P272" s="209" t="s">
        <v>387</v>
      </c>
      <c r="Q272" s="210">
        <f>C250</f>
        <v>8</v>
      </c>
      <c r="R272" s="210"/>
      <c r="S272" s="211"/>
    </row>
    <row r="273" spans="1:19" ht="45.75" thickBot="1" x14ac:dyDescent="0.3">
      <c r="A273" s="43"/>
      <c r="B273" s="60"/>
      <c r="C273" s="61"/>
      <c r="D273" s="62"/>
      <c r="E273" s="62"/>
      <c r="F273" s="89"/>
      <c r="G273" s="83"/>
      <c r="H273" s="87"/>
      <c r="I273" s="82"/>
      <c r="J273" s="62"/>
      <c r="K273" s="85"/>
      <c r="P273" s="36" t="s">
        <v>25</v>
      </c>
      <c r="Q273" s="36" t="s">
        <v>26</v>
      </c>
      <c r="R273" s="36" t="s">
        <v>27</v>
      </c>
      <c r="S273" s="36" t="s">
        <v>28</v>
      </c>
    </row>
    <row r="274" spans="1:19" ht="15.75" thickBot="1" x14ac:dyDescent="0.3">
      <c r="A274" s="43" t="s">
        <v>125</v>
      </c>
      <c r="B274" s="60" t="s">
        <v>126</v>
      </c>
      <c r="C274" s="62"/>
      <c r="D274" s="61"/>
      <c r="E274" s="49"/>
      <c r="F274" s="62"/>
      <c r="G274" s="64"/>
      <c r="H274" s="83"/>
      <c r="I274" s="64"/>
      <c r="J274" s="62"/>
      <c r="K274" s="84"/>
      <c r="P274" s="37">
        <f>SUM(P251:P268)</f>
        <v>0</v>
      </c>
      <c r="Q274" s="38">
        <f>SUM(Q251:Q268)</f>
        <v>0</v>
      </c>
      <c r="R274" s="38">
        <f>SUM(R251:R268)</f>
        <v>0</v>
      </c>
      <c r="S274" s="39">
        <f>SUM(S251:S268)</f>
        <v>0</v>
      </c>
    </row>
    <row r="275" spans="1:19" x14ac:dyDescent="0.25">
      <c r="A275" s="46" t="s">
        <v>396</v>
      </c>
      <c r="B275" s="65"/>
      <c r="C275" s="65"/>
      <c r="D275" s="65"/>
      <c r="E275" s="65"/>
      <c r="F275" s="65"/>
      <c r="G275" s="65"/>
      <c r="H275" s="88"/>
      <c r="I275" s="66"/>
      <c r="J275" s="67" t="s">
        <v>127</v>
      </c>
      <c r="K275" s="85"/>
    </row>
    <row r="276" spans="1:19" x14ac:dyDescent="0.25">
      <c r="A276" s="46" t="s">
        <v>394</v>
      </c>
      <c r="B276" s="65"/>
      <c r="C276" s="65"/>
      <c r="D276" s="65"/>
      <c r="E276" s="65"/>
      <c r="F276" s="65"/>
      <c r="G276" s="65"/>
      <c r="H276" s="65"/>
      <c r="I276" s="66"/>
      <c r="J276" s="67" t="s">
        <v>127</v>
      </c>
      <c r="K276" s="85"/>
    </row>
    <row r="277" spans="1:19" x14ac:dyDescent="0.25">
      <c r="A277" s="48"/>
      <c r="B277" s="61" t="s">
        <v>128</v>
      </c>
      <c r="C277" s="48"/>
      <c r="D277" s="68"/>
      <c r="E277" s="48"/>
      <c r="F277" s="69"/>
      <c r="G277" s="48"/>
      <c r="H277" s="48"/>
      <c r="I277" s="70"/>
      <c r="J277" s="64"/>
      <c r="K277" s="85"/>
    </row>
    <row r="278" spans="1:19" x14ac:dyDescent="0.25">
      <c r="A278" s="43" t="s">
        <v>125</v>
      </c>
      <c r="B278" s="71" t="s">
        <v>129</v>
      </c>
      <c r="C278" s="71"/>
      <c r="D278" s="43"/>
      <c r="E278" s="43"/>
      <c r="F278" s="72"/>
      <c r="G278" s="49"/>
      <c r="H278" s="49"/>
      <c r="I278" s="49"/>
      <c r="J278" s="49"/>
      <c r="K278" s="85"/>
    </row>
    <row r="279" spans="1:19" x14ac:dyDescent="0.25">
      <c r="A279" s="43" t="s">
        <v>125</v>
      </c>
      <c r="B279" s="60" t="s">
        <v>130</v>
      </c>
      <c r="C279" s="61"/>
      <c r="D279" s="62"/>
      <c r="E279" s="62"/>
      <c r="F279" s="86"/>
      <c r="G279" s="63"/>
      <c r="H279" s="64"/>
      <c r="I279" s="62"/>
      <c r="J279" s="62"/>
      <c r="K279" s="85"/>
    </row>
    <row r="280" spans="1:19" x14ac:dyDescent="0.25">
      <c r="A280" s="43" t="s">
        <v>125</v>
      </c>
      <c r="B280" s="73"/>
      <c r="C280" s="71"/>
      <c r="D280" s="43"/>
      <c r="E280" s="43"/>
      <c r="F280" s="72"/>
      <c r="G280" s="49"/>
      <c r="H280" s="49"/>
      <c r="I280" s="49"/>
      <c r="J280" s="49"/>
      <c r="K280" s="85"/>
    </row>
    <row r="281" spans="1:19" x14ac:dyDescent="0.25">
      <c r="A281" s="43" t="s">
        <v>125</v>
      </c>
      <c r="B281" s="71" t="s">
        <v>131</v>
      </c>
      <c r="C281" s="71"/>
      <c r="D281" s="43"/>
      <c r="E281" s="43"/>
      <c r="F281" s="72"/>
      <c r="G281" s="49"/>
      <c r="H281" s="49"/>
      <c r="I281" s="71"/>
      <c r="J281" s="71"/>
      <c r="K281" s="85"/>
    </row>
    <row r="282" spans="1:19" x14ac:dyDescent="0.25">
      <c r="A282" s="43" t="s">
        <v>125</v>
      </c>
      <c r="B282" s="74" t="s">
        <v>132</v>
      </c>
      <c r="C282" s="74"/>
      <c r="D282" s="75"/>
      <c r="E282" s="75"/>
      <c r="F282" s="76"/>
      <c r="G282" s="77"/>
      <c r="H282" s="77"/>
      <c r="I282" s="78"/>
      <c r="J282" s="78"/>
      <c r="K282" s="85"/>
    </row>
    <row r="283" spans="1:19" x14ac:dyDescent="0.25">
      <c r="A283" s="49"/>
      <c r="B283" s="49"/>
      <c r="C283" s="49"/>
      <c r="D283" s="43"/>
      <c r="E283" s="79"/>
      <c r="F283" s="80" t="s">
        <v>133</v>
      </c>
      <c r="G283" s="81"/>
      <c r="H283" s="81"/>
      <c r="I283" s="81"/>
      <c r="J283" s="81"/>
    </row>
    <row r="287" spans="1:19" x14ac:dyDescent="0.25">
      <c r="A287" s="1"/>
      <c r="B287" s="2"/>
      <c r="C287" s="3"/>
      <c r="D287" s="4"/>
      <c r="E287" s="234" t="s">
        <v>0</v>
      </c>
      <c r="F287" s="234"/>
      <c r="G287" s="234"/>
      <c r="H287" s="2"/>
      <c r="I287" s="2"/>
      <c r="J287" s="2"/>
      <c r="K287" s="236" t="s">
        <v>1</v>
      </c>
      <c r="L287" s="237"/>
      <c r="M287" s="237"/>
      <c r="N287" s="237"/>
      <c r="O287" s="238"/>
      <c r="P287" s="2"/>
      <c r="Q287" s="2"/>
      <c r="R287" s="1"/>
      <c r="S287" s="1"/>
    </row>
    <row r="288" spans="1:19" ht="75.75" thickBot="1" x14ac:dyDescent="0.3">
      <c r="A288" s="94"/>
      <c r="B288" s="5" t="s">
        <v>2</v>
      </c>
      <c r="C288" s="6" t="s">
        <v>3</v>
      </c>
      <c r="D288" s="7" t="s">
        <v>4</v>
      </c>
      <c r="E288" s="8" t="s">
        <v>5</v>
      </c>
      <c r="F288" s="8" t="s">
        <v>6</v>
      </c>
      <c r="G288" s="8" t="s">
        <v>7</v>
      </c>
      <c r="H288" s="5" t="s">
        <v>8</v>
      </c>
      <c r="I288" s="9" t="s">
        <v>9</v>
      </c>
      <c r="J288" s="10" t="s">
        <v>10</v>
      </c>
      <c r="K288" s="11" t="s">
        <v>11</v>
      </c>
      <c r="L288" s="12" t="s">
        <v>12</v>
      </c>
      <c r="M288" s="12" t="s">
        <v>13</v>
      </c>
      <c r="N288" s="13" t="s">
        <v>14</v>
      </c>
      <c r="O288" s="14" t="s">
        <v>15</v>
      </c>
      <c r="P288" s="12" t="s">
        <v>16</v>
      </c>
      <c r="Q288" s="12" t="s">
        <v>17</v>
      </c>
      <c r="R288" s="12" t="s">
        <v>18</v>
      </c>
      <c r="S288" s="12" t="s">
        <v>19</v>
      </c>
    </row>
    <row r="289" spans="1:19" ht="15.75" thickBot="1" x14ac:dyDescent="0.3">
      <c r="A289" s="1"/>
      <c r="B289" s="15" t="s">
        <v>387</v>
      </c>
      <c r="C289" s="127">
        <f>COUNTIF($B$4:B289,"LP.")</f>
        <v>9</v>
      </c>
      <c r="D289" s="16" t="s">
        <v>185</v>
      </c>
      <c r="E289" s="17"/>
      <c r="F289" s="17"/>
      <c r="G289" s="17"/>
      <c r="H289" s="17"/>
      <c r="I289" s="17"/>
      <c r="J289" s="17"/>
      <c r="K289" s="17"/>
      <c r="L289" s="17"/>
      <c r="M289" s="17"/>
      <c r="N289" s="17"/>
      <c r="O289" s="17"/>
      <c r="P289" s="18"/>
      <c r="Q289" s="18"/>
      <c r="R289" s="19"/>
      <c r="S289" s="19"/>
    </row>
    <row r="290" spans="1:19" ht="121.5" customHeight="1" x14ac:dyDescent="0.25">
      <c r="A290" s="1"/>
      <c r="B290" s="20" t="s">
        <v>20</v>
      </c>
      <c r="C290" s="41" t="s">
        <v>183</v>
      </c>
      <c r="D290" s="21" t="s">
        <v>21</v>
      </c>
      <c r="E290" s="22">
        <f>CEILING(F290*0.5,1)</f>
        <v>25</v>
      </c>
      <c r="F290" s="23">
        <v>50</v>
      </c>
      <c r="G290" s="22">
        <f>CEILING(F290*0.8,1)</f>
        <v>40</v>
      </c>
      <c r="H290" s="41"/>
      <c r="I290" s="24"/>
      <c r="J290" s="25"/>
      <c r="K290" s="26" t="str">
        <f>D290</f>
        <v>SZT.</v>
      </c>
      <c r="L290" s="23">
        <f t="shared" ref="L290:L291" si="65">F290</f>
        <v>50</v>
      </c>
      <c r="M290" s="22">
        <f t="shared" ref="M290:M291" si="66">G290</f>
        <v>40</v>
      </c>
      <c r="N290" s="27"/>
      <c r="O290" s="28"/>
      <c r="P290" s="29"/>
      <c r="Q290" s="29"/>
      <c r="R290" s="30"/>
      <c r="S290" s="30"/>
    </row>
    <row r="291" spans="1:19" ht="130.5" customHeight="1" x14ac:dyDescent="0.25">
      <c r="A291" s="1"/>
      <c r="B291" s="20" t="s">
        <v>22</v>
      </c>
      <c r="C291" s="41" t="s">
        <v>184</v>
      </c>
      <c r="D291" s="21" t="s">
        <v>21</v>
      </c>
      <c r="E291" s="22">
        <f>CEILING(F291*0.5,1)</f>
        <v>25</v>
      </c>
      <c r="F291" s="23">
        <v>50</v>
      </c>
      <c r="G291" s="22">
        <f>CEILING(F291*0.8,1)</f>
        <v>40</v>
      </c>
      <c r="H291" s="41"/>
      <c r="I291" s="24"/>
      <c r="J291" s="25"/>
      <c r="K291" s="26" t="str">
        <f>D291</f>
        <v>SZT.</v>
      </c>
      <c r="L291" s="23">
        <f t="shared" si="65"/>
        <v>50</v>
      </c>
      <c r="M291" s="22">
        <f t="shared" si="66"/>
        <v>40</v>
      </c>
      <c r="N291" s="27"/>
      <c r="O291" s="28"/>
      <c r="P291" s="29"/>
      <c r="Q291" s="29"/>
      <c r="R291" s="30"/>
      <c r="S291" s="30"/>
    </row>
    <row r="293" spans="1:19" ht="15.75" thickBot="1" x14ac:dyDescent="0.3"/>
    <row r="294" spans="1:19" ht="15.75" thickBot="1" x14ac:dyDescent="0.3">
      <c r="A294" s="43"/>
      <c r="B294" s="60"/>
      <c r="C294" s="61"/>
      <c r="D294" s="62"/>
      <c r="E294" s="82"/>
      <c r="F294" s="89"/>
      <c r="G294" s="83"/>
      <c r="H294" s="87"/>
      <c r="I294" s="62"/>
      <c r="J294" s="62"/>
      <c r="K294" s="85"/>
      <c r="P294" s="209" t="s">
        <v>387</v>
      </c>
      <c r="Q294" s="210">
        <f>C289</f>
        <v>9</v>
      </c>
      <c r="R294" s="210"/>
      <c r="S294" s="211"/>
    </row>
    <row r="295" spans="1:19" ht="45.75" thickBot="1" x14ac:dyDescent="0.3">
      <c r="A295" s="43"/>
      <c r="B295" s="60"/>
      <c r="C295" s="61"/>
      <c r="D295" s="62"/>
      <c r="E295" s="62"/>
      <c r="F295" s="89"/>
      <c r="G295" s="83"/>
      <c r="H295" s="87"/>
      <c r="I295" s="82"/>
      <c r="J295" s="62"/>
      <c r="K295" s="85"/>
      <c r="P295" s="36" t="s">
        <v>25</v>
      </c>
      <c r="Q295" s="36" t="s">
        <v>26</v>
      </c>
      <c r="R295" s="36" t="s">
        <v>27</v>
      </c>
      <c r="S295" s="36" t="s">
        <v>28</v>
      </c>
    </row>
    <row r="296" spans="1:19" ht="15.75" thickBot="1" x14ac:dyDescent="0.3">
      <c r="A296" s="43" t="s">
        <v>125</v>
      </c>
      <c r="B296" s="60" t="s">
        <v>126</v>
      </c>
      <c r="C296" s="62"/>
      <c r="D296" s="61"/>
      <c r="E296" s="49"/>
      <c r="F296" s="62"/>
      <c r="G296" s="64"/>
      <c r="H296" s="83"/>
      <c r="I296" s="64"/>
      <c r="J296" s="62"/>
      <c r="K296" s="84"/>
      <c r="P296" s="37">
        <f>SUM(P290:P291)</f>
        <v>0</v>
      </c>
      <c r="Q296" s="38">
        <f>SUM(Q290:Q291)</f>
        <v>0</v>
      </c>
      <c r="R296" s="38">
        <f>SUM(R290:R291)</f>
        <v>0</v>
      </c>
      <c r="S296" s="39">
        <f>SUM(S290:S291)</f>
        <v>0</v>
      </c>
    </row>
    <row r="297" spans="1:19" x14ac:dyDescent="0.25">
      <c r="A297" s="46" t="s">
        <v>396</v>
      </c>
      <c r="B297" s="65"/>
      <c r="C297" s="65"/>
      <c r="D297" s="65"/>
      <c r="E297" s="65"/>
      <c r="F297" s="65"/>
      <c r="G297" s="65"/>
      <c r="H297" s="88"/>
      <c r="I297" s="66"/>
      <c r="J297" s="67" t="s">
        <v>127</v>
      </c>
      <c r="K297" s="85"/>
      <c r="Q297" s="95"/>
    </row>
    <row r="298" spans="1:19" x14ac:dyDescent="0.25">
      <c r="A298" s="46" t="s">
        <v>398</v>
      </c>
      <c r="B298" s="65"/>
      <c r="C298" s="65"/>
      <c r="D298" s="65"/>
      <c r="E298" s="65"/>
      <c r="F298" s="65"/>
      <c r="G298" s="65"/>
      <c r="H298" s="65"/>
      <c r="I298" s="66"/>
      <c r="J298" s="67" t="s">
        <v>127</v>
      </c>
      <c r="K298" s="85"/>
    </row>
    <row r="299" spans="1:19" x14ac:dyDescent="0.25">
      <c r="A299" s="48"/>
      <c r="B299" s="61" t="s">
        <v>128</v>
      </c>
      <c r="C299" s="48"/>
      <c r="D299" s="68"/>
      <c r="E299" s="48"/>
      <c r="F299" s="69"/>
      <c r="G299" s="48"/>
      <c r="H299" s="48"/>
      <c r="I299" s="70"/>
      <c r="J299" s="64"/>
      <c r="K299" s="85"/>
    </row>
    <row r="300" spans="1:19" x14ac:dyDescent="0.25">
      <c r="A300" s="43" t="s">
        <v>125</v>
      </c>
      <c r="B300" s="71" t="s">
        <v>129</v>
      </c>
      <c r="C300" s="71"/>
      <c r="D300" s="43"/>
      <c r="E300" s="43"/>
      <c r="F300" s="72"/>
      <c r="G300" s="49"/>
      <c r="H300" s="49"/>
      <c r="I300" s="49"/>
      <c r="J300" s="49"/>
      <c r="K300" s="85"/>
    </row>
    <row r="301" spans="1:19" x14ac:dyDescent="0.25">
      <c r="A301" s="43" t="s">
        <v>125</v>
      </c>
      <c r="B301" s="60" t="s">
        <v>130</v>
      </c>
      <c r="C301" s="61"/>
      <c r="D301" s="62"/>
      <c r="E301" s="62"/>
      <c r="F301" s="86"/>
      <c r="G301" s="63"/>
      <c r="H301" s="64"/>
      <c r="I301" s="62"/>
      <c r="J301" s="62"/>
      <c r="K301" s="85"/>
    </row>
    <row r="302" spans="1:19" x14ac:dyDescent="0.25">
      <c r="A302" s="43" t="s">
        <v>125</v>
      </c>
      <c r="B302" s="73"/>
      <c r="C302" s="71"/>
      <c r="D302" s="43"/>
      <c r="E302" s="43"/>
      <c r="F302" s="72"/>
      <c r="G302" s="49"/>
      <c r="H302" s="49"/>
      <c r="I302" s="49"/>
      <c r="J302" s="49"/>
      <c r="K302" s="85"/>
    </row>
    <row r="303" spans="1:19" x14ac:dyDescent="0.25">
      <c r="A303" s="43" t="s">
        <v>125</v>
      </c>
      <c r="B303" s="71" t="s">
        <v>131</v>
      </c>
      <c r="C303" s="71"/>
      <c r="D303" s="43"/>
      <c r="E303" s="43"/>
      <c r="F303" s="72"/>
      <c r="G303" s="49"/>
      <c r="H303" s="49"/>
      <c r="I303" s="71"/>
      <c r="J303" s="71"/>
      <c r="K303" s="85"/>
    </row>
    <row r="304" spans="1:19" x14ac:dyDescent="0.25">
      <c r="A304" s="43" t="s">
        <v>125</v>
      </c>
      <c r="B304" s="74" t="s">
        <v>132</v>
      </c>
      <c r="C304" s="74"/>
      <c r="D304" s="75"/>
      <c r="E304" s="75"/>
      <c r="F304" s="76"/>
      <c r="G304" s="77"/>
      <c r="H304" s="77"/>
      <c r="I304" s="78"/>
      <c r="J304" s="78"/>
      <c r="K304" s="85"/>
    </row>
    <row r="305" spans="1:19" x14ac:dyDescent="0.25">
      <c r="A305" s="49"/>
      <c r="B305" s="49"/>
      <c r="C305" s="49"/>
      <c r="D305" s="43"/>
      <c r="E305" s="79"/>
      <c r="F305" s="80" t="s">
        <v>133</v>
      </c>
      <c r="G305" s="81"/>
      <c r="H305" s="81"/>
      <c r="I305" s="81"/>
      <c r="J305" s="81"/>
    </row>
    <row r="309" spans="1:19" x14ac:dyDescent="0.25">
      <c r="A309" s="49"/>
      <c r="B309" s="49"/>
      <c r="C309" s="49"/>
      <c r="D309" s="43"/>
      <c r="E309" s="79"/>
      <c r="F309" s="80"/>
      <c r="G309" s="81"/>
      <c r="H309" s="81"/>
      <c r="I309" s="81"/>
      <c r="J309" s="81"/>
    </row>
    <row r="310" spans="1:19" x14ac:dyDescent="0.25">
      <c r="A310" s="1"/>
      <c r="B310" s="2"/>
      <c r="C310" s="3"/>
      <c r="D310" s="4"/>
      <c r="E310" s="234" t="s">
        <v>0</v>
      </c>
      <c r="F310" s="234"/>
      <c r="G310" s="234"/>
      <c r="H310" s="2"/>
      <c r="I310" s="2"/>
      <c r="J310" s="2"/>
      <c r="K310" s="236" t="s">
        <v>1</v>
      </c>
      <c r="L310" s="237"/>
      <c r="M310" s="237"/>
      <c r="N310" s="237"/>
      <c r="O310" s="238"/>
      <c r="P310" s="2"/>
      <c r="Q310" s="2"/>
      <c r="R310" s="1"/>
      <c r="S310" s="1"/>
    </row>
    <row r="311" spans="1:19" ht="75.75" thickBot="1" x14ac:dyDescent="0.3">
      <c r="A311" s="94"/>
      <c r="B311" s="5" t="s">
        <v>2</v>
      </c>
      <c r="C311" s="6" t="s">
        <v>3</v>
      </c>
      <c r="D311" s="7" t="s">
        <v>4</v>
      </c>
      <c r="E311" s="8" t="s">
        <v>5</v>
      </c>
      <c r="F311" s="8" t="s">
        <v>6</v>
      </c>
      <c r="G311" s="8" t="s">
        <v>7</v>
      </c>
      <c r="H311" s="5" t="s">
        <v>8</v>
      </c>
      <c r="I311" s="9" t="s">
        <v>9</v>
      </c>
      <c r="J311" s="10" t="s">
        <v>10</v>
      </c>
      <c r="K311" s="11" t="s">
        <v>11</v>
      </c>
      <c r="L311" s="12" t="s">
        <v>12</v>
      </c>
      <c r="M311" s="12" t="s">
        <v>13</v>
      </c>
      <c r="N311" s="13" t="s">
        <v>14</v>
      </c>
      <c r="O311" s="14" t="s">
        <v>15</v>
      </c>
      <c r="P311" s="12" t="s">
        <v>16</v>
      </c>
      <c r="Q311" s="12" t="s">
        <v>17</v>
      </c>
      <c r="R311" s="12" t="s">
        <v>18</v>
      </c>
      <c r="S311" s="12" t="s">
        <v>19</v>
      </c>
    </row>
    <row r="312" spans="1:19" ht="15.75" thickBot="1" x14ac:dyDescent="0.3">
      <c r="A312" s="1"/>
      <c r="B312" s="15" t="s">
        <v>387</v>
      </c>
      <c r="C312" s="127">
        <f>COUNTIF($B$4:B312,"LP.")</f>
        <v>10</v>
      </c>
      <c r="D312" s="16" t="s">
        <v>186</v>
      </c>
      <c r="E312" s="17"/>
      <c r="F312" s="17"/>
      <c r="G312" s="17"/>
      <c r="H312" s="17"/>
      <c r="I312" s="17"/>
      <c r="J312" s="17"/>
      <c r="K312" s="17"/>
      <c r="L312" s="17"/>
      <c r="M312" s="17"/>
      <c r="N312" s="17"/>
      <c r="O312" s="17"/>
      <c r="P312" s="18"/>
      <c r="Q312" s="18"/>
      <c r="R312" s="19"/>
      <c r="S312" s="19"/>
    </row>
    <row r="313" spans="1:19" ht="39.75" customHeight="1" x14ac:dyDescent="0.25">
      <c r="A313" s="1"/>
      <c r="B313" s="20" t="s">
        <v>20</v>
      </c>
      <c r="C313" s="204" t="s">
        <v>187</v>
      </c>
      <c r="D313" s="201" t="s">
        <v>371</v>
      </c>
      <c r="E313" s="22">
        <f>CEILING(F313*0.5,1)</f>
        <v>15</v>
      </c>
      <c r="F313" s="145">
        <v>30</v>
      </c>
      <c r="G313" s="22">
        <f>CEILING(F313*0.8,1)</f>
        <v>24</v>
      </c>
      <c r="H313" s="41"/>
      <c r="I313" s="24"/>
      <c r="J313" s="25"/>
      <c r="K313" s="26" t="str">
        <f t="shared" ref="K313:K319" si="67">D313</f>
        <v>op.</v>
      </c>
      <c r="L313" s="23">
        <f t="shared" ref="L313:L316" si="68">F313</f>
        <v>30</v>
      </c>
      <c r="M313" s="22">
        <f t="shared" ref="M313:M316" si="69">G313</f>
        <v>24</v>
      </c>
      <c r="N313" s="202"/>
      <c r="O313" s="28"/>
      <c r="P313" s="29"/>
      <c r="Q313" s="29"/>
      <c r="R313" s="30"/>
      <c r="S313" s="30"/>
    </row>
    <row r="314" spans="1:19" ht="69.75" customHeight="1" x14ac:dyDescent="0.25">
      <c r="A314" s="1"/>
      <c r="B314" s="20" t="s">
        <v>22</v>
      </c>
      <c r="C314" s="204" t="s">
        <v>188</v>
      </c>
      <c r="D314" s="201" t="s">
        <v>371</v>
      </c>
      <c r="E314" s="22">
        <f t="shared" ref="E314:E319" si="70">CEILING(F314*0.5,1)</f>
        <v>15</v>
      </c>
      <c r="F314" s="145">
        <v>30</v>
      </c>
      <c r="G314" s="22">
        <f t="shared" ref="G314:G319" si="71">CEILING(F314*0.8,1)</f>
        <v>24</v>
      </c>
      <c r="H314" s="41"/>
      <c r="I314" s="24"/>
      <c r="J314" s="25"/>
      <c r="K314" s="26" t="str">
        <f t="shared" si="67"/>
        <v>op.</v>
      </c>
      <c r="L314" s="23">
        <f t="shared" si="68"/>
        <v>30</v>
      </c>
      <c r="M314" s="22">
        <f t="shared" si="69"/>
        <v>24</v>
      </c>
      <c r="N314" s="202"/>
      <c r="O314" s="28"/>
      <c r="P314" s="29"/>
      <c r="Q314" s="29"/>
      <c r="R314" s="30"/>
      <c r="S314" s="30"/>
    </row>
    <row r="315" spans="1:19" ht="36.75" customHeight="1" x14ac:dyDescent="0.25">
      <c r="A315" s="1"/>
      <c r="B315" s="20" t="s">
        <v>23</v>
      </c>
      <c r="C315" s="205" t="s">
        <v>189</v>
      </c>
      <c r="D315" s="201" t="s">
        <v>371</v>
      </c>
      <c r="E315" s="22">
        <f t="shared" si="70"/>
        <v>2</v>
      </c>
      <c r="F315" s="145">
        <v>3</v>
      </c>
      <c r="G315" s="22">
        <f t="shared" si="71"/>
        <v>3</v>
      </c>
      <c r="H315" s="41"/>
      <c r="I315" s="24"/>
      <c r="J315" s="25"/>
      <c r="K315" s="26" t="str">
        <f t="shared" si="67"/>
        <v>op.</v>
      </c>
      <c r="L315" s="23">
        <f t="shared" si="68"/>
        <v>3</v>
      </c>
      <c r="M315" s="22">
        <f t="shared" si="69"/>
        <v>3</v>
      </c>
      <c r="N315" s="203"/>
      <c r="O315" s="28"/>
      <c r="P315" s="29"/>
      <c r="Q315" s="29"/>
      <c r="R315" s="30"/>
      <c r="S315" s="30"/>
    </row>
    <row r="316" spans="1:19" ht="50.25" customHeight="1" x14ac:dyDescent="0.25">
      <c r="A316" s="1"/>
      <c r="B316" s="20" t="s">
        <v>33</v>
      </c>
      <c r="C316" s="204" t="s">
        <v>190</v>
      </c>
      <c r="D316" s="21" t="s">
        <v>21</v>
      </c>
      <c r="E316" s="22">
        <f t="shared" si="70"/>
        <v>100</v>
      </c>
      <c r="F316" s="145">
        <v>200</v>
      </c>
      <c r="G316" s="22">
        <f t="shared" si="71"/>
        <v>160</v>
      </c>
      <c r="H316" s="41"/>
      <c r="I316" s="24"/>
      <c r="J316" s="25"/>
      <c r="K316" s="26" t="str">
        <f t="shared" si="67"/>
        <v>SZT.</v>
      </c>
      <c r="L316" s="23">
        <f t="shared" si="68"/>
        <v>200</v>
      </c>
      <c r="M316" s="22">
        <f t="shared" si="69"/>
        <v>160</v>
      </c>
      <c r="N316" s="202"/>
      <c r="O316" s="28"/>
      <c r="P316" s="29"/>
      <c r="Q316" s="29"/>
      <c r="R316" s="30"/>
      <c r="S316" s="30"/>
    </row>
    <row r="317" spans="1:19" ht="53.25" customHeight="1" x14ac:dyDescent="0.25">
      <c r="A317" s="1"/>
      <c r="B317" s="20" t="s">
        <v>34</v>
      </c>
      <c r="C317" s="204" t="s">
        <v>191</v>
      </c>
      <c r="D317" s="21" t="s">
        <v>21</v>
      </c>
      <c r="E317" s="22">
        <f t="shared" si="70"/>
        <v>3</v>
      </c>
      <c r="F317" s="145">
        <v>5</v>
      </c>
      <c r="G317" s="22">
        <f t="shared" si="71"/>
        <v>4</v>
      </c>
      <c r="H317" s="41"/>
      <c r="I317" s="24"/>
      <c r="J317" s="25"/>
      <c r="K317" s="26" t="str">
        <f t="shared" si="67"/>
        <v>SZT.</v>
      </c>
      <c r="L317" s="23">
        <f t="shared" ref="L317" si="72">F317</f>
        <v>5</v>
      </c>
      <c r="M317" s="22">
        <f t="shared" ref="M317" si="73">G317</f>
        <v>4</v>
      </c>
      <c r="N317" s="202"/>
      <c r="O317" s="28"/>
      <c r="P317" s="29"/>
      <c r="Q317" s="29"/>
      <c r="R317" s="30"/>
      <c r="S317" s="30"/>
    </row>
    <row r="318" spans="1:19" ht="95.25" customHeight="1" x14ac:dyDescent="0.25">
      <c r="A318" s="1"/>
      <c r="B318" s="20" t="s">
        <v>35</v>
      </c>
      <c r="C318" s="205" t="s">
        <v>192</v>
      </c>
      <c r="D318" s="21" t="s">
        <v>21</v>
      </c>
      <c r="E318" s="22">
        <f t="shared" si="70"/>
        <v>1</v>
      </c>
      <c r="F318" s="145">
        <v>2</v>
      </c>
      <c r="G318" s="22">
        <f t="shared" si="71"/>
        <v>2</v>
      </c>
      <c r="H318" s="41"/>
      <c r="I318" s="24"/>
      <c r="J318" s="25"/>
      <c r="K318" s="26" t="str">
        <f t="shared" si="67"/>
        <v>SZT.</v>
      </c>
      <c r="L318" s="23">
        <f t="shared" ref="L318:L319" si="74">F318</f>
        <v>2</v>
      </c>
      <c r="M318" s="22">
        <f t="shared" ref="M318:M319" si="75">G318</f>
        <v>2</v>
      </c>
      <c r="N318" s="203"/>
      <c r="O318" s="28"/>
      <c r="P318" s="29"/>
      <c r="Q318" s="29"/>
      <c r="R318" s="30"/>
      <c r="S318" s="30"/>
    </row>
    <row r="319" spans="1:19" ht="105" customHeight="1" x14ac:dyDescent="0.25">
      <c r="A319" s="1"/>
      <c r="B319" s="20" t="s">
        <v>47</v>
      </c>
      <c r="C319" s="204" t="s">
        <v>193</v>
      </c>
      <c r="D319" s="21" t="s">
        <v>21</v>
      </c>
      <c r="E319" s="22">
        <f t="shared" si="70"/>
        <v>3</v>
      </c>
      <c r="F319" s="145">
        <v>5</v>
      </c>
      <c r="G319" s="22">
        <f t="shared" si="71"/>
        <v>4</v>
      </c>
      <c r="H319" s="41"/>
      <c r="I319" s="24"/>
      <c r="J319" s="25"/>
      <c r="K319" s="26" t="str">
        <f t="shared" si="67"/>
        <v>SZT.</v>
      </c>
      <c r="L319" s="23">
        <f t="shared" si="74"/>
        <v>5</v>
      </c>
      <c r="M319" s="22">
        <f t="shared" si="75"/>
        <v>4</v>
      </c>
      <c r="N319" s="202"/>
      <c r="O319" s="28"/>
      <c r="P319" s="29"/>
      <c r="Q319" s="29"/>
      <c r="R319" s="30"/>
      <c r="S319" s="30"/>
    </row>
    <row r="321" spans="1:19" ht="15.75" thickBot="1" x14ac:dyDescent="0.3"/>
    <row r="322" spans="1:19" ht="15.75" thickBot="1" x14ac:dyDescent="0.3">
      <c r="P322" s="209" t="s">
        <v>387</v>
      </c>
      <c r="Q322" s="210">
        <f>C312</f>
        <v>10</v>
      </c>
      <c r="R322" s="210"/>
      <c r="S322" s="211"/>
    </row>
    <row r="323" spans="1:19" ht="45.75" thickBot="1" x14ac:dyDescent="0.3">
      <c r="A323" s="43"/>
      <c r="B323" s="60"/>
      <c r="C323" s="61"/>
      <c r="D323" s="62"/>
      <c r="E323" s="82"/>
      <c r="F323" s="89"/>
      <c r="G323" s="83"/>
      <c r="H323" s="87"/>
      <c r="I323" s="62"/>
      <c r="J323" s="62"/>
      <c r="P323" s="36" t="s">
        <v>25</v>
      </c>
      <c r="Q323" s="36" t="s">
        <v>26</v>
      </c>
      <c r="R323" s="36" t="s">
        <v>27</v>
      </c>
      <c r="S323" s="36" t="s">
        <v>28</v>
      </c>
    </row>
    <row r="324" spans="1:19" ht="15.75" thickBot="1" x14ac:dyDescent="0.3">
      <c r="A324" s="43"/>
      <c r="B324" s="60"/>
      <c r="C324" s="61"/>
      <c r="D324" s="62"/>
      <c r="E324" s="62"/>
      <c r="F324" s="89"/>
      <c r="G324" s="83"/>
      <c r="H324" s="87"/>
      <c r="I324" s="82"/>
      <c r="J324" s="62"/>
      <c r="P324" s="37">
        <f>SUM(P313:P319)</f>
        <v>0</v>
      </c>
      <c r="Q324" s="38">
        <f>SUM(Q313:Q319)</f>
        <v>0</v>
      </c>
      <c r="R324" s="38">
        <f>SUM(R313:R319)</f>
        <v>0</v>
      </c>
      <c r="S324" s="39">
        <f>SUM(S313:S319)</f>
        <v>0</v>
      </c>
    </row>
    <row r="325" spans="1:19" x14ac:dyDescent="0.25">
      <c r="A325" s="43" t="s">
        <v>125</v>
      </c>
      <c r="B325" s="60" t="s">
        <v>126</v>
      </c>
      <c r="C325" s="62"/>
      <c r="D325" s="61"/>
      <c r="E325" s="49"/>
      <c r="F325" s="62"/>
      <c r="G325" s="64"/>
      <c r="H325" s="83"/>
      <c r="I325" s="64"/>
      <c r="J325" s="62"/>
      <c r="Q325" s="95"/>
    </row>
    <row r="326" spans="1:19" x14ac:dyDescent="0.25">
      <c r="A326" s="46" t="s">
        <v>399</v>
      </c>
      <c r="B326" s="65"/>
      <c r="C326" s="65"/>
      <c r="D326" s="65"/>
      <c r="E326" s="65"/>
      <c r="F326" s="65"/>
      <c r="G326" s="65"/>
      <c r="H326" s="88"/>
      <c r="I326" s="66"/>
      <c r="J326" s="67" t="s">
        <v>127</v>
      </c>
    </row>
    <row r="327" spans="1:19" x14ac:dyDescent="0.25">
      <c r="A327" s="46" t="s">
        <v>397</v>
      </c>
      <c r="B327" s="65"/>
      <c r="C327" s="65"/>
      <c r="D327" s="65"/>
      <c r="E327" s="65"/>
      <c r="F327" s="65"/>
      <c r="G327" s="65"/>
      <c r="H327" s="65"/>
      <c r="I327" s="66"/>
      <c r="J327" s="67" t="s">
        <v>127</v>
      </c>
    </row>
    <row r="328" spans="1:19" x14ac:dyDescent="0.25">
      <c r="A328" s="48"/>
      <c r="B328" s="61" t="s">
        <v>128</v>
      </c>
      <c r="C328" s="48"/>
      <c r="D328" s="68"/>
      <c r="E328" s="48"/>
      <c r="F328" s="69"/>
      <c r="G328" s="48"/>
      <c r="H328" s="48"/>
      <c r="I328" s="70"/>
      <c r="J328" s="64"/>
    </row>
    <row r="329" spans="1:19" x14ac:dyDescent="0.25">
      <c r="A329" s="43" t="s">
        <v>125</v>
      </c>
      <c r="B329" s="71" t="s">
        <v>129</v>
      </c>
      <c r="C329" s="71"/>
      <c r="D329" s="43"/>
      <c r="E329" s="43"/>
      <c r="F329" s="72"/>
      <c r="G329" s="49"/>
      <c r="H329" s="49"/>
      <c r="I329" s="49"/>
      <c r="J329" s="49"/>
    </row>
    <row r="330" spans="1:19" x14ac:dyDescent="0.25">
      <c r="A330" s="43" t="s">
        <v>125</v>
      </c>
      <c r="B330" s="60" t="s">
        <v>130</v>
      </c>
      <c r="C330" s="61"/>
      <c r="D330" s="62"/>
      <c r="E330" s="62"/>
      <c r="F330" s="86"/>
      <c r="G330" s="63"/>
      <c r="H330" s="64"/>
      <c r="I330" s="62"/>
      <c r="J330" s="62"/>
    </row>
    <row r="331" spans="1:19" x14ac:dyDescent="0.25">
      <c r="A331" s="43" t="s">
        <v>125</v>
      </c>
      <c r="B331" s="73"/>
      <c r="C331" s="71"/>
      <c r="D331" s="43"/>
      <c r="E331" s="43"/>
      <c r="F331" s="72"/>
      <c r="G331" s="49"/>
      <c r="H331" s="49"/>
      <c r="I331" s="49"/>
      <c r="J331" s="49"/>
    </row>
    <row r="332" spans="1:19" x14ac:dyDescent="0.25">
      <c r="A332" s="43" t="s">
        <v>125</v>
      </c>
      <c r="B332" s="71" t="s">
        <v>131</v>
      </c>
      <c r="C332" s="71"/>
      <c r="D332" s="43"/>
      <c r="E332" s="43"/>
      <c r="F332" s="72"/>
      <c r="G332" s="49"/>
      <c r="H332" s="49"/>
      <c r="I332" s="71"/>
      <c r="J332" s="71"/>
    </row>
    <row r="333" spans="1:19" x14ac:dyDescent="0.25">
      <c r="A333" s="43" t="s">
        <v>125</v>
      </c>
      <c r="B333" s="74" t="s">
        <v>132</v>
      </c>
      <c r="C333" s="74"/>
      <c r="D333" s="75"/>
      <c r="E333" s="75"/>
      <c r="F333" s="76"/>
      <c r="G333" s="77"/>
      <c r="H333" s="77"/>
      <c r="I333" s="78"/>
      <c r="J333" s="78"/>
    </row>
    <row r="334" spans="1:19" x14ac:dyDescent="0.25">
      <c r="A334" s="49"/>
      <c r="B334" s="49"/>
      <c r="C334" s="49"/>
      <c r="D334" s="43"/>
      <c r="E334" s="79"/>
      <c r="F334" s="80" t="s">
        <v>133</v>
      </c>
      <c r="G334" s="81"/>
      <c r="H334" s="81"/>
      <c r="I334" s="81"/>
      <c r="J334" s="81"/>
    </row>
    <row r="340" spans="1:19" x14ac:dyDescent="0.25">
      <c r="A340" s="1"/>
      <c r="B340" s="2"/>
      <c r="C340" s="3"/>
      <c r="D340" s="4"/>
      <c r="E340" s="234" t="s">
        <v>0</v>
      </c>
      <c r="F340" s="234"/>
      <c r="G340" s="234"/>
      <c r="H340" s="2"/>
      <c r="I340" s="2"/>
      <c r="J340" s="2"/>
      <c r="K340" s="236" t="s">
        <v>1</v>
      </c>
      <c r="L340" s="237"/>
      <c r="M340" s="237"/>
      <c r="N340" s="237"/>
      <c r="O340" s="238"/>
      <c r="P340" s="2"/>
      <c r="Q340" s="2"/>
      <c r="R340" s="1"/>
      <c r="S340" s="1"/>
    </row>
    <row r="341" spans="1:19" ht="75.75" thickBot="1" x14ac:dyDescent="0.3">
      <c r="A341" s="94"/>
      <c r="B341" s="5" t="s">
        <v>2</v>
      </c>
      <c r="C341" s="6" t="s">
        <v>3</v>
      </c>
      <c r="D341" s="7" t="s">
        <v>4</v>
      </c>
      <c r="E341" s="8" t="s">
        <v>5</v>
      </c>
      <c r="F341" s="8" t="s">
        <v>6</v>
      </c>
      <c r="G341" s="8" t="s">
        <v>7</v>
      </c>
      <c r="H341" s="5" t="s">
        <v>8</v>
      </c>
      <c r="I341" s="9" t="s">
        <v>9</v>
      </c>
      <c r="J341" s="10" t="s">
        <v>10</v>
      </c>
      <c r="K341" s="11" t="s">
        <v>11</v>
      </c>
      <c r="L341" s="12" t="s">
        <v>12</v>
      </c>
      <c r="M341" s="12" t="s">
        <v>13</v>
      </c>
      <c r="N341" s="13" t="s">
        <v>14</v>
      </c>
      <c r="O341" s="14" t="s">
        <v>15</v>
      </c>
      <c r="P341" s="12" t="s">
        <v>16</v>
      </c>
      <c r="Q341" s="12" t="s">
        <v>17</v>
      </c>
      <c r="R341" s="12" t="s">
        <v>18</v>
      </c>
      <c r="S341" s="12" t="s">
        <v>19</v>
      </c>
    </row>
    <row r="342" spans="1:19" ht="15.75" thickBot="1" x14ac:dyDescent="0.3">
      <c r="A342" s="1"/>
      <c r="B342" s="15" t="s">
        <v>387</v>
      </c>
      <c r="C342" s="127">
        <f>COUNTIF($B$4:B342,"LP.")</f>
        <v>11</v>
      </c>
      <c r="D342" s="16" t="s">
        <v>194</v>
      </c>
      <c r="E342" s="17"/>
      <c r="F342" s="17"/>
      <c r="G342" s="17"/>
      <c r="H342" s="17"/>
      <c r="I342" s="17"/>
      <c r="J342" s="17"/>
      <c r="K342" s="17"/>
      <c r="L342" s="17"/>
      <c r="M342" s="17"/>
      <c r="N342" s="17"/>
      <c r="O342" s="17"/>
      <c r="P342" s="18"/>
      <c r="Q342" s="18"/>
      <c r="R342" s="19"/>
      <c r="S342" s="19"/>
    </row>
    <row r="343" spans="1:19" ht="40.5" customHeight="1" x14ac:dyDescent="0.25">
      <c r="A343" s="1"/>
      <c r="B343" s="20" t="s">
        <v>20</v>
      </c>
      <c r="C343" s="204" t="s">
        <v>195</v>
      </c>
      <c r="D343" s="201" t="s">
        <v>371</v>
      </c>
      <c r="E343" s="22">
        <f>CEILING(F343*0.5,1)</f>
        <v>1</v>
      </c>
      <c r="F343" s="145">
        <v>2</v>
      </c>
      <c r="G343" s="22">
        <f>CEILING(F343*0.8,1)</f>
        <v>2</v>
      </c>
      <c r="H343" s="41"/>
      <c r="I343" s="24"/>
      <c r="J343" s="25"/>
      <c r="K343" s="26" t="str">
        <f>D343</f>
        <v>op.</v>
      </c>
      <c r="L343" s="23">
        <f t="shared" ref="L343:L344" si="76">F343</f>
        <v>2</v>
      </c>
      <c r="M343" s="22">
        <f t="shared" ref="M343:M344" si="77">G343</f>
        <v>2</v>
      </c>
      <c r="N343" s="202"/>
      <c r="O343" s="28"/>
      <c r="P343" s="29"/>
      <c r="Q343" s="29"/>
      <c r="R343" s="30"/>
      <c r="S343" s="30"/>
    </row>
    <row r="344" spans="1:19" ht="37.5" customHeight="1" x14ac:dyDescent="0.25">
      <c r="A344" s="1"/>
      <c r="B344" s="20" t="s">
        <v>22</v>
      </c>
      <c r="C344" s="204" t="s">
        <v>196</v>
      </c>
      <c r="D344" s="201" t="s">
        <v>371</v>
      </c>
      <c r="E344" s="22">
        <f>CEILING(F344*0.5,1)</f>
        <v>1</v>
      </c>
      <c r="F344" s="145">
        <v>2</v>
      </c>
      <c r="G344" s="22">
        <f>CEILING(F344*0.8,1)</f>
        <v>2</v>
      </c>
      <c r="H344" s="41"/>
      <c r="I344" s="24"/>
      <c r="J344" s="25"/>
      <c r="K344" s="26" t="str">
        <f>D344</f>
        <v>op.</v>
      </c>
      <c r="L344" s="23">
        <f t="shared" si="76"/>
        <v>2</v>
      </c>
      <c r="M344" s="22">
        <f t="shared" si="77"/>
        <v>2</v>
      </c>
      <c r="N344" s="202"/>
      <c r="O344" s="28"/>
      <c r="P344" s="29"/>
      <c r="Q344" s="29"/>
      <c r="R344" s="30"/>
      <c r="S344" s="30"/>
    </row>
    <row r="346" spans="1:19" ht="15.75" thickBot="1" x14ac:dyDescent="0.3"/>
    <row r="347" spans="1:19" ht="15.75" thickBot="1" x14ac:dyDescent="0.3">
      <c r="A347" s="43"/>
      <c r="B347" s="60"/>
      <c r="C347" s="61"/>
      <c r="D347" s="62"/>
      <c r="E347" s="82"/>
      <c r="F347" s="89"/>
      <c r="G347" s="83"/>
      <c r="H347" s="87"/>
      <c r="I347" s="62"/>
      <c r="J347" s="62"/>
      <c r="K347" s="85"/>
      <c r="P347" s="209" t="s">
        <v>387</v>
      </c>
      <c r="Q347" s="210">
        <f>C342</f>
        <v>11</v>
      </c>
      <c r="R347" s="210"/>
      <c r="S347" s="211"/>
    </row>
    <row r="348" spans="1:19" ht="45.75" thickBot="1" x14ac:dyDescent="0.3">
      <c r="A348" s="43"/>
      <c r="B348" s="60"/>
      <c r="C348" s="61"/>
      <c r="D348" s="62"/>
      <c r="E348" s="62"/>
      <c r="F348" s="89"/>
      <c r="G348" s="83"/>
      <c r="H348" s="87"/>
      <c r="I348" s="82"/>
      <c r="J348" s="62"/>
      <c r="K348" s="85"/>
      <c r="P348" s="36" t="s">
        <v>25</v>
      </c>
      <c r="Q348" s="36" t="s">
        <v>26</v>
      </c>
      <c r="R348" s="36" t="s">
        <v>27</v>
      </c>
      <c r="S348" s="36" t="s">
        <v>28</v>
      </c>
    </row>
    <row r="349" spans="1:19" ht="15.75" thickBot="1" x14ac:dyDescent="0.3">
      <c r="A349" s="43" t="s">
        <v>125</v>
      </c>
      <c r="B349" s="60" t="s">
        <v>126</v>
      </c>
      <c r="C349" s="62"/>
      <c r="D349" s="61"/>
      <c r="E349" s="49"/>
      <c r="F349" s="62"/>
      <c r="G349" s="64"/>
      <c r="H349" s="83"/>
      <c r="I349" s="64"/>
      <c r="J349" s="62"/>
      <c r="K349" s="84"/>
      <c r="P349" s="37">
        <f>SUM(P343:P344)</f>
        <v>0</v>
      </c>
      <c r="Q349" s="38">
        <f>SUM(Q343:Q344)</f>
        <v>0</v>
      </c>
      <c r="R349" s="38">
        <f>SUM(R343:R344)</f>
        <v>0</v>
      </c>
      <c r="S349" s="39">
        <f>SUM(S343:S344)</f>
        <v>0</v>
      </c>
    </row>
    <row r="350" spans="1:19" x14ac:dyDescent="0.25">
      <c r="A350" s="46" t="s">
        <v>395</v>
      </c>
      <c r="B350" s="65"/>
      <c r="C350" s="65"/>
      <c r="D350" s="65"/>
      <c r="E350" s="65"/>
      <c r="F350" s="65"/>
      <c r="G350" s="65"/>
      <c r="H350" s="88"/>
      <c r="I350" s="66"/>
      <c r="J350" s="67" t="s">
        <v>127</v>
      </c>
      <c r="K350" s="85"/>
    </row>
    <row r="351" spans="1:19" x14ac:dyDescent="0.25">
      <c r="A351" s="46" t="s">
        <v>394</v>
      </c>
      <c r="B351" s="65"/>
      <c r="C351" s="65"/>
      <c r="D351" s="65"/>
      <c r="E351" s="65"/>
      <c r="F351" s="65"/>
      <c r="G351" s="65"/>
      <c r="H351" s="65"/>
      <c r="I351" s="66"/>
      <c r="J351" s="67" t="s">
        <v>127</v>
      </c>
      <c r="K351" s="85"/>
    </row>
    <row r="352" spans="1:19" x14ac:dyDescent="0.25">
      <c r="A352" s="48"/>
      <c r="B352" s="61" t="s">
        <v>128</v>
      </c>
      <c r="C352" s="48"/>
      <c r="D352" s="68"/>
      <c r="E352" s="48"/>
      <c r="F352" s="69"/>
      <c r="G352" s="48"/>
      <c r="H352" s="48"/>
      <c r="I352" s="70"/>
      <c r="J352" s="64"/>
      <c r="K352" s="85"/>
    </row>
    <row r="353" spans="1:19" x14ac:dyDescent="0.25">
      <c r="A353" s="43" t="s">
        <v>125</v>
      </c>
      <c r="B353" s="71" t="s">
        <v>129</v>
      </c>
      <c r="C353" s="71"/>
      <c r="D353" s="43"/>
      <c r="E353" s="43"/>
      <c r="F353" s="72"/>
      <c r="G353" s="49"/>
      <c r="H353" s="49"/>
      <c r="I353" s="49"/>
      <c r="J353" s="49"/>
      <c r="K353" s="85"/>
    </row>
    <row r="354" spans="1:19" x14ac:dyDescent="0.25">
      <c r="A354" s="43" t="s">
        <v>125</v>
      </c>
      <c r="B354" s="60" t="s">
        <v>130</v>
      </c>
      <c r="C354" s="61"/>
      <c r="D354" s="62"/>
      <c r="E354" s="62"/>
      <c r="F354" s="86"/>
      <c r="G354" s="63"/>
      <c r="H354" s="64"/>
      <c r="I354" s="62"/>
      <c r="J354" s="62"/>
      <c r="K354" s="85"/>
    </row>
    <row r="355" spans="1:19" x14ac:dyDescent="0.25">
      <c r="A355" s="43" t="s">
        <v>125</v>
      </c>
      <c r="B355" s="73"/>
      <c r="C355" s="71"/>
      <c r="D355" s="43"/>
      <c r="E355" s="43"/>
      <c r="F355" s="72"/>
      <c r="G355" s="49"/>
      <c r="H355" s="49"/>
      <c r="I355" s="49"/>
      <c r="J355" s="49"/>
      <c r="K355" s="85"/>
    </row>
    <row r="356" spans="1:19" x14ac:dyDescent="0.25">
      <c r="A356" s="43" t="s">
        <v>125</v>
      </c>
      <c r="B356" s="71" t="s">
        <v>131</v>
      </c>
      <c r="C356" s="71"/>
      <c r="D356" s="43"/>
      <c r="E356" s="43"/>
      <c r="F356" s="72"/>
      <c r="G356" s="49"/>
      <c r="H356" s="49"/>
      <c r="I356" s="71"/>
      <c r="J356" s="71"/>
      <c r="K356" s="85"/>
    </row>
    <row r="357" spans="1:19" x14ac:dyDescent="0.25">
      <c r="A357" s="43" t="s">
        <v>125</v>
      </c>
      <c r="B357" s="74" t="s">
        <v>132</v>
      </c>
      <c r="C357" s="74"/>
      <c r="D357" s="75"/>
      <c r="E357" s="75"/>
      <c r="F357" s="76"/>
      <c r="G357" s="77"/>
      <c r="H357" s="77"/>
      <c r="I357" s="78"/>
      <c r="J357" s="78"/>
      <c r="K357" s="85"/>
    </row>
    <row r="358" spans="1:19" x14ac:dyDescent="0.25">
      <c r="A358" s="49"/>
      <c r="B358" s="49"/>
      <c r="C358" s="49"/>
      <c r="D358" s="43"/>
      <c r="E358" s="79"/>
      <c r="F358" s="80" t="s">
        <v>133</v>
      </c>
      <c r="G358" s="81"/>
      <c r="H358" s="81"/>
      <c r="I358" s="81"/>
      <c r="J358" s="81"/>
    </row>
    <row r="362" spans="1:19" x14ac:dyDescent="0.25">
      <c r="A362" s="49"/>
      <c r="B362" s="49"/>
      <c r="C362" s="49"/>
      <c r="D362" s="43"/>
      <c r="E362" s="79"/>
      <c r="F362" s="80"/>
      <c r="G362" s="81"/>
      <c r="H362" s="81"/>
      <c r="I362" s="81"/>
      <c r="J362" s="81"/>
    </row>
    <row r="363" spans="1:19" x14ac:dyDescent="0.25">
      <c r="A363" s="1"/>
      <c r="B363" s="2"/>
      <c r="C363" s="3"/>
      <c r="D363" s="4"/>
      <c r="E363" s="234" t="s">
        <v>0</v>
      </c>
      <c r="F363" s="234"/>
      <c r="G363" s="234"/>
      <c r="H363" s="2"/>
      <c r="I363" s="2"/>
      <c r="J363" s="2"/>
      <c r="K363" s="236" t="s">
        <v>1</v>
      </c>
      <c r="L363" s="237"/>
      <c r="M363" s="237"/>
      <c r="N363" s="237"/>
      <c r="O363" s="238"/>
      <c r="P363" s="2"/>
      <c r="Q363" s="2"/>
      <c r="R363" s="1"/>
      <c r="S363" s="1"/>
    </row>
    <row r="364" spans="1:19" ht="75.75" thickBot="1" x14ac:dyDescent="0.3">
      <c r="A364" s="94"/>
      <c r="B364" s="5" t="s">
        <v>2</v>
      </c>
      <c r="C364" s="6" t="s">
        <v>3</v>
      </c>
      <c r="D364" s="7" t="s">
        <v>4</v>
      </c>
      <c r="E364" s="8" t="s">
        <v>5</v>
      </c>
      <c r="F364" s="8" t="s">
        <v>6</v>
      </c>
      <c r="G364" s="8" t="s">
        <v>7</v>
      </c>
      <c r="H364" s="5" t="s">
        <v>8</v>
      </c>
      <c r="I364" s="9" t="s">
        <v>9</v>
      </c>
      <c r="J364" s="10" t="s">
        <v>10</v>
      </c>
      <c r="K364" s="11" t="s">
        <v>11</v>
      </c>
      <c r="L364" s="12" t="s">
        <v>12</v>
      </c>
      <c r="M364" s="12" t="s">
        <v>13</v>
      </c>
      <c r="N364" s="13" t="s">
        <v>14</v>
      </c>
      <c r="O364" s="14" t="s">
        <v>15</v>
      </c>
      <c r="P364" s="12" t="s">
        <v>16</v>
      </c>
      <c r="Q364" s="12" t="s">
        <v>17</v>
      </c>
      <c r="R364" s="12" t="s">
        <v>18</v>
      </c>
      <c r="S364" s="12" t="s">
        <v>19</v>
      </c>
    </row>
    <row r="365" spans="1:19" ht="15.75" thickBot="1" x14ac:dyDescent="0.3">
      <c r="A365" s="1"/>
      <c r="B365" s="15" t="s">
        <v>387</v>
      </c>
      <c r="C365" s="127">
        <f>COUNTIF($B$4:B365,"LP.")</f>
        <v>12</v>
      </c>
      <c r="D365" s="16" t="s">
        <v>383</v>
      </c>
      <c r="E365" s="17"/>
      <c r="F365" s="17"/>
      <c r="G365" s="17"/>
      <c r="H365" s="17"/>
      <c r="I365" s="17"/>
      <c r="J365" s="17"/>
      <c r="K365" s="17"/>
      <c r="L365" s="17"/>
      <c r="M365" s="17"/>
      <c r="N365" s="17"/>
      <c r="O365" s="17"/>
      <c r="P365" s="18"/>
      <c r="Q365" s="18"/>
      <c r="R365" s="19"/>
      <c r="S365" s="19"/>
    </row>
    <row r="366" spans="1:19" ht="220.5" customHeight="1" x14ac:dyDescent="0.25">
      <c r="A366" s="1"/>
      <c r="B366" s="20" t="s">
        <v>20</v>
      </c>
      <c r="C366" s="204" t="s">
        <v>197</v>
      </c>
      <c r="D366" s="21" t="s">
        <v>21</v>
      </c>
      <c r="E366" s="22">
        <f>CEILING(F366*0.5,1)</f>
        <v>125</v>
      </c>
      <c r="F366" s="145">
        <v>250</v>
      </c>
      <c r="G366" s="22">
        <f>CEILING(F366*0.8,1)</f>
        <v>200</v>
      </c>
      <c r="H366" s="41"/>
      <c r="I366" s="24"/>
      <c r="J366" s="25"/>
      <c r="K366" s="26" t="str">
        <f>D366</f>
        <v>SZT.</v>
      </c>
      <c r="L366" s="23">
        <f t="shared" ref="L366:L368" si="78">F366</f>
        <v>250</v>
      </c>
      <c r="M366" s="22">
        <f t="shared" ref="M366:M368" si="79">G366</f>
        <v>200</v>
      </c>
      <c r="N366" s="202"/>
      <c r="O366" s="28"/>
      <c r="P366" s="29"/>
      <c r="Q366" s="29"/>
      <c r="R366" s="30"/>
      <c r="S366" s="30"/>
    </row>
    <row r="367" spans="1:19" ht="236.25" customHeight="1" x14ac:dyDescent="0.25">
      <c r="A367" s="1"/>
      <c r="B367" s="20" t="s">
        <v>22</v>
      </c>
      <c r="C367" s="204" t="s">
        <v>198</v>
      </c>
      <c r="D367" s="21" t="s">
        <v>21</v>
      </c>
      <c r="E367" s="22">
        <f t="shared" ref="E367:E368" si="80">CEILING(F367*0.5,1)</f>
        <v>350</v>
      </c>
      <c r="F367" s="145">
        <v>700</v>
      </c>
      <c r="G367" s="22">
        <f t="shared" ref="G367:G368" si="81">CEILING(F367*0.8,1)</f>
        <v>560</v>
      </c>
      <c r="H367" s="41"/>
      <c r="I367" s="24"/>
      <c r="J367" s="25"/>
      <c r="K367" s="26" t="str">
        <f>D367</f>
        <v>SZT.</v>
      </c>
      <c r="L367" s="23">
        <f t="shared" si="78"/>
        <v>700</v>
      </c>
      <c r="M367" s="22">
        <f t="shared" si="79"/>
        <v>560</v>
      </c>
      <c r="N367" s="202"/>
      <c r="O367" s="28"/>
      <c r="P367" s="29"/>
      <c r="Q367" s="29"/>
      <c r="R367" s="30"/>
      <c r="S367" s="30"/>
    </row>
    <row r="368" spans="1:19" ht="371.25" customHeight="1" x14ac:dyDescent="0.25">
      <c r="A368" s="1"/>
      <c r="B368" s="20" t="s">
        <v>23</v>
      </c>
      <c r="C368" s="205" t="s">
        <v>199</v>
      </c>
      <c r="D368" s="21" t="s">
        <v>21</v>
      </c>
      <c r="E368" s="22">
        <f t="shared" si="80"/>
        <v>125</v>
      </c>
      <c r="F368" s="145">
        <v>250</v>
      </c>
      <c r="G368" s="22">
        <f t="shared" si="81"/>
        <v>200</v>
      </c>
      <c r="H368" s="41"/>
      <c r="I368" s="24"/>
      <c r="J368" s="25"/>
      <c r="K368" s="26" t="str">
        <f>D368</f>
        <v>SZT.</v>
      </c>
      <c r="L368" s="23">
        <f t="shared" si="78"/>
        <v>250</v>
      </c>
      <c r="M368" s="22">
        <f t="shared" si="79"/>
        <v>200</v>
      </c>
      <c r="N368" s="203"/>
      <c r="O368" s="28"/>
      <c r="P368" s="29"/>
      <c r="Q368" s="29"/>
      <c r="R368" s="30"/>
      <c r="S368" s="30"/>
    </row>
    <row r="370" spans="1:19" ht="15.75" thickBot="1" x14ac:dyDescent="0.3"/>
    <row r="371" spans="1:19" ht="15.75" thickBot="1" x14ac:dyDescent="0.3">
      <c r="P371" s="209" t="s">
        <v>387</v>
      </c>
      <c r="Q371" s="210">
        <f>C365</f>
        <v>12</v>
      </c>
      <c r="R371" s="210"/>
      <c r="S371" s="211"/>
    </row>
    <row r="372" spans="1:19" ht="45.75" thickBot="1" x14ac:dyDescent="0.3">
      <c r="A372" s="43"/>
      <c r="B372" s="60"/>
      <c r="C372" s="61"/>
      <c r="D372" s="62"/>
      <c r="E372" s="82"/>
      <c r="F372" s="89"/>
      <c r="G372" s="83"/>
      <c r="H372" s="87"/>
      <c r="I372" s="62"/>
      <c r="J372" s="62"/>
      <c r="P372" s="36" t="s">
        <v>25</v>
      </c>
      <c r="Q372" s="36" t="s">
        <v>26</v>
      </c>
      <c r="R372" s="36" t="s">
        <v>27</v>
      </c>
      <c r="S372" s="36" t="s">
        <v>28</v>
      </c>
    </row>
    <row r="373" spans="1:19" ht="15.75" thickBot="1" x14ac:dyDescent="0.3">
      <c r="A373" s="43"/>
      <c r="B373" s="60"/>
      <c r="C373" s="61"/>
      <c r="D373" s="62"/>
      <c r="E373" s="62"/>
      <c r="F373" s="89"/>
      <c r="G373" s="83"/>
      <c r="H373" s="87"/>
      <c r="I373" s="82"/>
      <c r="J373" s="62"/>
      <c r="P373" s="37">
        <f>SUM(P366:P368)</f>
        <v>0</v>
      </c>
      <c r="Q373" s="38">
        <f>SUM(Q366:Q368)</f>
        <v>0</v>
      </c>
      <c r="R373" s="38">
        <f>SUM(R366:R368)</f>
        <v>0</v>
      </c>
      <c r="S373" s="39">
        <f>SUM(S366:S368)</f>
        <v>0</v>
      </c>
    </row>
    <row r="374" spans="1:19" x14ac:dyDescent="0.25">
      <c r="A374" s="43" t="s">
        <v>125</v>
      </c>
      <c r="B374" s="60" t="s">
        <v>126</v>
      </c>
      <c r="C374" s="62"/>
      <c r="D374" s="61"/>
      <c r="E374" s="49"/>
      <c r="F374" s="62"/>
      <c r="G374" s="64"/>
      <c r="H374" s="83"/>
      <c r="I374" s="64"/>
      <c r="J374" s="62"/>
      <c r="Q374" s="95"/>
    </row>
    <row r="375" spans="1:19" x14ac:dyDescent="0.25">
      <c r="A375" s="46" t="s">
        <v>400</v>
      </c>
      <c r="B375" s="65"/>
      <c r="C375" s="65"/>
      <c r="D375" s="65"/>
      <c r="E375" s="65"/>
      <c r="F375" s="65"/>
      <c r="G375" s="65"/>
      <c r="H375" s="88"/>
      <c r="I375" s="66"/>
      <c r="J375" s="67" t="s">
        <v>127</v>
      </c>
    </row>
    <row r="376" spans="1:19" x14ac:dyDescent="0.25">
      <c r="A376" s="46" t="s">
        <v>394</v>
      </c>
      <c r="B376" s="65"/>
      <c r="C376" s="65"/>
      <c r="D376" s="65"/>
      <c r="E376" s="65"/>
      <c r="F376" s="65"/>
      <c r="G376" s="65"/>
      <c r="H376" s="65"/>
      <c r="I376" s="66"/>
      <c r="J376" s="67" t="s">
        <v>127</v>
      </c>
    </row>
    <row r="377" spans="1:19" x14ac:dyDescent="0.25">
      <c r="A377" s="48"/>
      <c r="B377" s="61" t="s">
        <v>128</v>
      </c>
      <c r="C377" s="48"/>
      <c r="D377" s="68"/>
      <c r="E377" s="48"/>
      <c r="F377" s="69"/>
      <c r="G377" s="48"/>
      <c r="H377" s="48"/>
      <c r="I377" s="70"/>
      <c r="J377" s="64"/>
    </row>
    <row r="378" spans="1:19" x14ac:dyDescent="0.25">
      <c r="A378" s="43" t="s">
        <v>125</v>
      </c>
      <c r="B378" s="71" t="s">
        <v>129</v>
      </c>
      <c r="C378" s="71"/>
      <c r="D378" s="43"/>
      <c r="E378" s="43"/>
      <c r="F378" s="72"/>
      <c r="G378" s="49"/>
      <c r="H378" s="49"/>
      <c r="I378" s="49"/>
      <c r="J378" s="49"/>
    </row>
    <row r="379" spans="1:19" x14ac:dyDescent="0.25">
      <c r="A379" s="43" t="s">
        <v>125</v>
      </c>
      <c r="B379" s="60" t="s">
        <v>130</v>
      </c>
      <c r="C379" s="61"/>
      <c r="D379" s="62"/>
      <c r="E379" s="62"/>
      <c r="F379" s="86"/>
      <c r="G379" s="63"/>
      <c r="H379" s="64"/>
      <c r="I379" s="62"/>
      <c r="J379" s="62"/>
    </row>
    <row r="380" spans="1:19" x14ac:dyDescent="0.25">
      <c r="A380" s="43" t="s">
        <v>125</v>
      </c>
      <c r="B380" s="73"/>
      <c r="C380" s="71"/>
      <c r="D380" s="43"/>
      <c r="E380" s="43"/>
      <c r="F380" s="72"/>
      <c r="G380" s="49"/>
      <c r="H380" s="49"/>
      <c r="I380" s="49"/>
      <c r="J380" s="49"/>
    </row>
    <row r="381" spans="1:19" x14ac:dyDescent="0.25">
      <c r="A381" s="43" t="s">
        <v>125</v>
      </c>
      <c r="B381" s="71" t="s">
        <v>131</v>
      </c>
      <c r="C381" s="71"/>
      <c r="D381" s="43"/>
      <c r="E381" s="43"/>
      <c r="F381" s="72"/>
      <c r="G381" s="49"/>
      <c r="H381" s="49"/>
      <c r="I381" s="71"/>
      <c r="J381" s="71"/>
    </row>
    <row r="382" spans="1:19" x14ac:dyDescent="0.25">
      <c r="A382" s="43" t="s">
        <v>125</v>
      </c>
      <c r="B382" s="74" t="s">
        <v>132</v>
      </c>
      <c r="C382" s="74"/>
      <c r="D382" s="75"/>
      <c r="E382" s="75"/>
      <c r="F382" s="76"/>
      <c r="G382" s="77"/>
      <c r="H382" s="77"/>
      <c r="I382" s="78"/>
      <c r="J382" s="78"/>
    </row>
    <row r="383" spans="1:19" x14ac:dyDescent="0.25">
      <c r="A383" s="49"/>
      <c r="B383" s="49"/>
      <c r="C383" s="49"/>
      <c r="D383" s="43"/>
      <c r="E383" s="79"/>
      <c r="F383" s="80" t="s">
        <v>133</v>
      </c>
      <c r="G383" s="81"/>
      <c r="H383" s="81"/>
      <c r="I383" s="81"/>
      <c r="J383" s="81"/>
    </row>
    <row r="386" spans="1:19" x14ac:dyDescent="0.25">
      <c r="A386" s="49"/>
      <c r="B386" s="49"/>
      <c r="C386" s="49"/>
      <c r="D386" s="43"/>
      <c r="E386" s="79"/>
      <c r="F386" s="80"/>
      <c r="G386" s="81"/>
      <c r="H386" s="81"/>
      <c r="I386" s="81"/>
      <c r="J386" s="81"/>
    </row>
    <row r="387" spans="1:19" x14ac:dyDescent="0.25">
      <c r="A387" s="1"/>
      <c r="B387" s="2"/>
      <c r="C387" s="3"/>
      <c r="D387" s="4"/>
      <c r="E387" s="234" t="s">
        <v>0</v>
      </c>
      <c r="F387" s="234"/>
      <c r="G387" s="234"/>
      <c r="H387" s="2"/>
      <c r="I387" s="2"/>
      <c r="J387" s="2"/>
      <c r="K387" s="236" t="s">
        <v>1</v>
      </c>
      <c r="L387" s="237"/>
      <c r="M387" s="237"/>
      <c r="N387" s="237"/>
      <c r="O387" s="238"/>
      <c r="P387" s="2"/>
      <c r="Q387" s="2"/>
      <c r="R387" s="1"/>
      <c r="S387" s="1"/>
    </row>
    <row r="388" spans="1:19" ht="75.75" thickBot="1" x14ac:dyDescent="0.3">
      <c r="A388" s="94"/>
      <c r="B388" s="5" t="s">
        <v>2</v>
      </c>
      <c r="C388" s="6" t="s">
        <v>3</v>
      </c>
      <c r="D388" s="7" t="s">
        <v>4</v>
      </c>
      <c r="E388" s="8" t="s">
        <v>5</v>
      </c>
      <c r="F388" s="8" t="s">
        <v>6</v>
      </c>
      <c r="G388" s="8" t="s">
        <v>7</v>
      </c>
      <c r="H388" s="5" t="s">
        <v>8</v>
      </c>
      <c r="I388" s="9" t="s">
        <v>9</v>
      </c>
      <c r="J388" s="10" t="s">
        <v>10</v>
      </c>
      <c r="K388" s="11" t="s">
        <v>11</v>
      </c>
      <c r="L388" s="12" t="s">
        <v>12</v>
      </c>
      <c r="M388" s="12" t="s">
        <v>13</v>
      </c>
      <c r="N388" s="13" t="s">
        <v>14</v>
      </c>
      <c r="O388" s="14" t="s">
        <v>15</v>
      </c>
      <c r="P388" s="12" t="s">
        <v>16</v>
      </c>
      <c r="Q388" s="12" t="s">
        <v>17</v>
      </c>
      <c r="R388" s="12" t="s">
        <v>18</v>
      </c>
      <c r="S388" s="12" t="s">
        <v>19</v>
      </c>
    </row>
    <row r="389" spans="1:19" ht="15.75" thickBot="1" x14ac:dyDescent="0.3">
      <c r="A389" s="1"/>
      <c r="B389" s="158" t="s">
        <v>387</v>
      </c>
      <c r="C389" s="127">
        <f>COUNTIF($B$4:B389,"LP.")</f>
        <v>13</v>
      </c>
      <c r="D389" s="16" t="s">
        <v>200</v>
      </c>
      <c r="E389" s="17"/>
      <c r="F389" s="17"/>
      <c r="G389" s="17"/>
      <c r="H389" s="17"/>
      <c r="I389" s="17"/>
      <c r="J389" s="17"/>
      <c r="K389" s="17"/>
      <c r="L389" s="17"/>
      <c r="M389" s="17"/>
      <c r="N389" s="17"/>
      <c r="O389" s="17"/>
      <c r="P389" s="18"/>
      <c r="Q389" s="18"/>
      <c r="R389" s="19"/>
      <c r="S389" s="19"/>
    </row>
    <row r="390" spans="1:19" ht="199.5" customHeight="1" x14ac:dyDescent="0.25">
      <c r="A390" s="1"/>
      <c r="B390" s="20" t="s">
        <v>20</v>
      </c>
      <c r="C390" s="41" t="s">
        <v>201</v>
      </c>
      <c r="D390" s="21" t="s">
        <v>21</v>
      </c>
      <c r="E390" s="22">
        <f>CEILING(F390*0.5,1)</f>
        <v>900</v>
      </c>
      <c r="F390" s="145">
        <v>1800</v>
      </c>
      <c r="G390" s="22">
        <f>CEILING(F390*0.8,1)</f>
        <v>1440</v>
      </c>
      <c r="H390" s="41"/>
      <c r="I390" s="24"/>
      <c r="J390" s="25"/>
      <c r="K390" s="26" t="str">
        <f t="shared" ref="K390:K396" si="82">D390</f>
        <v>SZT.</v>
      </c>
      <c r="L390" s="23">
        <f t="shared" ref="L390:L396" si="83">F390</f>
        <v>1800</v>
      </c>
      <c r="M390" s="22">
        <f t="shared" ref="M390:M396" si="84">G390</f>
        <v>1440</v>
      </c>
      <c r="N390" s="215"/>
      <c r="O390" s="28"/>
      <c r="P390" s="29"/>
      <c r="Q390" s="29"/>
      <c r="R390" s="30"/>
      <c r="S390" s="30"/>
    </row>
    <row r="391" spans="1:19" ht="199.5" customHeight="1" x14ac:dyDescent="0.25">
      <c r="A391" s="1"/>
      <c r="B391" s="20" t="s">
        <v>22</v>
      </c>
      <c r="C391" s="41" t="s">
        <v>202</v>
      </c>
      <c r="D391" s="21" t="s">
        <v>21</v>
      </c>
      <c r="E391" s="22">
        <f t="shared" ref="E391:E396" si="85">CEILING(F391*0.5,1)</f>
        <v>1200</v>
      </c>
      <c r="F391" s="145">
        <v>2400</v>
      </c>
      <c r="G391" s="22">
        <f t="shared" ref="G391:G396" si="86">CEILING(F391*0.8,1)</f>
        <v>1920</v>
      </c>
      <c r="H391" s="41"/>
      <c r="I391" s="24"/>
      <c r="J391" s="25"/>
      <c r="K391" s="26" t="str">
        <f t="shared" si="82"/>
        <v>SZT.</v>
      </c>
      <c r="L391" s="23">
        <f t="shared" si="83"/>
        <v>2400</v>
      </c>
      <c r="M391" s="22">
        <f t="shared" si="84"/>
        <v>1920</v>
      </c>
      <c r="N391" s="215"/>
      <c r="O391" s="28"/>
      <c r="P391" s="29"/>
      <c r="Q391" s="29"/>
      <c r="R391" s="30"/>
      <c r="S391" s="30"/>
    </row>
    <row r="392" spans="1:19" ht="209.25" customHeight="1" x14ac:dyDescent="0.25">
      <c r="A392" s="1"/>
      <c r="B392" s="20" t="s">
        <v>23</v>
      </c>
      <c r="C392" s="42" t="s">
        <v>203</v>
      </c>
      <c r="D392" s="21" t="s">
        <v>21</v>
      </c>
      <c r="E392" s="22">
        <f t="shared" si="85"/>
        <v>1150</v>
      </c>
      <c r="F392" s="145">
        <v>2300</v>
      </c>
      <c r="G392" s="22">
        <f t="shared" si="86"/>
        <v>1840</v>
      </c>
      <c r="H392" s="41"/>
      <c r="I392" s="24"/>
      <c r="J392" s="25"/>
      <c r="K392" s="26" t="str">
        <f t="shared" si="82"/>
        <v>SZT.</v>
      </c>
      <c r="L392" s="23">
        <f t="shared" si="83"/>
        <v>2300</v>
      </c>
      <c r="M392" s="22">
        <f t="shared" si="84"/>
        <v>1840</v>
      </c>
      <c r="N392" s="216"/>
      <c r="O392" s="28"/>
      <c r="P392" s="29"/>
      <c r="Q392" s="29"/>
      <c r="R392" s="30"/>
      <c r="S392" s="30"/>
    </row>
    <row r="393" spans="1:19" ht="174" customHeight="1" x14ac:dyDescent="0.25">
      <c r="A393" s="1"/>
      <c r="B393" s="20" t="s">
        <v>33</v>
      </c>
      <c r="C393" s="41" t="s">
        <v>204</v>
      </c>
      <c r="D393" s="21" t="s">
        <v>21</v>
      </c>
      <c r="E393" s="22">
        <f t="shared" si="85"/>
        <v>1500</v>
      </c>
      <c r="F393" s="145">
        <v>3000</v>
      </c>
      <c r="G393" s="22">
        <f t="shared" si="86"/>
        <v>2400</v>
      </c>
      <c r="H393" s="41"/>
      <c r="I393" s="24"/>
      <c r="J393" s="25"/>
      <c r="K393" s="26" t="str">
        <f t="shared" si="82"/>
        <v>SZT.</v>
      </c>
      <c r="L393" s="23">
        <f t="shared" si="83"/>
        <v>3000</v>
      </c>
      <c r="M393" s="22">
        <f t="shared" si="84"/>
        <v>2400</v>
      </c>
      <c r="N393" s="215"/>
      <c r="O393" s="28"/>
      <c r="P393" s="29"/>
      <c r="Q393" s="29"/>
      <c r="R393" s="30"/>
      <c r="S393" s="30"/>
    </row>
    <row r="394" spans="1:19" ht="153.75" customHeight="1" x14ac:dyDescent="0.25">
      <c r="A394" s="1"/>
      <c r="B394" s="20" t="s">
        <v>34</v>
      </c>
      <c r="C394" s="41" t="s">
        <v>205</v>
      </c>
      <c r="D394" s="21" t="s">
        <v>21</v>
      </c>
      <c r="E394" s="22">
        <f t="shared" si="85"/>
        <v>150</v>
      </c>
      <c r="F394" s="145">
        <v>300</v>
      </c>
      <c r="G394" s="22">
        <f t="shared" si="86"/>
        <v>240</v>
      </c>
      <c r="H394" s="41"/>
      <c r="I394" s="24"/>
      <c r="J394" s="25"/>
      <c r="K394" s="26" t="str">
        <f t="shared" si="82"/>
        <v>SZT.</v>
      </c>
      <c r="L394" s="23">
        <f t="shared" si="83"/>
        <v>300</v>
      </c>
      <c r="M394" s="22">
        <f t="shared" si="84"/>
        <v>240</v>
      </c>
      <c r="N394" s="215"/>
      <c r="O394" s="28"/>
      <c r="P394" s="29"/>
      <c r="Q394" s="29"/>
      <c r="R394" s="30"/>
      <c r="S394" s="30"/>
    </row>
    <row r="395" spans="1:19" ht="46.5" customHeight="1" x14ac:dyDescent="0.25">
      <c r="A395" s="1"/>
      <c r="B395" s="20" t="s">
        <v>35</v>
      </c>
      <c r="C395" s="42" t="s">
        <v>206</v>
      </c>
      <c r="D395" s="21" t="s">
        <v>21</v>
      </c>
      <c r="E395" s="22">
        <f t="shared" si="85"/>
        <v>50</v>
      </c>
      <c r="F395" s="145">
        <v>100</v>
      </c>
      <c r="G395" s="22">
        <f t="shared" si="86"/>
        <v>80</v>
      </c>
      <c r="H395" s="41"/>
      <c r="I395" s="24"/>
      <c r="J395" s="25"/>
      <c r="K395" s="26" t="str">
        <f t="shared" si="82"/>
        <v>SZT.</v>
      </c>
      <c r="L395" s="23">
        <f t="shared" si="83"/>
        <v>100</v>
      </c>
      <c r="M395" s="22">
        <f t="shared" si="84"/>
        <v>80</v>
      </c>
      <c r="N395" s="216"/>
      <c r="O395" s="28"/>
      <c r="P395" s="29"/>
      <c r="Q395" s="29"/>
      <c r="R395" s="30"/>
      <c r="S395" s="30"/>
    </row>
    <row r="396" spans="1:19" ht="275.25" customHeight="1" x14ac:dyDescent="0.25">
      <c r="A396" s="1"/>
      <c r="B396" s="20" t="s">
        <v>47</v>
      </c>
      <c r="C396" s="42" t="s">
        <v>207</v>
      </c>
      <c r="D396" s="21" t="s">
        <v>21</v>
      </c>
      <c r="E396" s="22">
        <f t="shared" si="85"/>
        <v>600</v>
      </c>
      <c r="F396" s="145">
        <v>1200</v>
      </c>
      <c r="G396" s="22">
        <f t="shared" si="86"/>
        <v>960</v>
      </c>
      <c r="H396" s="41"/>
      <c r="I396" s="24"/>
      <c r="J396" s="25"/>
      <c r="K396" s="26" t="str">
        <f t="shared" si="82"/>
        <v>SZT.</v>
      </c>
      <c r="L396" s="23">
        <f t="shared" si="83"/>
        <v>1200</v>
      </c>
      <c r="M396" s="22">
        <f t="shared" si="84"/>
        <v>960</v>
      </c>
      <c r="N396" s="216"/>
      <c r="O396" s="28"/>
      <c r="P396" s="29"/>
      <c r="Q396" s="29"/>
      <c r="R396" s="30"/>
      <c r="S396" s="30"/>
    </row>
    <row r="398" spans="1:19" ht="15.75" thickBot="1" x14ac:dyDescent="0.3"/>
    <row r="399" spans="1:19" ht="15.75" thickBot="1" x14ac:dyDescent="0.3">
      <c r="P399" s="209" t="s">
        <v>387</v>
      </c>
      <c r="Q399" s="210">
        <f>C389</f>
        <v>13</v>
      </c>
      <c r="R399" s="210"/>
      <c r="S399" s="211"/>
    </row>
    <row r="400" spans="1:19" ht="45.75" thickBot="1" x14ac:dyDescent="0.3">
      <c r="A400" s="43"/>
      <c r="B400" s="60"/>
      <c r="C400" s="61"/>
      <c r="D400" s="62"/>
      <c r="E400" s="82"/>
      <c r="F400" s="89"/>
      <c r="G400" s="83"/>
      <c r="H400" s="87"/>
      <c r="I400" s="62"/>
      <c r="J400" s="62"/>
      <c r="P400" s="36" t="s">
        <v>25</v>
      </c>
      <c r="Q400" s="36" t="s">
        <v>26</v>
      </c>
      <c r="R400" s="36" t="s">
        <v>27</v>
      </c>
      <c r="S400" s="36" t="s">
        <v>28</v>
      </c>
    </row>
    <row r="401" spans="1:19" ht="15.75" thickBot="1" x14ac:dyDescent="0.3">
      <c r="A401" s="43"/>
      <c r="B401" s="60"/>
      <c r="C401" s="61"/>
      <c r="D401" s="62"/>
      <c r="E401" s="62"/>
      <c r="F401" s="89"/>
      <c r="G401" s="83"/>
      <c r="H401" s="87"/>
      <c r="I401" s="82"/>
      <c r="J401" s="62"/>
      <c r="P401" s="37">
        <f>SUM(P390:P396)</f>
        <v>0</v>
      </c>
      <c r="Q401" s="38">
        <f>SUM(Q390:Q396)</f>
        <v>0</v>
      </c>
      <c r="R401" s="38">
        <f>SUM(R390:R396)</f>
        <v>0</v>
      </c>
      <c r="S401" s="39">
        <f>SUM(S390:S396)</f>
        <v>0</v>
      </c>
    </row>
    <row r="402" spans="1:19" x14ac:dyDescent="0.25">
      <c r="A402" s="43" t="s">
        <v>125</v>
      </c>
      <c r="B402" s="60" t="s">
        <v>126</v>
      </c>
      <c r="C402" s="62"/>
      <c r="D402" s="61"/>
      <c r="E402" s="49"/>
      <c r="F402" s="62"/>
      <c r="G402" s="64"/>
      <c r="H402" s="83"/>
      <c r="I402" s="64"/>
      <c r="J402" s="62"/>
      <c r="Q402" s="95"/>
    </row>
    <row r="403" spans="1:19" x14ac:dyDescent="0.25">
      <c r="A403" s="46" t="s">
        <v>405</v>
      </c>
      <c r="B403" s="65"/>
      <c r="C403" s="65"/>
      <c r="D403" s="65"/>
      <c r="E403" s="65"/>
      <c r="F403" s="65"/>
      <c r="G403" s="65"/>
      <c r="H403" s="88"/>
      <c r="I403" s="66"/>
      <c r="J403" s="67" t="s">
        <v>127</v>
      </c>
    </row>
    <row r="404" spans="1:19" x14ac:dyDescent="0.25">
      <c r="A404" s="46" t="s">
        <v>401</v>
      </c>
      <c r="B404" s="65"/>
      <c r="C404" s="65"/>
      <c r="D404" s="65"/>
      <c r="E404" s="65"/>
      <c r="F404" s="65"/>
      <c r="G404" s="65"/>
      <c r="H404" s="65"/>
      <c r="I404" s="66"/>
      <c r="J404" s="67" t="s">
        <v>127</v>
      </c>
    </row>
    <row r="405" spans="1:19" x14ac:dyDescent="0.25">
      <c r="A405" s="48"/>
      <c r="B405" s="61" t="s">
        <v>128</v>
      </c>
      <c r="C405" s="48"/>
      <c r="D405" s="68"/>
      <c r="E405" s="48"/>
      <c r="F405" s="69"/>
      <c r="G405" s="48"/>
      <c r="H405" s="48"/>
      <c r="I405" s="70"/>
      <c r="J405" s="64"/>
    </row>
    <row r="406" spans="1:19" x14ac:dyDescent="0.25">
      <c r="A406" s="43" t="s">
        <v>125</v>
      </c>
      <c r="B406" s="71" t="s">
        <v>129</v>
      </c>
      <c r="C406" s="71"/>
      <c r="D406" s="43"/>
      <c r="E406" s="43"/>
      <c r="F406" s="72"/>
      <c r="G406" s="49"/>
      <c r="H406" s="49"/>
      <c r="I406" s="49"/>
      <c r="J406" s="49"/>
    </row>
    <row r="407" spans="1:19" x14ac:dyDescent="0.25">
      <c r="A407" s="43" t="s">
        <v>125</v>
      </c>
      <c r="B407" s="60" t="s">
        <v>130</v>
      </c>
      <c r="C407" s="61"/>
      <c r="D407" s="62"/>
      <c r="E407" s="62"/>
      <c r="F407" s="86"/>
      <c r="G407" s="63"/>
      <c r="H407" s="64"/>
      <c r="I407" s="62"/>
      <c r="J407" s="62"/>
    </row>
    <row r="408" spans="1:19" x14ac:dyDescent="0.25">
      <c r="A408" s="43" t="s">
        <v>125</v>
      </c>
      <c r="B408" s="73"/>
      <c r="C408" s="71"/>
      <c r="D408" s="43"/>
      <c r="E408" s="43"/>
      <c r="F408" s="72"/>
      <c r="G408" s="49"/>
      <c r="H408" s="49"/>
      <c r="I408" s="49"/>
      <c r="J408" s="49"/>
    </row>
    <row r="409" spans="1:19" x14ac:dyDescent="0.25">
      <c r="A409" s="43" t="s">
        <v>125</v>
      </c>
      <c r="B409" s="71" t="s">
        <v>131</v>
      </c>
      <c r="C409" s="71"/>
      <c r="D409" s="43"/>
      <c r="E409" s="43"/>
      <c r="F409" s="72"/>
      <c r="G409" s="49"/>
      <c r="H409" s="49"/>
      <c r="I409" s="71"/>
      <c r="J409" s="71"/>
    </row>
    <row r="410" spans="1:19" x14ac:dyDescent="0.25">
      <c r="A410" s="43" t="s">
        <v>125</v>
      </c>
      <c r="B410" s="74" t="s">
        <v>132</v>
      </c>
      <c r="C410" s="74"/>
      <c r="D410" s="75"/>
      <c r="E410" s="75"/>
      <c r="F410" s="76"/>
      <c r="G410" s="77"/>
      <c r="H410" s="77"/>
      <c r="I410" s="78"/>
      <c r="J410" s="78"/>
    </row>
    <row r="411" spans="1:19" x14ac:dyDescent="0.25">
      <c r="A411" s="49"/>
      <c r="B411" s="49"/>
      <c r="C411" s="49"/>
      <c r="D411" s="43"/>
      <c r="E411" s="79"/>
      <c r="F411" s="80" t="s">
        <v>133</v>
      </c>
      <c r="G411" s="81"/>
      <c r="H411" s="81"/>
      <c r="I411" s="81"/>
      <c r="J411" s="81"/>
    </row>
    <row r="417" spans="1:19" x14ac:dyDescent="0.25">
      <c r="A417" s="1"/>
      <c r="B417" s="2"/>
      <c r="C417" s="3"/>
      <c r="D417" s="4"/>
      <c r="E417" s="234" t="s">
        <v>0</v>
      </c>
      <c r="F417" s="234"/>
      <c r="G417" s="234"/>
      <c r="H417" s="2"/>
      <c r="I417" s="2"/>
      <c r="J417" s="2"/>
      <c r="K417" s="236" t="s">
        <v>1</v>
      </c>
      <c r="L417" s="237"/>
      <c r="M417" s="237"/>
      <c r="N417" s="237"/>
      <c r="O417" s="238"/>
      <c r="P417" s="2"/>
      <c r="Q417" s="2"/>
      <c r="R417" s="1"/>
      <c r="S417" s="1"/>
    </row>
    <row r="418" spans="1:19" ht="75.75" thickBot="1" x14ac:dyDescent="0.3">
      <c r="A418" s="94"/>
      <c r="B418" s="5" t="s">
        <v>2</v>
      </c>
      <c r="C418" s="6" t="s">
        <v>3</v>
      </c>
      <c r="D418" s="7" t="s">
        <v>4</v>
      </c>
      <c r="E418" s="8" t="s">
        <v>5</v>
      </c>
      <c r="F418" s="8" t="s">
        <v>6</v>
      </c>
      <c r="G418" s="8" t="s">
        <v>7</v>
      </c>
      <c r="H418" s="5" t="s">
        <v>8</v>
      </c>
      <c r="I418" s="9" t="s">
        <v>9</v>
      </c>
      <c r="J418" s="10" t="s">
        <v>10</v>
      </c>
      <c r="K418" s="11" t="s">
        <v>11</v>
      </c>
      <c r="L418" s="12" t="s">
        <v>12</v>
      </c>
      <c r="M418" s="12" t="s">
        <v>13</v>
      </c>
      <c r="N418" s="13" t="s">
        <v>14</v>
      </c>
      <c r="O418" s="14" t="s">
        <v>15</v>
      </c>
      <c r="P418" s="12" t="s">
        <v>16</v>
      </c>
      <c r="Q418" s="12" t="s">
        <v>17</v>
      </c>
      <c r="R418" s="12" t="s">
        <v>18</v>
      </c>
      <c r="S418" s="12" t="s">
        <v>19</v>
      </c>
    </row>
    <row r="419" spans="1:19" ht="15.75" thickBot="1" x14ac:dyDescent="0.3">
      <c r="A419" s="1"/>
      <c r="B419" s="158" t="s">
        <v>387</v>
      </c>
      <c r="C419" s="127">
        <f>COUNTIF($B$4:B419,"LP.")</f>
        <v>14</v>
      </c>
      <c r="D419" s="16" t="s">
        <v>210</v>
      </c>
      <c r="E419" s="17"/>
      <c r="F419" s="17"/>
      <c r="G419" s="17"/>
      <c r="H419" s="17"/>
      <c r="I419" s="17"/>
      <c r="J419" s="17"/>
      <c r="K419" s="17"/>
      <c r="L419" s="17"/>
      <c r="M419" s="17"/>
      <c r="N419" s="17"/>
      <c r="O419" s="17"/>
      <c r="P419" s="18"/>
      <c r="Q419" s="18"/>
      <c r="R419" s="19"/>
      <c r="S419" s="19"/>
    </row>
    <row r="420" spans="1:19" ht="232.5" customHeight="1" x14ac:dyDescent="0.25">
      <c r="A420" s="1"/>
      <c r="B420" s="20" t="s">
        <v>20</v>
      </c>
      <c r="C420" s="41" t="s">
        <v>208</v>
      </c>
      <c r="D420" s="21" t="s">
        <v>21</v>
      </c>
      <c r="E420" s="22">
        <f>CEILING(F420*0.5,1)</f>
        <v>40</v>
      </c>
      <c r="F420" s="145">
        <v>80</v>
      </c>
      <c r="G420" s="22">
        <f>CEILING(F420*0.8,1)</f>
        <v>64</v>
      </c>
      <c r="H420" s="41"/>
      <c r="I420" s="24"/>
      <c r="J420" s="25"/>
      <c r="K420" s="26" t="str">
        <f>D420</f>
        <v>SZT.</v>
      </c>
      <c r="L420" s="23">
        <f t="shared" ref="L420:L421" si="87">F420</f>
        <v>80</v>
      </c>
      <c r="M420" s="22">
        <f t="shared" ref="M420:M421" si="88">G420</f>
        <v>64</v>
      </c>
      <c r="N420" s="202"/>
      <c r="O420" s="28"/>
      <c r="P420" s="29"/>
      <c r="Q420" s="29"/>
      <c r="R420" s="30"/>
      <c r="S420" s="30"/>
    </row>
    <row r="421" spans="1:19" ht="222.75" customHeight="1" x14ac:dyDescent="0.25">
      <c r="A421" s="1"/>
      <c r="B421" s="20" t="s">
        <v>22</v>
      </c>
      <c r="C421" s="41" t="s">
        <v>209</v>
      </c>
      <c r="D421" s="21" t="s">
        <v>21</v>
      </c>
      <c r="E421" s="22">
        <f>CEILING(F421*0.5,1)</f>
        <v>8</v>
      </c>
      <c r="F421" s="145">
        <v>15</v>
      </c>
      <c r="G421" s="22">
        <f>CEILING(F421*0.8,1)</f>
        <v>12</v>
      </c>
      <c r="H421" s="41"/>
      <c r="I421" s="24"/>
      <c r="J421" s="25"/>
      <c r="K421" s="26" t="str">
        <f>D421</f>
        <v>SZT.</v>
      </c>
      <c r="L421" s="23">
        <f t="shared" si="87"/>
        <v>15</v>
      </c>
      <c r="M421" s="22">
        <f t="shared" si="88"/>
        <v>12</v>
      </c>
      <c r="N421" s="202"/>
      <c r="O421" s="28"/>
      <c r="P421" s="29"/>
      <c r="Q421" s="29"/>
      <c r="R421" s="30"/>
      <c r="S421" s="30"/>
    </row>
    <row r="423" spans="1:19" ht="15.75" thickBot="1" x14ac:dyDescent="0.3"/>
    <row r="424" spans="1:19" ht="15.75" thickBot="1" x14ac:dyDescent="0.3">
      <c r="A424" s="43"/>
      <c r="B424" s="60"/>
      <c r="C424" s="61"/>
      <c r="D424" s="62"/>
      <c r="E424" s="82"/>
      <c r="F424" s="89"/>
      <c r="G424" s="83"/>
      <c r="H424" s="87"/>
      <c r="I424" s="62"/>
      <c r="J424" s="62"/>
      <c r="K424" s="85"/>
      <c r="P424" s="209" t="s">
        <v>387</v>
      </c>
      <c r="Q424" s="210">
        <f>C419</f>
        <v>14</v>
      </c>
      <c r="R424" s="210"/>
      <c r="S424" s="211"/>
    </row>
    <row r="425" spans="1:19" ht="45.75" thickBot="1" x14ac:dyDescent="0.3">
      <c r="A425" s="43"/>
      <c r="B425" s="60"/>
      <c r="C425" s="61"/>
      <c r="D425" s="62"/>
      <c r="E425" s="62"/>
      <c r="F425" s="89"/>
      <c r="G425" s="83"/>
      <c r="H425" s="87"/>
      <c r="I425" s="82"/>
      <c r="J425" s="62"/>
      <c r="K425" s="85"/>
      <c r="P425" s="36" t="s">
        <v>25</v>
      </c>
      <c r="Q425" s="36" t="s">
        <v>26</v>
      </c>
      <c r="R425" s="36" t="s">
        <v>27</v>
      </c>
      <c r="S425" s="36" t="s">
        <v>28</v>
      </c>
    </row>
    <row r="426" spans="1:19" ht="15.75" thickBot="1" x14ac:dyDescent="0.3">
      <c r="A426" s="43" t="s">
        <v>125</v>
      </c>
      <c r="B426" s="60" t="s">
        <v>126</v>
      </c>
      <c r="C426" s="62"/>
      <c r="D426" s="61"/>
      <c r="E426" s="49"/>
      <c r="F426" s="62"/>
      <c r="G426" s="64"/>
      <c r="H426" s="83"/>
      <c r="I426" s="64"/>
      <c r="J426" s="62"/>
      <c r="K426" s="84"/>
      <c r="P426" s="37">
        <f>SUM(P420:P421)</f>
        <v>0</v>
      </c>
      <c r="Q426" s="38">
        <f>SUM(Q420:Q421)</f>
        <v>0</v>
      </c>
      <c r="R426" s="38">
        <f>SUM(R420:R421)</f>
        <v>0</v>
      </c>
      <c r="S426" s="39">
        <f>SUM(S420:S421)</f>
        <v>0</v>
      </c>
    </row>
    <row r="427" spans="1:19" x14ac:dyDescent="0.25">
      <c r="A427" s="46" t="s">
        <v>396</v>
      </c>
      <c r="B427" s="65"/>
      <c r="C427" s="65"/>
      <c r="D427" s="65"/>
      <c r="E427" s="65"/>
      <c r="F427" s="65"/>
      <c r="G427" s="65"/>
      <c r="H427" s="88"/>
      <c r="I427" s="66"/>
      <c r="J427" s="67" t="s">
        <v>127</v>
      </c>
      <c r="K427" s="85"/>
    </row>
    <row r="428" spans="1:19" x14ac:dyDescent="0.25">
      <c r="A428" s="46" t="s">
        <v>392</v>
      </c>
      <c r="B428" s="65"/>
      <c r="C428" s="65"/>
      <c r="D428" s="65"/>
      <c r="E428" s="65"/>
      <c r="F428" s="65"/>
      <c r="G428" s="65"/>
      <c r="H428" s="65"/>
      <c r="I428" s="66"/>
      <c r="J428" s="67" t="s">
        <v>127</v>
      </c>
      <c r="K428" s="85"/>
    </row>
    <row r="429" spans="1:19" x14ac:dyDescent="0.25">
      <c r="A429" s="48"/>
      <c r="B429" s="61" t="s">
        <v>128</v>
      </c>
      <c r="C429" s="48"/>
      <c r="D429" s="68"/>
      <c r="E429" s="48"/>
      <c r="F429" s="69"/>
      <c r="G429" s="48"/>
      <c r="H429" s="48"/>
      <c r="I429" s="70"/>
      <c r="J429" s="64"/>
      <c r="K429" s="85"/>
    </row>
    <row r="430" spans="1:19" x14ac:dyDescent="0.25">
      <c r="A430" s="43" t="s">
        <v>125</v>
      </c>
      <c r="B430" s="71" t="s">
        <v>129</v>
      </c>
      <c r="C430" s="71"/>
      <c r="D430" s="43"/>
      <c r="E430" s="43"/>
      <c r="F430" s="72"/>
      <c r="G430" s="49"/>
      <c r="H430" s="49"/>
      <c r="I430" s="49"/>
      <c r="J430" s="49"/>
      <c r="K430" s="85"/>
    </row>
    <row r="431" spans="1:19" x14ac:dyDescent="0.25">
      <c r="A431" s="43" t="s">
        <v>125</v>
      </c>
      <c r="B431" s="60" t="s">
        <v>130</v>
      </c>
      <c r="C431" s="61"/>
      <c r="D431" s="62"/>
      <c r="E431" s="62"/>
      <c r="F431" s="86"/>
      <c r="G431" s="63"/>
      <c r="H431" s="64"/>
      <c r="I431" s="62"/>
      <c r="J431" s="62"/>
      <c r="K431" s="85"/>
    </row>
    <row r="432" spans="1:19" x14ac:dyDescent="0.25">
      <c r="A432" s="43" t="s">
        <v>125</v>
      </c>
      <c r="B432" s="73"/>
      <c r="C432" s="71"/>
      <c r="D432" s="43"/>
      <c r="E432" s="43"/>
      <c r="F432" s="72"/>
      <c r="G432" s="49"/>
      <c r="H432" s="49"/>
      <c r="I432" s="49"/>
      <c r="J432" s="49"/>
      <c r="K432" s="85"/>
    </row>
    <row r="433" spans="1:19" x14ac:dyDescent="0.25">
      <c r="A433" s="43" t="s">
        <v>125</v>
      </c>
      <c r="B433" s="71" t="s">
        <v>131</v>
      </c>
      <c r="C433" s="71"/>
      <c r="D433" s="43"/>
      <c r="E433" s="43"/>
      <c r="F433" s="72"/>
      <c r="G433" s="49"/>
      <c r="H433" s="49"/>
      <c r="I433" s="71"/>
      <c r="J433" s="71"/>
      <c r="K433" s="85"/>
    </row>
    <row r="434" spans="1:19" x14ac:dyDescent="0.25">
      <c r="A434" s="43" t="s">
        <v>125</v>
      </c>
      <c r="B434" s="74" t="s">
        <v>132</v>
      </c>
      <c r="C434" s="74"/>
      <c r="D434" s="75"/>
      <c r="E434" s="75"/>
      <c r="F434" s="76"/>
      <c r="G434" s="77"/>
      <c r="H434" s="77"/>
      <c r="I434" s="78"/>
      <c r="J434" s="78"/>
      <c r="K434" s="85"/>
    </row>
    <row r="435" spans="1:19" x14ac:dyDescent="0.25">
      <c r="A435" s="49"/>
      <c r="B435" s="49"/>
      <c r="C435" s="49"/>
      <c r="D435" s="43"/>
      <c r="E435" s="79"/>
      <c r="F435" s="80" t="s">
        <v>133</v>
      </c>
      <c r="G435" s="81"/>
      <c r="H435" s="81"/>
      <c r="I435" s="81"/>
      <c r="J435" s="81"/>
    </row>
    <row r="440" spans="1:19" x14ac:dyDescent="0.25">
      <c r="A440" s="1"/>
      <c r="B440" s="2"/>
      <c r="C440" s="3"/>
      <c r="D440" s="4"/>
      <c r="E440" s="234" t="s">
        <v>0</v>
      </c>
      <c r="F440" s="234"/>
      <c r="G440" s="234"/>
      <c r="H440" s="2"/>
      <c r="I440" s="2"/>
      <c r="J440" s="2"/>
      <c r="K440" s="236" t="s">
        <v>1</v>
      </c>
      <c r="L440" s="237"/>
      <c r="M440" s="237"/>
      <c r="N440" s="237"/>
      <c r="O440" s="238"/>
      <c r="P440" s="2"/>
      <c r="Q440" s="2"/>
      <c r="R440" s="1"/>
      <c r="S440" s="1"/>
    </row>
    <row r="441" spans="1:19" ht="75.75" thickBot="1" x14ac:dyDescent="0.3">
      <c r="A441" s="94"/>
      <c r="B441" s="5" t="s">
        <v>2</v>
      </c>
      <c r="C441" s="6" t="s">
        <v>3</v>
      </c>
      <c r="D441" s="7" t="s">
        <v>4</v>
      </c>
      <c r="E441" s="8" t="s">
        <v>5</v>
      </c>
      <c r="F441" s="8" t="s">
        <v>6</v>
      </c>
      <c r="G441" s="8" t="s">
        <v>7</v>
      </c>
      <c r="H441" s="5" t="s">
        <v>8</v>
      </c>
      <c r="I441" s="9" t="s">
        <v>9</v>
      </c>
      <c r="J441" s="10" t="s">
        <v>10</v>
      </c>
      <c r="K441" s="11" t="s">
        <v>11</v>
      </c>
      <c r="L441" s="12" t="s">
        <v>12</v>
      </c>
      <c r="M441" s="12" t="s">
        <v>13</v>
      </c>
      <c r="N441" s="13" t="s">
        <v>14</v>
      </c>
      <c r="O441" s="14" t="s">
        <v>15</v>
      </c>
      <c r="P441" s="12" t="s">
        <v>16</v>
      </c>
      <c r="Q441" s="12" t="s">
        <v>17</v>
      </c>
      <c r="R441" s="12" t="s">
        <v>18</v>
      </c>
      <c r="S441" s="12" t="s">
        <v>19</v>
      </c>
    </row>
    <row r="442" spans="1:19" ht="15.75" thickBot="1" x14ac:dyDescent="0.3">
      <c r="A442" s="1"/>
      <c r="B442" s="158" t="s">
        <v>387</v>
      </c>
      <c r="C442" s="127">
        <f>COUNTIF($B$4:B442,"LP.")</f>
        <v>15</v>
      </c>
      <c r="D442" s="16" t="s">
        <v>367</v>
      </c>
      <c r="E442" s="17"/>
      <c r="F442" s="17"/>
      <c r="G442" s="17"/>
      <c r="H442" s="17"/>
      <c r="I442" s="17"/>
      <c r="J442" s="17"/>
      <c r="K442" s="17"/>
      <c r="L442" s="17"/>
      <c r="M442" s="17"/>
      <c r="N442" s="17"/>
      <c r="O442" s="17"/>
      <c r="P442" s="18"/>
      <c r="Q442" s="18"/>
      <c r="R442" s="19"/>
      <c r="S442" s="19"/>
    </row>
    <row r="443" spans="1:19" ht="408.75" customHeight="1" x14ac:dyDescent="0.25">
      <c r="A443" s="1"/>
      <c r="B443" s="20" t="s">
        <v>20</v>
      </c>
      <c r="C443" s="41" t="s">
        <v>211</v>
      </c>
      <c r="D443" s="201" t="s">
        <v>385</v>
      </c>
      <c r="E443" s="22">
        <f>CEILING(F443*0.5,1)</f>
        <v>200</v>
      </c>
      <c r="F443" s="145">
        <v>400</v>
      </c>
      <c r="G443" s="22">
        <f>CEILING(F443*0.8,1)</f>
        <v>320</v>
      </c>
      <c r="H443" s="41"/>
      <c r="I443" s="24"/>
      <c r="J443" s="25"/>
      <c r="K443" s="26" t="str">
        <f t="shared" ref="K443:K454" si="89">D443</f>
        <v>zestaw</v>
      </c>
      <c r="L443" s="23">
        <f t="shared" ref="L443:L454" si="90">F443</f>
        <v>400</v>
      </c>
      <c r="M443" s="22">
        <f t="shared" ref="M443:M454" si="91">G443</f>
        <v>320</v>
      </c>
      <c r="N443" s="96"/>
      <c r="O443" s="28"/>
      <c r="P443" s="29"/>
      <c r="Q443" s="29"/>
      <c r="R443" s="30"/>
      <c r="S443" s="30"/>
    </row>
    <row r="444" spans="1:19" ht="386.25" customHeight="1" x14ac:dyDescent="0.25">
      <c r="A444" s="1"/>
      <c r="B444" s="20" t="s">
        <v>22</v>
      </c>
      <c r="C444" s="41" t="s">
        <v>212</v>
      </c>
      <c r="D444" s="201" t="s">
        <v>385</v>
      </c>
      <c r="E444" s="22">
        <f t="shared" ref="E444:E454" si="92">CEILING(F444*0.5,1)</f>
        <v>200</v>
      </c>
      <c r="F444" s="145">
        <v>400</v>
      </c>
      <c r="G444" s="22">
        <f t="shared" ref="G444:G454" si="93">CEILING(F444*0.8,1)</f>
        <v>320</v>
      </c>
      <c r="H444" s="41"/>
      <c r="I444" s="24"/>
      <c r="J444" s="25"/>
      <c r="K444" s="26" t="str">
        <f t="shared" si="89"/>
        <v>zestaw</v>
      </c>
      <c r="L444" s="23">
        <f t="shared" si="90"/>
        <v>400</v>
      </c>
      <c r="M444" s="22">
        <f t="shared" si="91"/>
        <v>320</v>
      </c>
      <c r="N444" s="96"/>
      <c r="O444" s="28"/>
      <c r="P444" s="29"/>
      <c r="Q444" s="29"/>
      <c r="R444" s="30"/>
      <c r="S444" s="30"/>
    </row>
    <row r="445" spans="1:19" ht="374.25" customHeight="1" x14ac:dyDescent="0.25">
      <c r="A445" s="1"/>
      <c r="B445" s="20" t="s">
        <v>23</v>
      </c>
      <c r="C445" s="42" t="s">
        <v>213</v>
      </c>
      <c r="D445" s="201" t="s">
        <v>385</v>
      </c>
      <c r="E445" s="22">
        <f t="shared" si="92"/>
        <v>200</v>
      </c>
      <c r="F445" s="145">
        <v>400</v>
      </c>
      <c r="G445" s="22">
        <f t="shared" si="93"/>
        <v>320</v>
      </c>
      <c r="H445" s="42"/>
      <c r="I445" s="24"/>
      <c r="J445" s="25"/>
      <c r="K445" s="26" t="str">
        <f t="shared" si="89"/>
        <v>zestaw</v>
      </c>
      <c r="L445" s="23">
        <f t="shared" si="90"/>
        <v>400</v>
      </c>
      <c r="M445" s="22">
        <f t="shared" si="91"/>
        <v>320</v>
      </c>
      <c r="N445" s="203"/>
      <c r="O445" s="28"/>
      <c r="P445" s="29"/>
      <c r="Q445" s="29"/>
      <c r="R445" s="30"/>
      <c r="S445" s="30"/>
    </row>
    <row r="446" spans="1:19" ht="194.25" customHeight="1" x14ac:dyDescent="0.25">
      <c r="A446" s="94"/>
      <c r="B446" s="20" t="s">
        <v>33</v>
      </c>
      <c r="C446" s="41" t="s">
        <v>214</v>
      </c>
      <c r="D446" s="201" t="s">
        <v>385</v>
      </c>
      <c r="E446" s="22">
        <f t="shared" si="92"/>
        <v>100</v>
      </c>
      <c r="F446" s="145">
        <v>200</v>
      </c>
      <c r="G446" s="22">
        <f t="shared" si="93"/>
        <v>160</v>
      </c>
      <c r="H446" s="41"/>
      <c r="I446" s="24"/>
      <c r="J446" s="25"/>
      <c r="K446" s="26" t="str">
        <f t="shared" si="89"/>
        <v>zestaw</v>
      </c>
      <c r="L446" s="23">
        <f t="shared" si="90"/>
        <v>200</v>
      </c>
      <c r="M446" s="22">
        <f t="shared" si="91"/>
        <v>160</v>
      </c>
      <c r="N446" s="202"/>
      <c r="O446" s="28"/>
      <c r="P446" s="29"/>
      <c r="Q446" s="29"/>
      <c r="R446" s="30"/>
      <c r="S446" s="30"/>
    </row>
    <row r="447" spans="1:19" ht="248.25" customHeight="1" x14ac:dyDescent="0.25">
      <c r="A447" s="94"/>
      <c r="B447" s="20" t="s">
        <v>34</v>
      </c>
      <c r="C447" s="42" t="s">
        <v>215</v>
      </c>
      <c r="D447" s="21" t="s">
        <v>21</v>
      </c>
      <c r="E447" s="22">
        <f t="shared" si="92"/>
        <v>250</v>
      </c>
      <c r="F447" s="145">
        <v>500</v>
      </c>
      <c r="G447" s="22">
        <f t="shared" si="93"/>
        <v>400</v>
      </c>
      <c r="H447" s="42"/>
      <c r="I447" s="24"/>
      <c r="J447" s="25"/>
      <c r="K447" s="26" t="str">
        <f t="shared" si="89"/>
        <v>SZT.</v>
      </c>
      <c r="L447" s="23">
        <f t="shared" si="90"/>
        <v>500</v>
      </c>
      <c r="M447" s="22">
        <f t="shared" si="91"/>
        <v>400</v>
      </c>
      <c r="N447" s="203"/>
      <c r="O447" s="28"/>
      <c r="P447" s="29"/>
      <c r="Q447" s="29"/>
      <c r="R447" s="30"/>
      <c r="S447" s="30"/>
    </row>
    <row r="448" spans="1:19" ht="147" customHeight="1" x14ac:dyDescent="0.25">
      <c r="A448" s="94"/>
      <c r="B448" s="20" t="s">
        <v>35</v>
      </c>
      <c r="C448" s="41" t="s">
        <v>216</v>
      </c>
      <c r="D448" s="21" t="s">
        <v>21</v>
      </c>
      <c r="E448" s="22">
        <f t="shared" si="92"/>
        <v>100</v>
      </c>
      <c r="F448" s="145">
        <v>200</v>
      </c>
      <c r="G448" s="22">
        <f t="shared" si="93"/>
        <v>160</v>
      </c>
      <c r="H448" s="41"/>
      <c r="I448" s="24"/>
      <c r="J448" s="25"/>
      <c r="K448" s="26" t="str">
        <f t="shared" si="89"/>
        <v>SZT.</v>
      </c>
      <c r="L448" s="23">
        <f t="shared" si="90"/>
        <v>200</v>
      </c>
      <c r="M448" s="22">
        <f t="shared" si="91"/>
        <v>160</v>
      </c>
      <c r="N448" s="202"/>
      <c r="O448" s="28"/>
      <c r="P448" s="29"/>
      <c r="Q448" s="29"/>
      <c r="R448" s="30"/>
      <c r="S448" s="30"/>
    </row>
    <row r="449" spans="1:19" ht="159.75" customHeight="1" x14ac:dyDescent="0.25">
      <c r="A449" s="94"/>
      <c r="B449" s="20" t="s">
        <v>47</v>
      </c>
      <c r="C449" s="41" t="s">
        <v>217</v>
      </c>
      <c r="D449" s="201" t="s">
        <v>385</v>
      </c>
      <c r="E449" s="22">
        <f t="shared" si="92"/>
        <v>150</v>
      </c>
      <c r="F449" s="145">
        <v>300</v>
      </c>
      <c r="G449" s="22">
        <f t="shared" si="93"/>
        <v>240</v>
      </c>
      <c r="H449" s="42"/>
      <c r="I449" s="24"/>
      <c r="J449" s="25"/>
      <c r="K449" s="26" t="str">
        <f t="shared" si="89"/>
        <v>zestaw</v>
      </c>
      <c r="L449" s="23">
        <f t="shared" si="90"/>
        <v>300</v>
      </c>
      <c r="M449" s="22">
        <f t="shared" si="91"/>
        <v>240</v>
      </c>
      <c r="N449" s="202"/>
      <c r="O449" s="28"/>
      <c r="P449" s="29"/>
      <c r="Q449" s="29"/>
      <c r="R449" s="30"/>
      <c r="S449" s="30"/>
    </row>
    <row r="450" spans="1:19" ht="49.5" customHeight="1" x14ac:dyDescent="0.25">
      <c r="A450" s="94"/>
      <c r="B450" s="20" t="s">
        <v>48</v>
      </c>
      <c r="C450" s="42" t="s">
        <v>218</v>
      </c>
      <c r="D450" s="21" t="s">
        <v>21</v>
      </c>
      <c r="E450" s="22">
        <f t="shared" si="92"/>
        <v>100</v>
      </c>
      <c r="F450" s="145">
        <v>200</v>
      </c>
      <c r="G450" s="22">
        <f t="shared" si="93"/>
        <v>160</v>
      </c>
      <c r="H450" s="42"/>
      <c r="I450" s="24"/>
      <c r="J450" s="25"/>
      <c r="K450" s="26" t="str">
        <f t="shared" si="89"/>
        <v>SZT.</v>
      </c>
      <c r="L450" s="23">
        <f t="shared" si="90"/>
        <v>200</v>
      </c>
      <c r="M450" s="22">
        <f t="shared" si="91"/>
        <v>160</v>
      </c>
      <c r="N450" s="206"/>
      <c r="O450" s="28"/>
      <c r="P450" s="29"/>
      <c r="Q450" s="29"/>
      <c r="R450" s="30"/>
      <c r="S450" s="30"/>
    </row>
    <row r="451" spans="1:19" ht="114.75" customHeight="1" x14ac:dyDescent="0.25">
      <c r="A451" s="94"/>
      <c r="B451" s="20" t="s">
        <v>49</v>
      </c>
      <c r="C451" s="41" t="s">
        <v>384</v>
      </c>
      <c r="D451" s="21" t="s">
        <v>21</v>
      </c>
      <c r="E451" s="22">
        <f t="shared" si="92"/>
        <v>10</v>
      </c>
      <c r="F451" s="145">
        <v>20</v>
      </c>
      <c r="G451" s="22">
        <f t="shared" si="93"/>
        <v>16</v>
      </c>
      <c r="H451" s="42"/>
      <c r="I451" s="24"/>
      <c r="J451" s="25"/>
      <c r="K451" s="26" t="str">
        <f t="shared" si="89"/>
        <v>SZT.</v>
      </c>
      <c r="L451" s="23">
        <f t="shared" si="90"/>
        <v>20</v>
      </c>
      <c r="M451" s="22">
        <f t="shared" si="91"/>
        <v>16</v>
      </c>
      <c r="N451" s="202"/>
      <c r="O451" s="28"/>
      <c r="P451" s="29"/>
      <c r="Q451" s="29"/>
      <c r="R451" s="30"/>
      <c r="S451" s="30"/>
    </row>
    <row r="452" spans="1:19" ht="188.25" customHeight="1" x14ac:dyDescent="0.25">
      <c r="A452" s="94"/>
      <c r="B452" s="20" t="s">
        <v>50</v>
      </c>
      <c r="C452" s="41" t="s">
        <v>219</v>
      </c>
      <c r="D452" s="21" t="s">
        <v>21</v>
      </c>
      <c r="E452" s="22">
        <f t="shared" si="92"/>
        <v>5</v>
      </c>
      <c r="F452" s="145">
        <v>10</v>
      </c>
      <c r="G452" s="22">
        <f t="shared" si="93"/>
        <v>8</v>
      </c>
      <c r="H452" s="42"/>
      <c r="I452" s="24"/>
      <c r="J452" s="25"/>
      <c r="K452" s="26" t="str">
        <f t="shared" si="89"/>
        <v>SZT.</v>
      </c>
      <c r="L452" s="23">
        <f t="shared" si="90"/>
        <v>10</v>
      </c>
      <c r="M452" s="22">
        <f t="shared" si="91"/>
        <v>8</v>
      </c>
      <c r="N452" s="202"/>
      <c r="O452" s="28"/>
      <c r="P452" s="29"/>
      <c r="Q452" s="29"/>
      <c r="R452" s="30"/>
      <c r="S452" s="30"/>
    </row>
    <row r="453" spans="1:19" ht="56.25" customHeight="1" x14ac:dyDescent="0.25">
      <c r="A453" s="94"/>
      <c r="B453" s="20" t="s">
        <v>51</v>
      </c>
      <c r="C453" s="41" t="s">
        <v>175</v>
      </c>
      <c r="D453" s="21" t="s">
        <v>21</v>
      </c>
      <c r="E453" s="22">
        <f t="shared" si="92"/>
        <v>10</v>
      </c>
      <c r="F453" s="145">
        <v>20</v>
      </c>
      <c r="G453" s="22">
        <f t="shared" si="93"/>
        <v>16</v>
      </c>
      <c r="H453" s="42"/>
      <c r="I453" s="24"/>
      <c r="J453" s="25"/>
      <c r="K453" s="26" t="str">
        <f t="shared" si="89"/>
        <v>SZT.</v>
      </c>
      <c r="L453" s="23">
        <f t="shared" si="90"/>
        <v>20</v>
      </c>
      <c r="M453" s="22">
        <f t="shared" si="91"/>
        <v>16</v>
      </c>
      <c r="N453" s="202"/>
      <c r="O453" s="28"/>
      <c r="P453" s="29"/>
      <c r="Q453" s="29"/>
      <c r="R453" s="30"/>
      <c r="S453" s="30"/>
    </row>
    <row r="454" spans="1:19" ht="34.5" customHeight="1" thickBot="1" x14ac:dyDescent="0.3">
      <c r="A454" s="94"/>
      <c r="B454" s="20" t="s">
        <v>52</v>
      </c>
      <c r="C454" s="42" t="s">
        <v>176</v>
      </c>
      <c r="D454" s="21" t="s">
        <v>21</v>
      </c>
      <c r="E454" s="22">
        <f t="shared" si="92"/>
        <v>10</v>
      </c>
      <c r="F454" s="145">
        <v>20</v>
      </c>
      <c r="G454" s="22">
        <f t="shared" si="93"/>
        <v>16</v>
      </c>
      <c r="H454" s="42"/>
      <c r="I454" s="24"/>
      <c r="J454" s="25"/>
      <c r="K454" s="26" t="str">
        <f t="shared" si="89"/>
        <v>SZT.</v>
      </c>
      <c r="L454" s="23">
        <f t="shared" si="90"/>
        <v>20</v>
      </c>
      <c r="M454" s="22">
        <f t="shared" si="91"/>
        <v>16</v>
      </c>
      <c r="N454" s="203"/>
      <c r="O454" s="28"/>
      <c r="P454" s="29"/>
      <c r="Q454" s="29"/>
      <c r="R454" s="30"/>
      <c r="S454" s="30"/>
    </row>
    <row r="455" spans="1:19" x14ac:dyDescent="0.25">
      <c r="A455" s="43"/>
      <c r="B455" s="60"/>
      <c r="C455" s="61"/>
      <c r="D455" s="62"/>
      <c r="E455" s="62"/>
      <c r="F455" s="89"/>
      <c r="G455" s="83"/>
      <c r="H455" s="87"/>
      <c r="I455" s="82"/>
      <c r="J455" s="62"/>
      <c r="P455" s="101"/>
      <c r="Q455" s="101"/>
      <c r="R455" s="101"/>
      <c r="S455" s="101"/>
    </row>
    <row r="456" spans="1:19" x14ac:dyDescent="0.25">
      <c r="A456" s="43"/>
      <c r="B456" s="60"/>
      <c r="C456" s="61"/>
      <c r="D456" s="62"/>
      <c r="E456" s="62"/>
      <c r="F456" s="89"/>
      <c r="G456" s="83"/>
      <c r="H456" s="87"/>
      <c r="I456" s="82"/>
      <c r="J456" s="62"/>
      <c r="P456" s="100"/>
      <c r="Q456" s="100"/>
      <c r="R456" s="100"/>
      <c r="S456" s="100"/>
    </row>
    <row r="457" spans="1:19" ht="15.75" thickBot="1" x14ac:dyDescent="0.3"/>
    <row r="458" spans="1:19" ht="15.75" thickBot="1" x14ac:dyDescent="0.3">
      <c r="A458" s="43"/>
      <c r="B458" s="60"/>
      <c r="C458" s="61"/>
      <c r="D458" s="62"/>
      <c r="E458" s="82"/>
      <c r="F458" s="89"/>
      <c r="G458" s="83"/>
      <c r="H458" s="87"/>
      <c r="I458" s="62"/>
      <c r="J458" s="62"/>
      <c r="K458" s="85"/>
      <c r="P458" s="209" t="s">
        <v>387</v>
      </c>
      <c r="Q458" s="210">
        <f>C442</f>
        <v>15</v>
      </c>
      <c r="R458" s="210"/>
      <c r="S458" s="211"/>
    </row>
    <row r="459" spans="1:19" ht="45.75" thickBot="1" x14ac:dyDescent="0.3">
      <c r="A459" s="43"/>
      <c r="B459" s="60"/>
      <c r="C459" s="61"/>
      <c r="D459" s="62"/>
      <c r="E459" s="62"/>
      <c r="F459" s="89"/>
      <c r="G459" s="83"/>
      <c r="H459" s="87"/>
      <c r="I459" s="82"/>
      <c r="J459" s="62"/>
      <c r="K459" s="85"/>
      <c r="P459" s="36" t="s">
        <v>25</v>
      </c>
      <c r="Q459" s="36" t="s">
        <v>26</v>
      </c>
      <c r="R459" s="36" t="s">
        <v>27</v>
      </c>
      <c r="S459" s="36" t="s">
        <v>28</v>
      </c>
    </row>
    <row r="460" spans="1:19" ht="15.75" thickBot="1" x14ac:dyDescent="0.3">
      <c r="A460" s="43" t="s">
        <v>125</v>
      </c>
      <c r="B460" s="60" t="s">
        <v>126</v>
      </c>
      <c r="C460" s="62"/>
      <c r="D460" s="61"/>
      <c r="E460" s="49"/>
      <c r="F460" s="62"/>
      <c r="G460" s="64"/>
      <c r="H460" s="83"/>
      <c r="I460" s="64"/>
      <c r="J460" s="62"/>
      <c r="K460" s="84"/>
      <c r="P460" s="37">
        <f>SUM(P443:P454)</f>
        <v>0</v>
      </c>
      <c r="Q460" s="38">
        <f>SUM(Q443:Q454)</f>
        <v>0</v>
      </c>
      <c r="R460" s="38">
        <f>SUM(R443:R454)</f>
        <v>0</v>
      </c>
      <c r="S460" s="39">
        <f>SUM(S443:S454)</f>
        <v>0</v>
      </c>
    </row>
    <row r="461" spans="1:19" x14ac:dyDescent="0.25">
      <c r="A461" s="46" t="s">
        <v>395</v>
      </c>
      <c r="B461" s="65"/>
      <c r="C461" s="65"/>
      <c r="D461" s="65"/>
      <c r="E461" s="65"/>
      <c r="F461" s="65"/>
      <c r="G461" s="65"/>
      <c r="H461" s="88"/>
      <c r="I461" s="66"/>
      <c r="J461" s="67" t="s">
        <v>127</v>
      </c>
      <c r="K461" s="85"/>
    </row>
    <row r="462" spans="1:19" x14ac:dyDescent="0.25">
      <c r="A462" s="46" t="s">
        <v>402</v>
      </c>
      <c r="B462" s="65"/>
      <c r="C462" s="65"/>
      <c r="D462" s="65"/>
      <c r="E462" s="65"/>
      <c r="F462" s="65"/>
      <c r="G462" s="65"/>
      <c r="H462" s="65"/>
      <c r="I462" s="66"/>
      <c r="J462" s="67" t="s">
        <v>127</v>
      </c>
      <c r="K462" s="85"/>
    </row>
    <row r="463" spans="1:19" x14ac:dyDescent="0.25">
      <c r="A463" s="48"/>
      <c r="B463" s="61" t="s">
        <v>128</v>
      </c>
      <c r="C463" s="48"/>
      <c r="D463" s="68"/>
      <c r="E463" s="48"/>
      <c r="F463" s="69"/>
      <c r="G463" s="48"/>
      <c r="H463" s="48"/>
      <c r="I463" s="70"/>
      <c r="J463" s="64"/>
      <c r="K463" s="85"/>
    </row>
    <row r="464" spans="1:19" x14ac:dyDescent="0.25">
      <c r="A464" s="43" t="s">
        <v>125</v>
      </c>
      <c r="B464" s="71" t="s">
        <v>129</v>
      </c>
      <c r="C464" s="71"/>
      <c r="D464" s="43"/>
      <c r="E464" s="43"/>
      <c r="F464" s="72"/>
      <c r="G464" s="49"/>
      <c r="H464" s="49"/>
      <c r="I464" s="49"/>
      <c r="J464" s="49"/>
      <c r="K464" s="85"/>
    </row>
    <row r="465" spans="1:19" x14ac:dyDescent="0.25">
      <c r="A465" s="43" t="s">
        <v>125</v>
      </c>
      <c r="B465" s="60" t="s">
        <v>130</v>
      </c>
      <c r="C465" s="61"/>
      <c r="D465" s="62"/>
      <c r="E465" s="62"/>
      <c r="F465" s="86"/>
      <c r="G465" s="63"/>
      <c r="H465" s="64"/>
      <c r="I465" s="62"/>
      <c r="J465" s="62"/>
      <c r="K465" s="85"/>
    </row>
    <row r="466" spans="1:19" x14ac:dyDescent="0.25">
      <c r="A466" s="43" t="s">
        <v>125</v>
      </c>
      <c r="B466" s="73"/>
      <c r="C466" s="71"/>
      <c r="D466" s="43"/>
      <c r="E466" s="43"/>
      <c r="F466" s="72"/>
      <c r="G466" s="49"/>
      <c r="H466" s="49"/>
      <c r="I466" s="49"/>
      <c r="J466" s="49"/>
      <c r="K466" s="85"/>
    </row>
    <row r="467" spans="1:19" x14ac:dyDescent="0.25">
      <c r="A467" s="43" t="s">
        <v>125</v>
      </c>
      <c r="B467" s="71" t="s">
        <v>131</v>
      </c>
      <c r="C467" s="71"/>
      <c r="D467" s="43"/>
      <c r="E467" s="43"/>
      <c r="F467" s="72"/>
      <c r="G467" s="49"/>
      <c r="H467" s="49"/>
      <c r="I467" s="71"/>
      <c r="J467" s="71"/>
      <c r="K467" s="85"/>
    </row>
    <row r="468" spans="1:19" x14ac:dyDescent="0.25">
      <c r="A468" s="43" t="s">
        <v>125</v>
      </c>
      <c r="B468" s="74" t="s">
        <v>132</v>
      </c>
      <c r="C468" s="74"/>
      <c r="D468" s="75"/>
      <c r="E468" s="75"/>
      <c r="F468" s="76"/>
      <c r="G468" s="77"/>
      <c r="H468" s="77"/>
      <c r="I468" s="78"/>
      <c r="J468" s="78"/>
      <c r="K468" s="85"/>
    </row>
    <row r="469" spans="1:19" x14ac:dyDescent="0.25">
      <c r="A469" s="49"/>
      <c r="B469" s="49"/>
      <c r="C469" s="49"/>
      <c r="D469" s="43"/>
      <c r="E469" s="79"/>
      <c r="F469" s="80" t="s">
        <v>133</v>
      </c>
      <c r="G469" s="81"/>
      <c r="H469" s="81"/>
      <c r="I469" s="81"/>
      <c r="J469" s="81"/>
    </row>
    <row r="473" spans="1:19" x14ac:dyDescent="0.25">
      <c r="A473" s="1"/>
      <c r="B473" s="2"/>
      <c r="C473" s="3"/>
      <c r="D473" s="4"/>
      <c r="E473" s="234" t="s">
        <v>0</v>
      </c>
      <c r="F473" s="234"/>
      <c r="G473" s="234"/>
      <c r="H473" s="2"/>
      <c r="I473" s="2"/>
      <c r="J473" s="2"/>
      <c r="K473" s="236" t="s">
        <v>1</v>
      </c>
      <c r="L473" s="237"/>
      <c r="M473" s="237"/>
      <c r="N473" s="237"/>
      <c r="O473" s="238"/>
      <c r="P473" s="2"/>
      <c r="Q473" s="2"/>
      <c r="R473" s="1"/>
      <c r="S473" s="1"/>
    </row>
    <row r="474" spans="1:19" ht="75.75" thickBot="1" x14ac:dyDescent="0.3">
      <c r="A474" s="94"/>
      <c r="B474" s="5" t="s">
        <v>2</v>
      </c>
      <c r="C474" s="6" t="s">
        <v>3</v>
      </c>
      <c r="D474" s="7" t="s">
        <v>4</v>
      </c>
      <c r="E474" s="8" t="s">
        <v>5</v>
      </c>
      <c r="F474" s="8" t="s">
        <v>6</v>
      </c>
      <c r="G474" s="8" t="s">
        <v>7</v>
      </c>
      <c r="H474" s="5" t="s">
        <v>8</v>
      </c>
      <c r="I474" s="9" t="s">
        <v>9</v>
      </c>
      <c r="J474" s="10" t="s">
        <v>10</v>
      </c>
      <c r="K474" s="11" t="s">
        <v>11</v>
      </c>
      <c r="L474" s="12" t="s">
        <v>12</v>
      </c>
      <c r="M474" s="12" t="s">
        <v>13</v>
      </c>
      <c r="N474" s="13" t="s">
        <v>14</v>
      </c>
      <c r="O474" s="14" t="s">
        <v>15</v>
      </c>
      <c r="P474" s="12" t="s">
        <v>16</v>
      </c>
      <c r="Q474" s="12" t="s">
        <v>17</v>
      </c>
      <c r="R474" s="12" t="s">
        <v>18</v>
      </c>
      <c r="S474" s="12" t="s">
        <v>19</v>
      </c>
    </row>
    <row r="475" spans="1:19" ht="15.75" thickBot="1" x14ac:dyDescent="0.3">
      <c r="A475" s="1"/>
      <c r="B475" s="158" t="s">
        <v>387</v>
      </c>
      <c r="C475" s="127">
        <f>COUNTIF($B$4:B475,"LP.")</f>
        <v>16</v>
      </c>
      <c r="D475" s="16" t="s">
        <v>229</v>
      </c>
      <c r="E475" s="17"/>
      <c r="F475" s="17"/>
      <c r="G475" s="17"/>
      <c r="H475" s="17"/>
      <c r="I475" s="17"/>
      <c r="J475" s="17"/>
      <c r="K475" s="17"/>
      <c r="L475" s="17"/>
      <c r="M475" s="17"/>
      <c r="N475" s="17"/>
      <c r="O475" s="17"/>
      <c r="P475" s="18"/>
      <c r="Q475" s="18"/>
      <c r="R475" s="19"/>
      <c r="S475" s="19"/>
    </row>
    <row r="476" spans="1:19" ht="87.75" customHeight="1" x14ac:dyDescent="0.25">
      <c r="A476" s="1"/>
      <c r="B476" s="20" t="s">
        <v>20</v>
      </c>
      <c r="C476" s="41" t="s">
        <v>220</v>
      </c>
      <c r="D476" s="21" t="s">
        <v>21</v>
      </c>
      <c r="E476" s="22">
        <f>CEILING(F476*0.5,1)</f>
        <v>1000</v>
      </c>
      <c r="F476" s="145">
        <v>2000</v>
      </c>
      <c r="G476" s="22">
        <f>CEILING(F476*0.8,1)</f>
        <v>1600</v>
      </c>
      <c r="H476" s="41"/>
      <c r="I476" s="24"/>
      <c r="J476" s="25"/>
      <c r="K476" s="26" t="str">
        <f t="shared" ref="K476:K484" si="94">D476</f>
        <v>SZT.</v>
      </c>
      <c r="L476" s="23">
        <f t="shared" ref="L476:L484" si="95">F476</f>
        <v>2000</v>
      </c>
      <c r="M476" s="22">
        <f t="shared" ref="M476:M484" si="96">G476</f>
        <v>1600</v>
      </c>
      <c r="N476" s="96"/>
      <c r="O476" s="28"/>
      <c r="P476" s="29"/>
      <c r="Q476" s="29"/>
      <c r="R476" s="30"/>
      <c r="S476" s="30"/>
    </row>
    <row r="477" spans="1:19" ht="75" customHeight="1" x14ac:dyDescent="0.25">
      <c r="A477" s="1"/>
      <c r="B477" s="20" t="s">
        <v>22</v>
      </c>
      <c r="C477" s="41" t="s">
        <v>221</v>
      </c>
      <c r="D477" s="21" t="s">
        <v>21</v>
      </c>
      <c r="E477" s="22">
        <f t="shared" ref="E477:E484" si="97">CEILING(F477*0.5,1)</f>
        <v>250</v>
      </c>
      <c r="F477" s="145">
        <v>500</v>
      </c>
      <c r="G477" s="22">
        <f t="shared" ref="G477:G484" si="98">CEILING(F477*0.8,1)</f>
        <v>400</v>
      </c>
      <c r="H477" s="41"/>
      <c r="I477" s="24"/>
      <c r="J477" s="25"/>
      <c r="K477" s="26" t="str">
        <f t="shared" si="94"/>
        <v>SZT.</v>
      </c>
      <c r="L477" s="23">
        <f t="shared" si="95"/>
        <v>500</v>
      </c>
      <c r="M477" s="22">
        <f t="shared" si="96"/>
        <v>400</v>
      </c>
      <c r="N477" s="96"/>
      <c r="O477" s="28"/>
      <c r="P477" s="29"/>
      <c r="Q477" s="29"/>
      <c r="R477" s="30"/>
      <c r="S477" s="30"/>
    </row>
    <row r="478" spans="1:19" ht="130.5" customHeight="1" x14ac:dyDescent="0.25">
      <c r="A478" s="1"/>
      <c r="B478" s="20" t="s">
        <v>23</v>
      </c>
      <c r="C478" s="42" t="s">
        <v>222</v>
      </c>
      <c r="D478" s="21" t="s">
        <v>21</v>
      </c>
      <c r="E478" s="22">
        <f t="shared" si="97"/>
        <v>5000</v>
      </c>
      <c r="F478" s="145">
        <v>10000</v>
      </c>
      <c r="G478" s="22">
        <f t="shared" si="98"/>
        <v>8000</v>
      </c>
      <c r="H478" s="42"/>
      <c r="I478" s="24"/>
      <c r="J478" s="25"/>
      <c r="K478" s="26" t="str">
        <f t="shared" si="94"/>
        <v>SZT.</v>
      </c>
      <c r="L478" s="23">
        <f t="shared" si="95"/>
        <v>10000</v>
      </c>
      <c r="M478" s="22">
        <f t="shared" si="96"/>
        <v>8000</v>
      </c>
      <c r="N478" s="97"/>
      <c r="O478" s="28"/>
      <c r="P478" s="29"/>
      <c r="Q478" s="29"/>
      <c r="R478" s="30"/>
      <c r="S478" s="30"/>
    </row>
    <row r="479" spans="1:19" ht="54" customHeight="1" x14ac:dyDescent="0.25">
      <c r="A479" s="94"/>
      <c r="B479" s="20" t="s">
        <v>33</v>
      </c>
      <c r="C479" s="41" t="s">
        <v>223</v>
      </c>
      <c r="D479" s="21" t="s">
        <v>21</v>
      </c>
      <c r="E479" s="22">
        <f t="shared" si="97"/>
        <v>75</v>
      </c>
      <c r="F479" s="145">
        <v>150</v>
      </c>
      <c r="G479" s="22">
        <f t="shared" si="98"/>
        <v>120</v>
      </c>
      <c r="H479" s="41"/>
      <c r="I479" s="24"/>
      <c r="J479" s="25"/>
      <c r="K479" s="26" t="str">
        <f t="shared" si="94"/>
        <v>SZT.</v>
      </c>
      <c r="L479" s="23">
        <f t="shared" si="95"/>
        <v>150</v>
      </c>
      <c r="M479" s="22">
        <f t="shared" si="96"/>
        <v>120</v>
      </c>
      <c r="N479" s="96"/>
      <c r="O479" s="28"/>
      <c r="P479" s="29"/>
      <c r="Q479" s="29"/>
      <c r="R479" s="30"/>
      <c r="S479" s="30"/>
    </row>
    <row r="480" spans="1:19" ht="66.75" customHeight="1" x14ac:dyDescent="0.25">
      <c r="A480" s="94"/>
      <c r="B480" s="20" t="s">
        <v>34</v>
      </c>
      <c r="C480" s="42" t="s">
        <v>224</v>
      </c>
      <c r="D480" s="21" t="s">
        <v>21</v>
      </c>
      <c r="E480" s="22">
        <f t="shared" si="97"/>
        <v>10</v>
      </c>
      <c r="F480" s="145">
        <v>20</v>
      </c>
      <c r="G480" s="22">
        <f t="shared" si="98"/>
        <v>16</v>
      </c>
      <c r="H480" s="42"/>
      <c r="I480" s="24"/>
      <c r="J480" s="25"/>
      <c r="K480" s="26" t="str">
        <f t="shared" si="94"/>
        <v>SZT.</v>
      </c>
      <c r="L480" s="23">
        <f t="shared" si="95"/>
        <v>20</v>
      </c>
      <c r="M480" s="22">
        <f t="shared" si="96"/>
        <v>16</v>
      </c>
      <c r="N480" s="97"/>
      <c r="O480" s="28"/>
      <c r="P480" s="29"/>
      <c r="Q480" s="29"/>
      <c r="R480" s="30"/>
      <c r="S480" s="30"/>
    </row>
    <row r="481" spans="1:19" ht="46.5" customHeight="1" x14ac:dyDescent="0.25">
      <c r="A481" s="94"/>
      <c r="B481" s="20" t="s">
        <v>35</v>
      </c>
      <c r="C481" s="42" t="s">
        <v>225</v>
      </c>
      <c r="D481" s="21" t="s">
        <v>21</v>
      </c>
      <c r="E481" s="22">
        <f t="shared" si="97"/>
        <v>200</v>
      </c>
      <c r="F481" s="145">
        <v>400</v>
      </c>
      <c r="G481" s="22">
        <f t="shared" si="98"/>
        <v>320</v>
      </c>
      <c r="H481" s="41"/>
      <c r="I481" s="24"/>
      <c r="J481" s="25"/>
      <c r="K481" s="26" t="str">
        <f t="shared" si="94"/>
        <v>SZT.</v>
      </c>
      <c r="L481" s="23">
        <f t="shared" si="95"/>
        <v>400</v>
      </c>
      <c r="M481" s="22">
        <f t="shared" si="96"/>
        <v>320</v>
      </c>
      <c r="N481" s="97"/>
      <c r="O481" s="28"/>
      <c r="P481" s="29"/>
      <c r="Q481" s="29"/>
      <c r="R481" s="30"/>
      <c r="S481" s="30"/>
    </row>
    <row r="482" spans="1:19" ht="52.5" customHeight="1" x14ac:dyDescent="0.25">
      <c r="A482" s="94"/>
      <c r="B482" s="20" t="s">
        <v>47</v>
      </c>
      <c r="C482" s="41" t="s">
        <v>226</v>
      </c>
      <c r="D482" s="21" t="s">
        <v>21</v>
      </c>
      <c r="E482" s="22">
        <f t="shared" si="97"/>
        <v>25</v>
      </c>
      <c r="F482" s="145">
        <v>50</v>
      </c>
      <c r="G482" s="22">
        <f t="shared" si="98"/>
        <v>40</v>
      </c>
      <c r="H482" s="42"/>
      <c r="I482" s="24"/>
      <c r="J482" s="25"/>
      <c r="K482" s="26" t="str">
        <f t="shared" si="94"/>
        <v>SZT.</v>
      </c>
      <c r="L482" s="23">
        <f t="shared" si="95"/>
        <v>50</v>
      </c>
      <c r="M482" s="22">
        <f t="shared" si="96"/>
        <v>40</v>
      </c>
      <c r="N482" s="96"/>
      <c r="O482" s="28"/>
      <c r="P482" s="29"/>
      <c r="Q482" s="29"/>
      <c r="R482" s="30"/>
      <c r="S482" s="30"/>
    </row>
    <row r="483" spans="1:19" ht="60.75" customHeight="1" x14ac:dyDescent="0.25">
      <c r="A483" s="94"/>
      <c r="B483" s="20" t="s">
        <v>48</v>
      </c>
      <c r="C483" s="41" t="s">
        <v>227</v>
      </c>
      <c r="D483" s="21" t="s">
        <v>21</v>
      </c>
      <c r="E483" s="22">
        <f t="shared" si="97"/>
        <v>1</v>
      </c>
      <c r="F483" s="145">
        <v>1</v>
      </c>
      <c r="G483" s="22">
        <f t="shared" si="98"/>
        <v>1</v>
      </c>
      <c r="H483" s="42"/>
      <c r="I483" s="24"/>
      <c r="J483" s="25"/>
      <c r="K483" s="26" t="str">
        <f t="shared" si="94"/>
        <v>SZT.</v>
      </c>
      <c r="L483" s="23">
        <f t="shared" si="95"/>
        <v>1</v>
      </c>
      <c r="M483" s="22">
        <f t="shared" si="96"/>
        <v>1</v>
      </c>
      <c r="N483" s="102"/>
      <c r="O483" s="28"/>
      <c r="P483" s="29"/>
      <c r="Q483" s="29"/>
      <c r="R483" s="30"/>
      <c r="S483" s="30"/>
    </row>
    <row r="484" spans="1:19" ht="109.5" customHeight="1" thickBot="1" x14ac:dyDescent="0.3">
      <c r="A484" s="94"/>
      <c r="B484" s="20" t="s">
        <v>49</v>
      </c>
      <c r="C484" s="42" t="s">
        <v>228</v>
      </c>
      <c r="D484" s="201" t="s">
        <v>410</v>
      </c>
      <c r="E484" s="102"/>
      <c r="F484" s="102"/>
      <c r="G484" s="102"/>
      <c r="H484" s="42"/>
      <c r="I484" s="24"/>
      <c r="J484" s="25"/>
      <c r="K484" s="26" t="str">
        <f t="shared" si="94"/>
        <v>24 m-ce</v>
      </c>
      <c r="L484" s="102"/>
      <c r="M484" s="102"/>
      <c r="N484" s="97"/>
      <c r="O484" s="28"/>
      <c r="P484" s="29"/>
      <c r="Q484" s="29"/>
      <c r="R484" s="30"/>
      <c r="S484" s="30"/>
    </row>
    <row r="485" spans="1:19" x14ac:dyDescent="0.25">
      <c r="A485" s="43"/>
      <c r="B485" s="60"/>
      <c r="C485" s="61"/>
      <c r="D485" s="62"/>
      <c r="E485" s="62"/>
      <c r="F485" s="89"/>
      <c r="G485" s="83"/>
      <c r="H485" s="87"/>
      <c r="I485" s="82"/>
      <c r="J485" s="62"/>
      <c r="P485" s="101"/>
      <c r="Q485" s="101"/>
      <c r="R485" s="101"/>
      <c r="S485" s="101"/>
    </row>
    <row r="486" spans="1:19" x14ac:dyDescent="0.25">
      <c r="A486" s="43"/>
      <c r="B486" s="60"/>
      <c r="C486" s="61"/>
      <c r="D486" s="62"/>
      <c r="E486" s="62"/>
      <c r="F486" s="89"/>
      <c r="G486" s="83"/>
      <c r="H486" s="87"/>
      <c r="I486" s="82"/>
      <c r="J486" s="62"/>
      <c r="P486" s="100"/>
      <c r="Q486" s="100"/>
      <c r="R486" s="100"/>
      <c r="S486" s="100"/>
    </row>
    <row r="487" spans="1:19" ht="15.75" thickBot="1" x14ac:dyDescent="0.3"/>
    <row r="488" spans="1:19" ht="15.75" thickBot="1" x14ac:dyDescent="0.3">
      <c r="A488" s="43"/>
      <c r="B488" s="60"/>
      <c r="C488" s="61"/>
      <c r="D488" s="62"/>
      <c r="E488" s="82"/>
      <c r="F488" s="89"/>
      <c r="G488" s="83"/>
      <c r="H488" s="87"/>
      <c r="I488" s="62"/>
      <c r="J488" s="62"/>
      <c r="K488" s="85"/>
      <c r="P488" s="209" t="s">
        <v>387</v>
      </c>
      <c r="Q488" s="210">
        <f>C475</f>
        <v>16</v>
      </c>
      <c r="R488" s="210"/>
      <c r="S488" s="211"/>
    </row>
    <row r="489" spans="1:19" ht="45.75" thickBot="1" x14ac:dyDescent="0.3">
      <c r="A489" s="43"/>
      <c r="B489" s="60"/>
      <c r="C489" s="61"/>
      <c r="D489" s="62"/>
      <c r="E489" s="62"/>
      <c r="F489" s="89"/>
      <c r="G489" s="83"/>
      <c r="H489" s="87"/>
      <c r="I489" s="82"/>
      <c r="J489" s="62"/>
      <c r="K489" s="85"/>
      <c r="P489" s="36" t="s">
        <v>25</v>
      </c>
      <c r="Q489" s="36" t="s">
        <v>26</v>
      </c>
      <c r="R489" s="36" t="s">
        <v>27</v>
      </c>
      <c r="S489" s="36" t="s">
        <v>28</v>
      </c>
    </row>
    <row r="490" spans="1:19" ht="15.75" thickBot="1" x14ac:dyDescent="0.3">
      <c r="A490" s="43" t="s">
        <v>125</v>
      </c>
      <c r="B490" s="60" t="s">
        <v>126</v>
      </c>
      <c r="C490" s="62"/>
      <c r="D490" s="61"/>
      <c r="E490" s="49"/>
      <c r="F490" s="62"/>
      <c r="G490" s="64"/>
      <c r="H490" s="83"/>
      <c r="I490" s="64"/>
      <c r="J490" s="62"/>
      <c r="K490" s="84"/>
      <c r="P490" s="37">
        <f>SUM(P476:P484)</f>
        <v>0</v>
      </c>
      <c r="Q490" s="38">
        <f>SUM(Q476:Q484)</f>
        <v>0</v>
      </c>
      <c r="R490" s="38">
        <f>SUM(R476:R484)</f>
        <v>0</v>
      </c>
      <c r="S490" s="39">
        <f>SUM(S476:S484)</f>
        <v>0</v>
      </c>
    </row>
    <row r="491" spans="1:19" x14ac:dyDescent="0.25">
      <c r="A491" s="46" t="s">
        <v>399</v>
      </c>
      <c r="B491" s="65"/>
      <c r="C491" s="65"/>
      <c r="D491" s="65"/>
      <c r="E491" s="65"/>
      <c r="F491" s="65"/>
      <c r="G491" s="65"/>
      <c r="H491" s="88"/>
      <c r="I491" s="66"/>
      <c r="J491" s="67" t="s">
        <v>127</v>
      </c>
      <c r="K491" s="85"/>
    </row>
    <row r="492" spans="1:19" x14ac:dyDescent="0.25">
      <c r="A492" s="46" t="s">
        <v>397</v>
      </c>
      <c r="B492" s="65"/>
      <c r="C492" s="65"/>
      <c r="D492" s="65"/>
      <c r="E492" s="65"/>
      <c r="F492" s="65"/>
      <c r="G492" s="65"/>
      <c r="H492" s="65"/>
      <c r="I492" s="66"/>
      <c r="J492" s="67" t="s">
        <v>127</v>
      </c>
      <c r="K492" s="85"/>
    </row>
    <row r="493" spans="1:19" x14ac:dyDescent="0.25">
      <c r="A493" s="48"/>
      <c r="B493" s="61" t="s">
        <v>128</v>
      </c>
      <c r="C493" s="48"/>
      <c r="D493" s="68"/>
      <c r="E493" s="48"/>
      <c r="F493" s="69"/>
      <c r="G493" s="48"/>
      <c r="H493" s="48"/>
      <c r="I493" s="70"/>
      <c r="J493" s="64"/>
      <c r="K493" s="85"/>
    </row>
    <row r="494" spans="1:19" x14ac:dyDescent="0.25">
      <c r="A494" s="43" t="s">
        <v>125</v>
      </c>
      <c r="B494" s="71" t="s">
        <v>129</v>
      </c>
      <c r="C494" s="71"/>
      <c r="D494" s="43"/>
      <c r="E494" s="43"/>
      <c r="F494" s="72"/>
      <c r="G494" s="49"/>
      <c r="H494" s="49"/>
      <c r="I494" s="49"/>
      <c r="J494" s="49"/>
      <c r="K494" s="85"/>
    </row>
    <row r="495" spans="1:19" x14ac:dyDescent="0.25">
      <c r="A495" s="43" t="s">
        <v>125</v>
      </c>
      <c r="B495" s="60" t="s">
        <v>130</v>
      </c>
      <c r="C495" s="61"/>
      <c r="D495" s="62"/>
      <c r="E495" s="62"/>
      <c r="F495" s="86"/>
      <c r="G495" s="63"/>
      <c r="H495" s="64"/>
      <c r="I495" s="62"/>
      <c r="J495" s="62"/>
      <c r="K495" s="85"/>
    </row>
    <row r="496" spans="1:19" x14ac:dyDescent="0.25">
      <c r="A496" s="43" t="s">
        <v>125</v>
      </c>
      <c r="B496" s="73"/>
      <c r="C496" s="71"/>
      <c r="D496" s="43"/>
      <c r="E496" s="43"/>
      <c r="F496" s="72"/>
      <c r="G496" s="49"/>
      <c r="H496" s="49"/>
      <c r="I496" s="49"/>
      <c r="J496" s="49"/>
      <c r="K496" s="85"/>
    </row>
    <row r="497" spans="1:19" x14ac:dyDescent="0.25">
      <c r="A497" s="43" t="s">
        <v>125</v>
      </c>
      <c r="B497" s="71" t="s">
        <v>131</v>
      </c>
      <c r="C497" s="71"/>
      <c r="D497" s="43"/>
      <c r="E497" s="43"/>
      <c r="F497" s="72"/>
      <c r="G497" s="49"/>
      <c r="H497" s="49"/>
      <c r="I497" s="71"/>
      <c r="J497" s="71"/>
      <c r="K497" s="85"/>
    </row>
    <row r="498" spans="1:19" x14ac:dyDescent="0.25">
      <c r="A498" s="43" t="s">
        <v>125</v>
      </c>
      <c r="B498" s="74" t="s">
        <v>132</v>
      </c>
      <c r="C498" s="74"/>
      <c r="D498" s="75"/>
      <c r="E498" s="75"/>
      <c r="F498" s="76"/>
      <c r="G498" s="77"/>
      <c r="H498" s="77"/>
      <c r="I498" s="78"/>
      <c r="J498" s="78"/>
      <c r="K498" s="85"/>
    </row>
    <row r="499" spans="1:19" x14ac:dyDescent="0.25">
      <c r="A499" s="49"/>
      <c r="B499" s="49"/>
      <c r="C499" s="49"/>
      <c r="D499" s="43"/>
      <c r="E499" s="79"/>
      <c r="F499" s="80" t="s">
        <v>133</v>
      </c>
      <c r="G499" s="81"/>
      <c r="H499" s="81"/>
      <c r="I499" s="81"/>
      <c r="J499" s="81"/>
    </row>
    <row r="502" spans="1:19" x14ac:dyDescent="0.25">
      <c r="A502" s="49"/>
      <c r="B502" s="49"/>
      <c r="C502" s="49"/>
      <c r="D502" s="43"/>
      <c r="E502" s="79"/>
      <c r="F502" s="80"/>
      <c r="G502" s="81"/>
      <c r="H502" s="81"/>
      <c r="I502" s="81"/>
      <c r="J502" s="81"/>
    </row>
    <row r="503" spans="1:19" x14ac:dyDescent="0.25">
      <c r="A503" s="1"/>
      <c r="B503" s="2"/>
      <c r="C503" s="3"/>
      <c r="D503" s="4"/>
      <c r="E503" s="234" t="s">
        <v>0</v>
      </c>
      <c r="F503" s="234"/>
      <c r="G503" s="234"/>
      <c r="H503" s="2"/>
      <c r="I503" s="2"/>
      <c r="J503" s="2"/>
      <c r="K503" s="236" t="s">
        <v>1</v>
      </c>
      <c r="L503" s="237"/>
      <c r="M503" s="237"/>
      <c r="N503" s="237"/>
      <c r="O503" s="238"/>
      <c r="P503" s="2"/>
      <c r="Q503" s="2"/>
      <c r="R503" s="1"/>
      <c r="S503" s="1"/>
    </row>
    <row r="504" spans="1:19" ht="75.75" thickBot="1" x14ac:dyDescent="0.3">
      <c r="A504" s="94"/>
      <c r="B504" s="5" t="s">
        <v>2</v>
      </c>
      <c r="C504" s="6" t="s">
        <v>3</v>
      </c>
      <c r="D504" s="7" t="s">
        <v>4</v>
      </c>
      <c r="E504" s="8" t="s">
        <v>5</v>
      </c>
      <c r="F504" s="8" t="s">
        <v>6</v>
      </c>
      <c r="G504" s="8" t="s">
        <v>7</v>
      </c>
      <c r="H504" s="5" t="s">
        <v>8</v>
      </c>
      <c r="I504" s="9" t="s">
        <v>9</v>
      </c>
      <c r="J504" s="10" t="s">
        <v>10</v>
      </c>
      <c r="K504" s="11" t="s">
        <v>11</v>
      </c>
      <c r="L504" s="12" t="s">
        <v>12</v>
      </c>
      <c r="M504" s="12" t="s">
        <v>13</v>
      </c>
      <c r="N504" s="13" t="s">
        <v>14</v>
      </c>
      <c r="O504" s="14" t="s">
        <v>15</v>
      </c>
      <c r="P504" s="12" t="s">
        <v>16</v>
      </c>
      <c r="Q504" s="12" t="s">
        <v>17</v>
      </c>
      <c r="R504" s="12" t="s">
        <v>18</v>
      </c>
      <c r="S504" s="12" t="s">
        <v>19</v>
      </c>
    </row>
    <row r="505" spans="1:19" ht="15.75" thickBot="1" x14ac:dyDescent="0.3">
      <c r="A505" s="1"/>
      <c r="B505" s="158" t="s">
        <v>387</v>
      </c>
      <c r="C505" s="127">
        <f>COUNTIF($B$4:B505,"LP.")</f>
        <v>17</v>
      </c>
      <c r="D505" s="16" t="s">
        <v>232</v>
      </c>
      <c r="E505" s="17"/>
      <c r="F505" s="17"/>
      <c r="G505" s="17"/>
      <c r="H505" s="17"/>
      <c r="I505" s="17"/>
      <c r="J505" s="17"/>
      <c r="K505" s="17"/>
      <c r="L505" s="17"/>
      <c r="M505" s="17"/>
      <c r="N505" s="17"/>
      <c r="O505" s="17"/>
      <c r="P505" s="18"/>
      <c r="Q505" s="18"/>
      <c r="R505" s="19"/>
      <c r="S505" s="19"/>
    </row>
    <row r="506" spans="1:19" ht="56.25" customHeight="1" x14ac:dyDescent="0.25">
      <c r="A506" s="1"/>
      <c r="B506" s="20" t="s">
        <v>20</v>
      </c>
      <c r="C506" s="41" t="s">
        <v>230</v>
      </c>
      <c r="D506" s="21" t="s">
        <v>21</v>
      </c>
      <c r="E506" s="22">
        <f>CEILING(F506*0.5,1)</f>
        <v>110</v>
      </c>
      <c r="F506" s="145">
        <v>220</v>
      </c>
      <c r="G506" s="22">
        <f>CEILING(F506*0.8,1)</f>
        <v>176</v>
      </c>
      <c r="H506" s="41"/>
      <c r="I506" s="24"/>
      <c r="J506" s="25"/>
      <c r="K506" s="26" t="str">
        <f>D506</f>
        <v>SZT.</v>
      </c>
      <c r="L506" s="23">
        <f t="shared" ref="L506:L507" si="99">F506</f>
        <v>220</v>
      </c>
      <c r="M506" s="22">
        <f t="shared" ref="M506:M507" si="100">G506</f>
        <v>176</v>
      </c>
      <c r="N506" s="96"/>
      <c r="O506" s="28"/>
      <c r="P506" s="29"/>
      <c r="Q506" s="29"/>
      <c r="R506" s="30"/>
      <c r="S506" s="30"/>
    </row>
    <row r="507" spans="1:19" ht="49.5" customHeight="1" x14ac:dyDescent="0.25">
      <c r="A507" s="1"/>
      <c r="B507" s="20" t="s">
        <v>22</v>
      </c>
      <c r="C507" s="41" t="s">
        <v>231</v>
      </c>
      <c r="D507" s="21" t="s">
        <v>21</v>
      </c>
      <c r="E507" s="22">
        <f>CEILING(F507*0.5,1)</f>
        <v>25</v>
      </c>
      <c r="F507" s="145">
        <v>50</v>
      </c>
      <c r="G507" s="22">
        <f>CEILING(F507*0.8,1)</f>
        <v>40</v>
      </c>
      <c r="H507" s="41"/>
      <c r="I507" s="24"/>
      <c r="J507" s="25"/>
      <c r="K507" s="26" t="str">
        <f>D507</f>
        <v>SZT.</v>
      </c>
      <c r="L507" s="23">
        <f t="shared" si="99"/>
        <v>50</v>
      </c>
      <c r="M507" s="22">
        <f t="shared" si="100"/>
        <v>40</v>
      </c>
      <c r="N507" s="96"/>
      <c r="O507" s="28"/>
      <c r="P507" s="29"/>
      <c r="Q507" s="29"/>
      <c r="R507" s="30"/>
      <c r="S507" s="30"/>
    </row>
    <row r="509" spans="1:19" ht="15.75" thickBot="1" x14ac:dyDescent="0.3"/>
    <row r="510" spans="1:19" ht="15.75" thickBot="1" x14ac:dyDescent="0.3">
      <c r="P510" s="209" t="s">
        <v>387</v>
      </c>
      <c r="Q510" s="210">
        <f>C505</f>
        <v>17</v>
      </c>
      <c r="R510" s="210"/>
      <c r="S510" s="211"/>
    </row>
    <row r="511" spans="1:19" ht="45.75" thickBot="1" x14ac:dyDescent="0.3">
      <c r="A511" s="43"/>
      <c r="B511" s="60"/>
      <c r="C511" s="61"/>
      <c r="D511" s="62"/>
      <c r="E511" s="82"/>
      <c r="F511" s="89"/>
      <c r="G511" s="83"/>
      <c r="H511" s="87"/>
      <c r="I511" s="62"/>
      <c r="J511" s="62"/>
      <c r="P511" s="36" t="s">
        <v>25</v>
      </c>
      <c r="Q511" s="36" t="s">
        <v>26</v>
      </c>
      <c r="R511" s="36" t="s">
        <v>27</v>
      </c>
      <c r="S511" s="36" t="s">
        <v>28</v>
      </c>
    </row>
    <row r="512" spans="1:19" ht="15.75" thickBot="1" x14ac:dyDescent="0.3">
      <c r="A512" s="43"/>
      <c r="B512" s="60"/>
      <c r="C512" s="61"/>
      <c r="D512" s="62"/>
      <c r="E512" s="62"/>
      <c r="F512" s="89"/>
      <c r="G512" s="83"/>
      <c r="H512" s="87"/>
      <c r="I512" s="82"/>
      <c r="J512" s="62"/>
      <c r="P512" s="37">
        <f>SUM(P506:P507)</f>
        <v>0</v>
      </c>
      <c r="Q512" s="38">
        <f>SUM(Q506:Q507)</f>
        <v>0</v>
      </c>
      <c r="R512" s="38">
        <f>SUM(R506:R507)</f>
        <v>0</v>
      </c>
      <c r="S512" s="39">
        <f>SUM(S506:S507)</f>
        <v>0</v>
      </c>
    </row>
    <row r="513" spans="1:19" x14ac:dyDescent="0.25">
      <c r="A513" s="43" t="s">
        <v>125</v>
      </c>
      <c r="B513" s="60" t="s">
        <v>126</v>
      </c>
      <c r="C513" s="62"/>
      <c r="D513" s="61"/>
      <c r="E513" s="49"/>
      <c r="F513" s="62"/>
      <c r="G513" s="64"/>
      <c r="H513" s="83"/>
      <c r="I513" s="64"/>
      <c r="J513" s="62"/>
      <c r="Q513" s="95"/>
    </row>
    <row r="514" spans="1:19" x14ac:dyDescent="0.25">
      <c r="A514" s="46" t="s">
        <v>396</v>
      </c>
      <c r="B514" s="65"/>
      <c r="C514" s="65"/>
      <c r="D514" s="65"/>
      <c r="E514" s="65"/>
      <c r="F514" s="65"/>
      <c r="G514" s="65"/>
      <c r="H514" s="88"/>
      <c r="I514" s="66"/>
      <c r="J514" s="67" t="s">
        <v>127</v>
      </c>
    </row>
    <row r="515" spans="1:19" x14ac:dyDescent="0.25">
      <c r="A515" s="46" t="s">
        <v>397</v>
      </c>
      <c r="B515" s="65"/>
      <c r="C515" s="65"/>
      <c r="D515" s="65"/>
      <c r="E515" s="65"/>
      <c r="F515" s="65"/>
      <c r="G515" s="65"/>
      <c r="H515" s="65"/>
      <c r="I515" s="66"/>
      <c r="J515" s="67" t="s">
        <v>127</v>
      </c>
    </row>
    <row r="516" spans="1:19" x14ac:dyDescent="0.25">
      <c r="A516" s="48"/>
      <c r="B516" s="61" t="s">
        <v>128</v>
      </c>
      <c r="C516" s="48"/>
      <c r="D516" s="68"/>
      <c r="E516" s="48"/>
      <c r="F516" s="69"/>
      <c r="G516" s="48"/>
      <c r="H516" s="48"/>
      <c r="I516" s="70"/>
      <c r="J516" s="64"/>
    </row>
    <row r="517" spans="1:19" x14ac:dyDescent="0.25">
      <c r="A517" s="43" t="s">
        <v>125</v>
      </c>
      <c r="B517" s="71" t="s">
        <v>129</v>
      </c>
      <c r="C517" s="71"/>
      <c r="D517" s="43"/>
      <c r="E517" s="43"/>
      <c r="F517" s="72"/>
      <c r="G517" s="49"/>
      <c r="H517" s="49"/>
      <c r="I517" s="49"/>
      <c r="J517" s="49"/>
    </row>
    <row r="518" spans="1:19" x14ac:dyDescent="0.25">
      <c r="A518" s="43" t="s">
        <v>125</v>
      </c>
      <c r="B518" s="60" t="s">
        <v>130</v>
      </c>
      <c r="C518" s="61"/>
      <c r="D518" s="62"/>
      <c r="E518" s="62"/>
      <c r="F518" s="86"/>
      <c r="G518" s="63"/>
      <c r="H518" s="64"/>
      <c r="I518" s="62"/>
      <c r="J518" s="62"/>
    </row>
    <row r="519" spans="1:19" x14ac:dyDescent="0.25">
      <c r="A519" s="43" t="s">
        <v>125</v>
      </c>
      <c r="B519" s="73"/>
      <c r="C519" s="71"/>
      <c r="D519" s="43"/>
      <c r="E519" s="43"/>
      <c r="F519" s="72"/>
      <c r="G519" s="49"/>
      <c r="H519" s="49"/>
      <c r="I519" s="49"/>
      <c r="J519" s="49"/>
    </row>
    <row r="520" spans="1:19" x14ac:dyDescent="0.25">
      <c r="A520" s="43" t="s">
        <v>125</v>
      </c>
      <c r="B520" s="71" t="s">
        <v>131</v>
      </c>
      <c r="C520" s="71"/>
      <c r="D520" s="43"/>
      <c r="E520" s="43"/>
      <c r="F520" s="72"/>
      <c r="G520" s="49"/>
      <c r="H520" s="49"/>
      <c r="I520" s="71"/>
      <c r="J520" s="71"/>
    </row>
    <row r="521" spans="1:19" x14ac:dyDescent="0.25">
      <c r="A521" s="43" t="s">
        <v>125</v>
      </c>
      <c r="B521" s="74" t="s">
        <v>132</v>
      </c>
      <c r="C521" s="74"/>
      <c r="D521" s="75"/>
      <c r="E521" s="75"/>
      <c r="F521" s="76"/>
      <c r="G521" s="77"/>
      <c r="H521" s="77"/>
      <c r="I521" s="78"/>
      <c r="J521" s="78"/>
    </row>
    <row r="522" spans="1:19" x14ac:dyDescent="0.25">
      <c r="A522" s="49"/>
      <c r="B522" s="49"/>
      <c r="C522" s="49"/>
      <c r="D522" s="43"/>
      <c r="E522" s="79"/>
      <c r="F522" s="80" t="s">
        <v>133</v>
      </c>
      <c r="G522" s="81"/>
      <c r="H522" s="81"/>
      <c r="I522" s="81"/>
      <c r="J522" s="81"/>
    </row>
    <row r="526" spans="1:19" x14ac:dyDescent="0.25">
      <c r="A526" s="49"/>
      <c r="B526" s="49"/>
      <c r="C526" s="49"/>
      <c r="D526" s="43"/>
      <c r="E526" s="79"/>
      <c r="F526" s="80"/>
      <c r="G526" s="81"/>
      <c r="H526" s="81"/>
      <c r="I526" s="81"/>
      <c r="J526" s="81"/>
    </row>
    <row r="527" spans="1:19" x14ac:dyDescent="0.25">
      <c r="A527" s="1"/>
      <c r="B527" s="2"/>
      <c r="C527" s="3"/>
      <c r="D527" s="4"/>
      <c r="E527" s="234" t="s">
        <v>0</v>
      </c>
      <c r="F527" s="234"/>
      <c r="G527" s="234"/>
      <c r="H527" s="2"/>
      <c r="I527" s="2"/>
      <c r="J527" s="2"/>
      <c r="K527" s="236" t="s">
        <v>1</v>
      </c>
      <c r="L527" s="237"/>
      <c r="M527" s="237"/>
      <c r="N527" s="237"/>
      <c r="O527" s="238"/>
      <c r="P527" s="2"/>
      <c r="Q527" s="2"/>
      <c r="R527" s="1"/>
      <c r="S527" s="1"/>
    </row>
    <row r="528" spans="1:19" ht="75.75" thickBot="1" x14ac:dyDescent="0.3">
      <c r="A528" s="94"/>
      <c r="B528" s="5" t="s">
        <v>2</v>
      </c>
      <c r="C528" s="6" t="s">
        <v>3</v>
      </c>
      <c r="D528" s="7" t="s">
        <v>4</v>
      </c>
      <c r="E528" s="8" t="s">
        <v>5</v>
      </c>
      <c r="F528" s="8" t="s">
        <v>6</v>
      </c>
      <c r="G528" s="8" t="s">
        <v>7</v>
      </c>
      <c r="H528" s="5" t="s">
        <v>8</v>
      </c>
      <c r="I528" s="9" t="s">
        <v>9</v>
      </c>
      <c r="J528" s="10" t="s">
        <v>10</v>
      </c>
      <c r="K528" s="11" t="s">
        <v>11</v>
      </c>
      <c r="L528" s="12" t="s">
        <v>12</v>
      </c>
      <c r="M528" s="12" t="s">
        <v>13</v>
      </c>
      <c r="N528" s="13" t="s">
        <v>14</v>
      </c>
      <c r="O528" s="14" t="s">
        <v>15</v>
      </c>
      <c r="P528" s="12" t="s">
        <v>16</v>
      </c>
      <c r="Q528" s="12" t="s">
        <v>17</v>
      </c>
      <c r="R528" s="12" t="s">
        <v>18</v>
      </c>
      <c r="S528" s="12" t="s">
        <v>19</v>
      </c>
    </row>
    <row r="529" spans="1:19" ht="15.75" thickBot="1" x14ac:dyDescent="0.3">
      <c r="A529" s="1"/>
      <c r="B529" s="158" t="s">
        <v>387</v>
      </c>
      <c r="C529" s="127">
        <f>COUNTIF($B$4:B529,"LP.")</f>
        <v>18</v>
      </c>
      <c r="D529" s="16" t="s">
        <v>238</v>
      </c>
      <c r="E529" s="17"/>
      <c r="F529" s="17"/>
      <c r="G529" s="17"/>
      <c r="H529" s="17"/>
      <c r="I529" s="17"/>
      <c r="J529" s="17"/>
      <c r="K529" s="17"/>
      <c r="L529" s="17"/>
      <c r="M529" s="17"/>
      <c r="N529" s="17"/>
      <c r="O529" s="17"/>
      <c r="P529" s="18"/>
      <c r="Q529" s="18"/>
      <c r="R529" s="19"/>
      <c r="S529" s="19"/>
    </row>
    <row r="530" spans="1:19" ht="243.75" customHeight="1" thickBot="1" x14ac:dyDescent="0.3">
      <c r="A530" s="1"/>
      <c r="B530" s="15" t="s">
        <v>20</v>
      </c>
      <c r="C530" s="41" t="s">
        <v>233</v>
      </c>
      <c r="D530" s="21" t="s">
        <v>21</v>
      </c>
      <c r="E530" s="22">
        <f>CEILING(F530*0.5,1)</f>
        <v>3</v>
      </c>
      <c r="F530" s="147">
        <v>5</v>
      </c>
      <c r="G530" s="22">
        <f>CEILING(F530*0.8,1)</f>
        <v>4</v>
      </c>
      <c r="H530" s="41"/>
      <c r="I530" s="24"/>
      <c r="J530" s="25"/>
      <c r="K530" s="26" t="str">
        <f>D530</f>
        <v>SZT.</v>
      </c>
      <c r="L530" s="23">
        <f t="shared" ref="L530:L531" si="101">F530</f>
        <v>5</v>
      </c>
      <c r="M530" s="22">
        <f t="shared" ref="M530:M531" si="102">G530</f>
        <v>4</v>
      </c>
      <c r="N530" s="215"/>
      <c r="O530" s="28"/>
      <c r="P530" s="29"/>
      <c r="Q530" s="29"/>
      <c r="R530" s="30"/>
      <c r="S530" s="30"/>
    </row>
    <row r="531" spans="1:19" ht="116.25" customHeight="1" thickBot="1" x14ac:dyDescent="0.3">
      <c r="A531" s="1"/>
      <c r="B531" s="15" t="s">
        <v>22</v>
      </c>
      <c r="C531" s="41" t="s">
        <v>234</v>
      </c>
      <c r="D531" s="21" t="s">
        <v>21</v>
      </c>
      <c r="E531" s="22">
        <f t="shared" ref="E531:E534" si="103">CEILING(F531*0.5,1)</f>
        <v>40</v>
      </c>
      <c r="F531" s="147">
        <v>80</v>
      </c>
      <c r="G531" s="22">
        <f t="shared" ref="G531:G534" si="104">CEILING(F531*0.8,1)</f>
        <v>64</v>
      </c>
      <c r="H531" s="41"/>
      <c r="I531" s="24"/>
      <c r="J531" s="25"/>
      <c r="K531" s="26" t="str">
        <f>D531</f>
        <v>SZT.</v>
      </c>
      <c r="L531" s="23">
        <f t="shared" si="101"/>
        <v>80</v>
      </c>
      <c r="M531" s="22">
        <f t="shared" si="102"/>
        <v>64</v>
      </c>
      <c r="N531" s="215"/>
      <c r="O531" s="28"/>
      <c r="P531" s="29"/>
      <c r="Q531" s="29"/>
      <c r="R531" s="30"/>
      <c r="S531" s="30"/>
    </row>
    <row r="532" spans="1:19" ht="84.75" customHeight="1" thickBot="1" x14ac:dyDescent="0.3">
      <c r="A532" s="1"/>
      <c r="B532" s="15" t="s">
        <v>23</v>
      </c>
      <c r="C532" s="42" t="s">
        <v>235</v>
      </c>
      <c r="D532" s="21" t="s">
        <v>21</v>
      </c>
      <c r="E532" s="22">
        <f t="shared" si="103"/>
        <v>15</v>
      </c>
      <c r="F532" s="147">
        <v>30</v>
      </c>
      <c r="G532" s="22">
        <f t="shared" si="104"/>
        <v>24</v>
      </c>
      <c r="H532" s="41"/>
      <c r="I532" s="24"/>
      <c r="J532" s="25"/>
      <c r="K532" s="26" t="str">
        <f>D532</f>
        <v>SZT.</v>
      </c>
      <c r="L532" s="23">
        <f t="shared" ref="L532:L533" si="105">F532</f>
        <v>30</v>
      </c>
      <c r="M532" s="22">
        <f t="shared" ref="M532:M533" si="106">G532</f>
        <v>24</v>
      </c>
      <c r="N532" s="216"/>
      <c r="O532" s="28"/>
      <c r="P532" s="29"/>
      <c r="Q532" s="29"/>
      <c r="R532" s="30"/>
      <c r="S532" s="30"/>
    </row>
    <row r="533" spans="1:19" ht="51" customHeight="1" thickBot="1" x14ac:dyDescent="0.3">
      <c r="A533" s="1"/>
      <c r="B533" s="15" t="s">
        <v>33</v>
      </c>
      <c r="C533" s="41" t="s">
        <v>236</v>
      </c>
      <c r="D533" s="21" t="s">
        <v>21</v>
      </c>
      <c r="E533" s="22">
        <f t="shared" si="103"/>
        <v>10</v>
      </c>
      <c r="F533" s="147">
        <v>20</v>
      </c>
      <c r="G533" s="22">
        <f t="shared" si="104"/>
        <v>16</v>
      </c>
      <c r="H533" s="41"/>
      <c r="I533" s="24"/>
      <c r="J533" s="25"/>
      <c r="K533" s="26" t="str">
        <f>D533</f>
        <v>SZT.</v>
      </c>
      <c r="L533" s="23">
        <f t="shared" si="105"/>
        <v>20</v>
      </c>
      <c r="M533" s="22">
        <f t="shared" si="106"/>
        <v>16</v>
      </c>
      <c r="N533" s="215"/>
      <c r="O533" s="28"/>
      <c r="P533" s="29"/>
      <c r="Q533" s="29"/>
      <c r="R533" s="30"/>
      <c r="S533" s="30"/>
    </row>
    <row r="534" spans="1:19" ht="41.25" customHeight="1" thickBot="1" x14ac:dyDescent="0.3">
      <c r="A534" s="1"/>
      <c r="B534" s="15" t="s">
        <v>34</v>
      </c>
      <c r="C534" s="41" t="s">
        <v>237</v>
      </c>
      <c r="D534" s="21" t="s">
        <v>21</v>
      </c>
      <c r="E534" s="22">
        <f t="shared" si="103"/>
        <v>40</v>
      </c>
      <c r="F534" s="147">
        <v>80</v>
      </c>
      <c r="G534" s="22">
        <f t="shared" si="104"/>
        <v>64</v>
      </c>
      <c r="H534" s="41"/>
      <c r="I534" s="24"/>
      <c r="J534" s="25"/>
      <c r="K534" s="26" t="str">
        <f>D534</f>
        <v>SZT.</v>
      </c>
      <c r="L534" s="23">
        <f t="shared" ref="L534" si="107">F534</f>
        <v>80</v>
      </c>
      <c r="M534" s="22">
        <f t="shared" ref="M534" si="108">G534</f>
        <v>64</v>
      </c>
      <c r="N534" s="215"/>
      <c r="O534" s="28"/>
      <c r="P534" s="29"/>
      <c r="Q534" s="29"/>
      <c r="R534" s="30"/>
      <c r="S534" s="30"/>
    </row>
    <row r="536" spans="1:19" ht="15.75" thickBot="1" x14ac:dyDescent="0.3"/>
    <row r="537" spans="1:19" ht="15.75" thickBot="1" x14ac:dyDescent="0.3">
      <c r="P537" s="209" t="s">
        <v>387</v>
      </c>
      <c r="Q537" s="210">
        <f>C529</f>
        <v>18</v>
      </c>
      <c r="R537" s="210"/>
      <c r="S537" s="211"/>
    </row>
    <row r="538" spans="1:19" ht="45.75" thickBot="1" x14ac:dyDescent="0.3">
      <c r="A538" s="43"/>
      <c r="B538" s="60"/>
      <c r="C538" s="61"/>
      <c r="D538" s="62"/>
      <c r="E538" s="82"/>
      <c r="F538" s="89"/>
      <c r="G538" s="83"/>
      <c r="H538" s="87"/>
      <c r="I538" s="62"/>
      <c r="J538" s="62"/>
      <c r="P538" s="36" t="s">
        <v>25</v>
      </c>
      <c r="Q538" s="36" t="s">
        <v>26</v>
      </c>
      <c r="R538" s="36" t="s">
        <v>27</v>
      </c>
      <c r="S538" s="36" t="s">
        <v>28</v>
      </c>
    </row>
    <row r="539" spans="1:19" ht="15.75" thickBot="1" x14ac:dyDescent="0.3">
      <c r="A539" s="43"/>
      <c r="B539" s="60"/>
      <c r="C539" s="61"/>
      <c r="D539" s="62"/>
      <c r="E539" s="62"/>
      <c r="F539" s="89"/>
      <c r="G539" s="83"/>
      <c r="H539" s="87"/>
      <c r="I539" s="82"/>
      <c r="J539" s="62"/>
      <c r="P539" s="37">
        <f>SUM(P530:P534)</f>
        <v>0</v>
      </c>
      <c r="Q539" s="38">
        <f>SUM(Q530:Q534)</f>
        <v>0</v>
      </c>
      <c r="R539" s="38">
        <f>SUM(R530:R534)</f>
        <v>0</v>
      </c>
      <c r="S539" s="39">
        <f>SUM(S530:S534)</f>
        <v>0</v>
      </c>
    </row>
    <row r="540" spans="1:19" x14ac:dyDescent="0.25">
      <c r="A540" s="43" t="s">
        <v>125</v>
      </c>
      <c r="B540" s="60" t="s">
        <v>126</v>
      </c>
      <c r="C540" s="62"/>
      <c r="D540" s="61"/>
      <c r="E540" s="49"/>
      <c r="F540" s="62"/>
      <c r="G540" s="64"/>
      <c r="H540" s="83"/>
      <c r="I540" s="64"/>
      <c r="J540" s="62"/>
      <c r="Q540" s="95"/>
    </row>
    <row r="541" spans="1:19" x14ac:dyDescent="0.25">
      <c r="A541" s="46" t="s">
        <v>396</v>
      </c>
      <c r="B541" s="65"/>
      <c r="C541" s="65"/>
      <c r="D541" s="65"/>
      <c r="E541" s="65"/>
      <c r="F541" s="65"/>
      <c r="G541" s="65"/>
      <c r="H541" s="88"/>
      <c r="I541" s="66"/>
      <c r="J541" s="67" t="s">
        <v>127</v>
      </c>
    </row>
    <row r="542" spans="1:19" x14ac:dyDescent="0.25">
      <c r="A542" s="46" t="s">
        <v>403</v>
      </c>
      <c r="B542" s="65"/>
      <c r="C542" s="65"/>
      <c r="D542" s="65"/>
      <c r="E542" s="65"/>
      <c r="F542" s="65"/>
      <c r="G542" s="65"/>
      <c r="H542" s="65"/>
      <c r="I542" s="66"/>
      <c r="J542" s="67" t="s">
        <v>127</v>
      </c>
    </row>
    <row r="543" spans="1:19" x14ac:dyDescent="0.25">
      <c r="A543" s="48"/>
      <c r="B543" s="61" t="s">
        <v>128</v>
      </c>
      <c r="C543" s="48"/>
      <c r="D543" s="68"/>
      <c r="E543" s="48"/>
      <c r="F543" s="69"/>
      <c r="G543" s="48"/>
      <c r="H543" s="48"/>
      <c r="I543" s="70"/>
      <c r="J543" s="64"/>
    </row>
    <row r="544" spans="1:19" x14ac:dyDescent="0.25">
      <c r="A544" s="43" t="s">
        <v>125</v>
      </c>
      <c r="B544" s="71" t="s">
        <v>129</v>
      </c>
      <c r="C544" s="71"/>
      <c r="D544" s="43"/>
      <c r="E544" s="43"/>
      <c r="F544" s="72"/>
      <c r="G544" s="49"/>
      <c r="H544" s="49"/>
      <c r="I544" s="49"/>
      <c r="J544" s="49"/>
    </row>
    <row r="545" spans="1:19" x14ac:dyDescent="0.25">
      <c r="A545" s="43" t="s">
        <v>125</v>
      </c>
      <c r="B545" s="60" t="s">
        <v>130</v>
      </c>
      <c r="C545" s="61"/>
      <c r="D545" s="62"/>
      <c r="E545" s="62"/>
      <c r="F545" s="86"/>
      <c r="G545" s="63"/>
      <c r="H545" s="64"/>
      <c r="I545" s="62"/>
      <c r="J545" s="62"/>
    </row>
    <row r="546" spans="1:19" x14ac:dyDescent="0.25">
      <c r="A546" s="43" t="s">
        <v>125</v>
      </c>
      <c r="B546" s="73"/>
      <c r="C546" s="71"/>
      <c r="D546" s="43"/>
      <c r="E546" s="43"/>
      <c r="F546" s="72"/>
      <c r="G546" s="49"/>
      <c r="H546" s="49"/>
      <c r="I546" s="49"/>
      <c r="J546" s="49"/>
    </row>
    <row r="547" spans="1:19" x14ac:dyDescent="0.25">
      <c r="A547" s="43" t="s">
        <v>125</v>
      </c>
      <c r="B547" s="71" t="s">
        <v>131</v>
      </c>
      <c r="C547" s="71"/>
      <c r="D547" s="43"/>
      <c r="E547" s="43"/>
      <c r="F547" s="72"/>
      <c r="G547" s="49"/>
      <c r="H547" s="49"/>
      <c r="I547" s="71"/>
      <c r="J547" s="71"/>
    </row>
    <row r="548" spans="1:19" x14ac:dyDescent="0.25">
      <c r="A548" s="43" t="s">
        <v>125</v>
      </c>
      <c r="B548" s="74" t="s">
        <v>132</v>
      </c>
      <c r="C548" s="74"/>
      <c r="D548" s="75"/>
      <c r="E548" s="75"/>
      <c r="F548" s="76"/>
      <c r="G548" s="77"/>
      <c r="H548" s="77"/>
      <c r="I548" s="78"/>
      <c r="J548" s="78"/>
    </row>
    <row r="549" spans="1:19" x14ac:dyDescent="0.25">
      <c r="A549" s="49"/>
      <c r="B549" s="49"/>
      <c r="C549" s="49"/>
      <c r="D549" s="43"/>
      <c r="E549" s="79"/>
      <c r="F549" s="80" t="s">
        <v>133</v>
      </c>
      <c r="G549" s="81"/>
      <c r="H549" s="81"/>
      <c r="I549" s="81"/>
      <c r="J549" s="81"/>
    </row>
    <row r="552" spans="1:19" x14ac:dyDescent="0.25">
      <c r="A552" s="49"/>
      <c r="B552" s="49"/>
      <c r="C552" s="49"/>
      <c r="D552" s="43"/>
      <c r="E552" s="79"/>
      <c r="F552" s="80"/>
      <c r="G552" s="81"/>
      <c r="H552" s="81"/>
      <c r="I552" s="81"/>
      <c r="J552" s="81"/>
    </row>
    <row r="553" spans="1:19" x14ac:dyDescent="0.25">
      <c r="A553" s="1"/>
      <c r="B553" s="2"/>
      <c r="C553" s="3"/>
      <c r="D553" s="4"/>
      <c r="E553" s="234" t="s">
        <v>0</v>
      </c>
      <c r="F553" s="234"/>
      <c r="G553" s="234"/>
      <c r="H553" s="2"/>
      <c r="I553" s="2"/>
      <c r="J553" s="2"/>
      <c r="K553" s="236" t="s">
        <v>1</v>
      </c>
      <c r="L553" s="237"/>
      <c r="M553" s="237"/>
      <c r="N553" s="237"/>
      <c r="O553" s="238"/>
      <c r="P553" s="2"/>
      <c r="Q553" s="2"/>
      <c r="R553" s="1"/>
      <c r="S553" s="1"/>
    </row>
    <row r="554" spans="1:19" ht="75.75" thickBot="1" x14ac:dyDescent="0.3">
      <c r="A554" s="94"/>
      <c r="B554" s="5" t="s">
        <v>2</v>
      </c>
      <c r="C554" s="6" t="s">
        <v>3</v>
      </c>
      <c r="D554" s="7" t="s">
        <v>4</v>
      </c>
      <c r="E554" s="8" t="s">
        <v>5</v>
      </c>
      <c r="F554" s="8" t="s">
        <v>6</v>
      </c>
      <c r="G554" s="8" t="s">
        <v>7</v>
      </c>
      <c r="H554" s="5" t="s">
        <v>8</v>
      </c>
      <c r="I554" s="9" t="s">
        <v>9</v>
      </c>
      <c r="J554" s="10" t="s">
        <v>10</v>
      </c>
      <c r="K554" s="11" t="s">
        <v>11</v>
      </c>
      <c r="L554" s="12" t="s">
        <v>12</v>
      </c>
      <c r="M554" s="12" t="s">
        <v>13</v>
      </c>
      <c r="N554" s="13" t="s">
        <v>14</v>
      </c>
      <c r="O554" s="14" t="s">
        <v>15</v>
      </c>
      <c r="P554" s="12" t="s">
        <v>16</v>
      </c>
      <c r="Q554" s="12" t="s">
        <v>17</v>
      </c>
      <c r="R554" s="12" t="s">
        <v>18</v>
      </c>
      <c r="S554" s="12" t="s">
        <v>19</v>
      </c>
    </row>
    <row r="555" spans="1:19" ht="15.75" thickBot="1" x14ac:dyDescent="0.3">
      <c r="A555" s="1"/>
      <c r="B555" s="158" t="s">
        <v>387</v>
      </c>
      <c r="C555" s="127">
        <f>COUNTIF($B$4:B555,"LP.")</f>
        <v>19</v>
      </c>
      <c r="D555" s="16" t="s">
        <v>240</v>
      </c>
      <c r="E555" s="17"/>
      <c r="F555" s="17"/>
      <c r="G555" s="17"/>
      <c r="H555" s="17"/>
      <c r="I555" s="17"/>
      <c r="J555" s="17"/>
      <c r="K555" s="17"/>
      <c r="L555" s="17"/>
      <c r="M555" s="17"/>
      <c r="N555" s="17"/>
      <c r="O555" s="17"/>
      <c r="P555" s="18"/>
      <c r="Q555" s="18"/>
      <c r="R555" s="19"/>
      <c r="S555" s="19"/>
    </row>
    <row r="556" spans="1:19" ht="57.75" customHeight="1" x14ac:dyDescent="0.25">
      <c r="A556" s="1"/>
      <c r="B556" s="20" t="s">
        <v>20</v>
      </c>
      <c r="C556" s="41" t="s">
        <v>239</v>
      </c>
      <c r="D556" s="21" t="s">
        <v>21</v>
      </c>
      <c r="E556" s="22">
        <f>CEILING(F556*0.5,1)</f>
        <v>5</v>
      </c>
      <c r="F556" s="145">
        <v>10</v>
      </c>
      <c r="G556" s="22">
        <f>CEILING(F556*0.8,1)</f>
        <v>8</v>
      </c>
      <c r="H556" s="41"/>
      <c r="I556" s="24"/>
      <c r="J556" s="25"/>
      <c r="K556" s="26" t="str">
        <f>D556</f>
        <v>SZT.</v>
      </c>
      <c r="L556" s="23">
        <f t="shared" ref="L556" si="109">F556</f>
        <v>10</v>
      </c>
      <c r="M556" s="22">
        <f t="shared" ref="M556" si="110">G556</f>
        <v>8</v>
      </c>
      <c r="N556" s="202"/>
      <c r="O556" s="28"/>
      <c r="P556" s="29"/>
      <c r="Q556" s="29"/>
      <c r="R556" s="30"/>
      <c r="S556" s="30"/>
    </row>
    <row r="558" spans="1:19" ht="15.75" thickBot="1" x14ac:dyDescent="0.3"/>
    <row r="559" spans="1:19" ht="15.75" thickBot="1" x14ac:dyDescent="0.3">
      <c r="P559" s="209" t="s">
        <v>387</v>
      </c>
      <c r="Q559" s="210">
        <f>C555</f>
        <v>19</v>
      </c>
      <c r="R559" s="210"/>
      <c r="S559" s="211"/>
    </row>
    <row r="560" spans="1:19" ht="45.75" thickBot="1" x14ac:dyDescent="0.3">
      <c r="A560" s="43"/>
      <c r="B560" s="60"/>
      <c r="C560" s="61"/>
      <c r="D560" s="62"/>
      <c r="E560" s="82"/>
      <c r="F560" s="89"/>
      <c r="G560" s="83"/>
      <c r="H560" s="87"/>
      <c r="I560" s="62"/>
      <c r="J560" s="62"/>
      <c r="P560" s="36" t="s">
        <v>25</v>
      </c>
      <c r="Q560" s="36" t="s">
        <v>26</v>
      </c>
      <c r="R560" s="36" t="s">
        <v>27</v>
      </c>
      <c r="S560" s="36" t="s">
        <v>28</v>
      </c>
    </row>
    <row r="561" spans="1:19" ht="15.75" thickBot="1" x14ac:dyDescent="0.3">
      <c r="A561" s="43"/>
      <c r="B561" s="60"/>
      <c r="C561" s="61"/>
      <c r="D561" s="62"/>
      <c r="E561" s="62"/>
      <c r="F561" s="89"/>
      <c r="G561" s="83"/>
      <c r="H561" s="87"/>
      <c r="I561" s="82"/>
      <c r="J561" s="62"/>
      <c r="P561" s="37">
        <f>SUM(P556:P556)</f>
        <v>0</v>
      </c>
      <c r="Q561" s="38">
        <f>SUM(Q556:Q556)</f>
        <v>0</v>
      </c>
      <c r="R561" s="38">
        <f>SUM(R556:R556)</f>
        <v>0</v>
      </c>
      <c r="S561" s="39">
        <f>SUM(S556:S556)</f>
        <v>0</v>
      </c>
    </row>
    <row r="562" spans="1:19" x14ac:dyDescent="0.25">
      <c r="A562" s="43" t="s">
        <v>125</v>
      </c>
      <c r="B562" s="60" t="s">
        <v>126</v>
      </c>
      <c r="C562" s="62"/>
      <c r="D562" s="61"/>
      <c r="E562" s="49"/>
      <c r="F562" s="62"/>
      <c r="G562" s="64"/>
      <c r="H562" s="83"/>
      <c r="I562" s="64"/>
      <c r="J562" s="62"/>
      <c r="Q562" s="95"/>
    </row>
    <row r="563" spans="1:19" x14ac:dyDescent="0.25">
      <c r="A563" s="46" t="s">
        <v>395</v>
      </c>
      <c r="B563" s="65"/>
      <c r="C563" s="65"/>
      <c r="D563" s="65"/>
      <c r="E563" s="65"/>
      <c r="F563" s="65"/>
      <c r="G563" s="65"/>
      <c r="H563" s="88"/>
      <c r="I563" s="66"/>
      <c r="J563" s="67" t="s">
        <v>127</v>
      </c>
    </row>
    <row r="564" spans="1:19" x14ac:dyDescent="0.25">
      <c r="A564" s="46" t="s">
        <v>394</v>
      </c>
      <c r="B564" s="65"/>
      <c r="C564" s="65"/>
      <c r="D564" s="65"/>
      <c r="E564" s="65"/>
      <c r="F564" s="65"/>
      <c r="G564" s="65"/>
      <c r="H564" s="65"/>
      <c r="I564" s="66"/>
      <c r="J564" s="67" t="s">
        <v>127</v>
      </c>
    </row>
    <row r="565" spans="1:19" x14ac:dyDescent="0.25">
      <c r="A565" s="48"/>
      <c r="B565" s="61" t="s">
        <v>128</v>
      </c>
      <c r="C565" s="48"/>
      <c r="D565" s="68"/>
      <c r="E565" s="48"/>
      <c r="F565" s="69"/>
      <c r="G565" s="48"/>
      <c r="H565" s="48"/>
      <c r="I565" s="70"/>
      <c r="J565" s="64"/>
    </row>
    <row r="566" spans="1:19" x14ac:dyDescent="0.25">
      <c r="A566" s="43" t="s">
        <v>125</v>
      </c>
      <c r="B566" s="71" t="s">
        <v>129</v>
      </c>
      <c r="C566" s="71"/>
      <c r="D566" s="43"/>
      <c r="E566" s="43"/>
      <c r="F566" s="72"/>
      <c r="G566" s="49"/>
      <c r="H566" s="49"/>
      <c r="I566" s="49"/>
      <c r="J566" s="49"/>
    </row>
    <row r="567" spans="1:19" x14ac:dyDescent="0.25">
      <c r="A567" s="43" t="s">
        <v>125</v>
      </c>
      <c r="B567" s="60" t="s">
        <v>130</v>
      </c>
      <c r="C567" s="61"/>
      <c r="D567" s="62"/>
      <c r="E567" s="62"/>
      <c r="F567" s="86"/>
      <c r="G567" s="63"/>
      <c r="H567" s="64"/>
      <c r="I567" s="62"/>
      <c r="J567" s="62"/>
    </row>
    <row r="568" spans="1:19" x14ac:dyDescent="0.25">
      <c r="A568" s="43" t="s">
        <v>125</v>
      </c>
      <c r="B568" s="73"/>
      <c r="C568" s="71"/>
      <c r="D568" s="43"/>
      <c r="E568" s="43"/>
      <c r="F568" s="72"/>
      <c r="G568" s="49"/>
      <c r="H568" s="49"/>
      <c r="I568" s="49"/>
      <c r="J568" s="49"/>
    </row>
    <row r="569" spans="1:19" x14ac:dyDescent="0.25">
      <c r="A569" s="43" t="s">
        <v>125</v>
      </c>
      <c r="B569" s="71" t="s">
        <v>131</v>
      </c>
      <c r="C569" s="71"/>
      <c r="D569" s="43"/>
      <c r="E569" s="43"/>
      <c r="F569" s="72"/>
      <c r="G569" s="49"/>
      <c r="H569" s="49"/>
      <c r="I569" s="71"/>
      <c r="J569" s="71"/>
    </row>
    <row r="570" spans="1:19" x14ac:dyDescent="0.25">
      <c r="A570" s="43" t="s">
        <v>125</v>
      </c>
      <c r="B570" s="74" t="s">
        <v>132</v>
      </c>
      <c r="C570" s="74"/>
      <c r="D570" s="75"/>
      <c r="E570" s="75"/>
      <c r="F570" s="76"/>
      <c r="G570" s="77"/>
      <c r="H570" s="77"/>
      <c r="I570" s="78"/>
      <c r="J570" s="78"/>
    </row>
    <row r="571" spans="1:19" x14ac:dyDescent="0.25">
      <c r="A571" s="49"/>
      <c r="B571" s="49"/>
      <c r="C571" s="49"/>
      <c r="D571" s="43"/>
      <c r="E571" s="79"/>
      <c r="F571" s="80" t="s">
        <v>133</v>
      </c>
      <c r="G571" s="81"/>
      <c r="H571" s="81"/>
      <c r="I571" s="81"/>
      <c r="J571" s="81"/>
    </row>
    <row r="575" spans="1:19" x14ac:dyDescent="0.25">
      <c r="A575" s="49"/>
      <c r="B575" s="49"/>
      <c r="C575" s="49"/>
      <c r="D575" s="43"/>
      <c r="E575" s="79"/>
      <c r="F575" s="80"/>
      <c r="G575" s="81"/>
      <c r="H575" s="81"/>
      <c r="I575" s="81"/>
      <c r="J575" s="81"/>
    </row>
    <row r="576" spans="1:19" x14ac:dyDescent="0.25">
      <c r="A576" s="1"/>
      <c r="B576" s="2"/>
      <c r="C576" s="3"/>
      <c r="D576" s="4"/>
      <c r="E576" s="234" t="s">
        <v>0</v>
      </c>
      <c r="F576" s="234"/>
      <c r="G576" s="234"/>
      <c r="H576" s="2"/>
      <c r="I576" s="2"/>
      <c r="J576" s="2"/>
      <c r="K576" s="236" t="s">
        <v>1</v>
      </c>
      <c r="L576" s="237"/>
      <c r="M576" s="237"/>
      <c r="N576" s="237"/>
      <c r="O576" s="238"/>
      <c r="P576" s="2"/>
      <c r="Q576" s="2"/>
      <c r="R576" s="1"/>
      <c r="S576" s="1"/>
    </row>
    <row r="577" spans="1:19" ht="75.75" thickBot="1" x14ac:dyDescent="0.3">
      <c r="A577" s="94"/>
      <c r="B577" s="5" t="s">
        <v>2</v>
      </c>
      <c r="C577" s="6" t="s">
        <v>3</v>
      </c>
      <c r="D577" s="7" t="s">
        <v>4</v>
      </c>
      <c r="E577" s="8" t="s">
        <v>5</v>
      </c>
      <c r="F577" s="8" t="s">
        <v>6</v>
      </c>
      <c r="G577" s="8" t="s">
        <v>7</v>
      </c>
      <c r="H577" s="5" t="s">
        <v>8</v>
      </c>
      <c r="I577" s="9" t="s">
        <v>9</v>
      </c>
      <c r="J577" s="10" t="s">
        <v>10</v>
      </c>
      <c r="K577" s="11" t="s">
        <v>11</v>
      </c>
      <c r="L577" s="12" t="s">
        <v>12</v>
      </c>
      <c r="M577" s="12" t="s">
        <v>13</v>
      </c>
      <c r="N577" s="13" t="s">
        <v>14</v>
      </c>
      <c r="O577" s="14" t="s">
        <v>15</v>
      </c>
      <c r="P577" s="12" t="s">
        <v>16</v>
      </c>
      <c r="Q577" s="12" t="s">
        <v>17</v>
      </c>
      <c r="R577" s="12" t="s">
        <v>18</v>
      </c>
      <c r="S577" s="12" t="s">
        <v>19</v>
      </c>
    </row>
    <row r="578" spans="1:19" ht="15.75" thickBot="1" x14ac:dyDescent="0.3">
      <c r="A578" s="1"/>
      <c r="B578" s="158" t="s">
        <v>387</v>
      </c>
      <c r="C578" s="127">
        <f>COUNTIF($B$4:B578,"LP.")</f>
        <v>20</v>
      </c>
      <c r="D578" s="103" t="s">
        <v>245</v>
      </c>
      <c r="E578" s="17"/>
      <c r="F578" s="104"/>
      <c r="G578" s="17"/>
      <c r="H578" s="17"/>
      <c r="I578" s="17"/>
      <c r="J578" s="17"/>
      <c r="K578" s="17"/>
      <c r="L578" s="17"/>
      <c r="M578" s="17"/>
      <c r="N578" s="104"/>
      <c r="O578" s="17"/>
      <c r="P578" s="18"/>
      <c r="Q578" s="18"/>
      <c r="R578" s="19"/>
      <c r="S578" s="19"/>
    </row>
    <row r="579" spans="1:19" ht="190.5" customHeight="1" x14ac:dyDescent="0.25">
      <c r="A579" s="1"/>
      <c r="B579" s="20" t="s">
        <v>20</v>
      </c>
      <c r="C579" s="42" t="s">
        <v>241</v>
      </c>
      <c r="D579" s="21" t="s">
        <v>21</v>
      </c>
      <c r="E579" s="22">
        <f>CEILING(F579*0.5,1)</f>
        <v>75</v>
      </c>
      <c r="F579" s="145">
        <v>150</v>
      </c>
      <c r="G579" s="22">
        <f>CEILING(F579*0.8,1)</f>
        <v>120</v>
      </c>
      <c r="H579" s="41"/>
      <c r="I579" s="24"/>
      <c r="J579" s="25"/>
      <c r="K579" s="26" t="str">
        <f>D579</f>
        <v>SZT.</v>
      </c>
      <c r="L579" s="23">
        <f t="shared" ref="L579:L582" si="111">F579</f>
        <v>150</v>
      </c>
      <c r="M579" s="22">
        <f t="shared" ref="M579:M582" si="112">G579</f>
        <v>120</v>
      </c>
      <c r="N579" s="207"/>
      <c r="O579" s="28"/>
      <c r="P579" s="29"/>
      <c r="Q579" s="29"/>
      <c r="R579" s="30"/>
      <c r="S579" s="30"/>
    </row>
    <row r="580" spans="1:19" ht="39" customHeight="1" x14ac:dyDescent="0.25">
      <c r="A580" s="1"/>
      <c r="B580" s="20" t="s">
        <v>22</v>
      </c>
      <c r="C580" s="42" t="s">
        <v>242</v>
      </c>
      <c r="D580" s="21" t="s">
        <v>21</v>
      </c>
      <c r="E580" s="22">
        <f t="shared" ref="E580:E582" si="113">CEILING(F580*0.5,1)</f>
        <v>65</v>
      </c>
      <c r="F580" s="145">
        <v>130</v>
      </c>
      <c r="G580" s="22">
        <f t="shared" ref="G580:G582" si="114">CEILING(F580*0.8,1)</f>
        <v>104</v>
      </c>
      <c r="H580" s="41"/>
      <c r="I580" s="24"/>
      <c r="J580" s="25"/>
      <c r="K580" s="26" t="str">
        <f>D580</f>
        <v>SZT.</v>
      </c>
      <c r="L580" s="23">
        <f t="shared" si="111"/>
        <v>130</v>
      </c>
      <c r="M580" s="22">
        <f t="shared" si="112"/>
        <v>104</v>
      </c>
      <c r="N580" s="207"/>
      <c r="O580" s="28"/>
      <c r="P580" s="29"/>
      <c r="Q580" s="29"/>
      <c r="R580" s="30"/>
      <c r="S580" s="30"/>
    </row>
    <row r="581" spans="1:19" ht="41.25" customHeight="1" x14ac:dyDescent="0.25">
      <c r="A581" s="1"/>
      <c r="B581" s="20" t="s">
        <v>23</v>
      </c>
      <c r="C581" s="42" t="s">
        <v>243</v>
      </c>
      <c r="D581" s="21" t="s">
        <v>21</v>
      </c>
      <c r="E581" s="22">
        <f t="shared" si="113"/>
        <v>10</v>
      </c>
      <c r="F581" s="145">
        <v>20</v>
      </c>
      <c r="G581" s="22">
        <f t="shared" si="114"/>
        <v>16</v>
      </c>
      <c r="H581" s="41"/>
      <c r="I581" s="24"/>
      <c r="J581" s="25"/>
      <c r="K581" s="26" t="str">
        <f>D581</f>
        <v>SZT.</v>
      </c>
      <c r="L581" s="23">
        <f t="shared" si="111"/>
        <v>20</v>
      </c>
      <c r="M581" s="22">
        <f t="shared" si="112"/>
        <v>16</v>
      </c>
      <c r="N581" s="207"/>
      <c r="O581" s="28"/>
      <c r="P581" s="29"/>
      <c r="Q581" s="29"/>
      <c r="R581" s="30"/>
      <c r="S581" s="30"/>
    </row>
    <row r="582" spans="1:19" ht="56.25" customHeight="1" x14ac:dyDescent="0.25">
      <c r="A582" s="1"/>
      <c r="B582" s="20" t="s">
        <v>33</v>
      </c>
      <c r="C582" s="42" t="s">
        <v>244</v>
      </c>
      <c r="D582" s="21" t="s">
        <v>21</v>
      </c>
      <c r="E582" s="22">
        <f t="shared" si="113"/>
        <v>50</v>
      </c>
      <c r="F582" s="145">
        <v>100</v>
      </c>
      <c r="G582" s="22">
        <f t="shared" si="114"/>
        <v>80</v>
      </c>
      <c r="H582" s="41"/>
      <c r="I582" s="24"/>
      <c r="J582" s="25"/>
      <c r="K582" s="26" t="str">
        <f>D582</f>
        <v>SZT.</v>
      </c>
      <c r="L582" s="23">
        <f t="shared" si="111"/>
        <v>100</v>
      </c>
      <c r="M582" s="22">
        <f t="shared" si="112"/>
        <v>80</v>
      </c>
      <c r="N582" s="207"/>
      <c r="O582" s="28"/>
      <c r="P582" s="29"/>
      <c r="Q582" s="29"/>
      <c r="R582" s="30"/>
      <c r="S582" s="30"/>
    </row>
    <row r="584" spans="1:19" ht="15.75" thickBot="1" x14ac:dyDescent="0.3"/>
    <row r="585" spans="1:19" ht="15.75" thickBot="1" x14ac:dyDescent="0.3">
      <c r="P585" s="209" t="s">
        <v>387</v>
      </c>
      <c r="Q585" s="210">
        <f>C578</f>
        <v>20</v>
      </c>
      <c r="R585" s="210"/>
      <c r="S585" s="211"/>
    </row>
    <row r="586" spans="1:19" ht="45.75" thickBot="1" x14ac:dyDescent="0.3">
      <c r="A586" s="43"/>
      <c r="B586" s="60"/>
      <c r="C586" s="61"/>
      <c r="D586" s="62"/>
      <c r="E586" s="82"/>
      <c r="F586" s="89"/>
      <c r="G586" s="83"/>
      <c r="H586" s="87"/>
      <c r="I586" s="62"/>
      <c r="J586" s="62"/>
      <c r="P586" s="36" t="s">
        <v>25</v>
      </c>
      <c r="Q586" s="36" t="s">
        <v>26</v>
      </c>
      <c r="R586" s="36" t="s">
        <v>27</v>
      </c>
      <c r="S586" s="36" t="s">
        <v>28</v>
      </c>
    </row>
    <row r="587" spans="1:19" ht="15.75" thickBot="1" x14ac:dyDescent="0.3">
      <c r="A587" s="43"/>
      <c r="B587" s="60"/>
      <c r="C587" s="61"/>
      <c r="D587" s="62"/>
      <c r="E587" s="62"/>
      <c r="F587" s="89"/>
      <c r="G587" s="83"/>
      <c r="H587" s="87"/>
      <c r="I587" s="82"/>
      <c r="J587" s="62"/>
      <c r="P587" s="37">
        <f>SUM(P579:P582)</f>
        <v>0</v>
      </c>
      <c r="Q587" s="38">
        <f>SUM(Q579:Q582)</f>
        <v>0</v>
      </c>
      <c r="R587" s="38">
        <f>SUM(R579:R582)</f>
        <v>0</v>
      </c>
      <c r="S587" s="39">
        <f>SUM(S579:S582)</f>
        <v>0</v>
      </c>
    </row>
    <row r="588" spans="1:19" x14ac:dyDescent="0.25">
      <c r="A588" s="43" t="s">
        <v>125</v>
      </c>
      <c r="B588" s="60" t="s">
        <v>126</v>
      </c>
      <c r="C588" s="62"/>
      <c r="D588" s="61"/>
      <c r="E588" s="49"/>
      <c r="F588" s="62"/>
      <c r="G588" s="64"/>
      <c r="H588" s="83"/>
      <c r="I588" s="64"/>
      <c r="J588" s="62"/>
      <c r="Q588" s="95"/>
    </row>
    <row r="589" spans="1:19" x14ac:dyDescent="0.25">
      <c r="A589" s="46" t="s">
        <v>396</v>
      </c>
      <c r="B589" s="65"/>
      <c r="C589" s="65"/>
      <c r="D589" s="65"/>
      <c r="E589" s="65"/>
      <c r="F589" s="65"/>
      <c r="G589" s="65"/>
      <c r="H589" s="88"/>
      <c r="I589" s="66"/>
      <c r="J589" s="67" t="s">
        <v>127</v>
      </c>
    </row>
    <row r="590" spans="1:19" x14ac:dyDescent="0.25">
      <c r="A590" s="46" t="s">
        <v>394</v>
      </c>
      <c r="B590" s="65"/>
      <c r="C590" s="65"/>
      <c r="D590" s="65"/>
      <c r="E590" s="65"/>
      <c r="F590" s="65"/>
      <c r="G590" s="65"/>
      <c r="H590" s="65"/>
      <c r="I590" s="66"/>
      <c r="J590" s="67" t="s">
        <v>127</v>
      </c>
    </row>
    <row r="591" spans="1:19" x14ac:dyDescent="0.25">
      <c r="A591" s="48"/>
      <c r="B591" s="61" t="s">
        <v>128</v>
      </c>
      <c r="C591" s="48"/>
      <c r="D591" s="68"/>
      <c r="E591" s="48"/>
      <c r="F591" s="69"/>
      <c r="G591" s="48"/>
      <c r="H591" s="48"/>
      <c r="I591" s="70"/>
      <c r="J591" s="64"/>
    </row>
    <row r="592" spans="1:19" x14ac:dyDescent="0.25">
      <c r="A592" s="43" t="s">
        <v>125</v>
      </c>
      <c r="B592" s="71" t="s">
        <v>129</v>
      </c>
      <c r="C592" s="71"/>
      <c r="D592" s="43"/>
      <c r="E592" s="43"/>
      <c r="F592" s="72"/>
      <c r="G592" s="49"/>
      <c r="H592" s="49"/>
      <c r="I592" s="49"/>
      <c r="J592" s="49"/>
    </row>
    <row r="593" spans="1:19" x14ac:dyDescent="0.25">
      <c r="A593" s="43" t="s">
        <v>125</v>
      </c>
      <c r="B593" s="60" t="s">
        <v>130</v>
      </c>
      <c r="C593" s="61"/>
      <c r="D593" s="62"/>
      <c r="E593" s="62"/>
      <c r="F593" s="86"/>
      <c r="G593" s="63"/>
      <c r="H593" s="64"/>
      <c r="I593" s="62"/>
      <c r="J593" s="62"/>
    </row>
    <row r="594" spans="1:19" x14ac:dyDescent="0.25">
      <c r="A594" s="43" t="s">
        <v>125</v>
      </c>
      <c r="B594" s="73"/>
      <c r="C594" s="71"/>
      <c r="D594" s="43"/>
      <c r="E594" s="43"/>
      <c r="F594" s="72"/>
      <c r="G594" s="49"/>
      <c r="H594" s="49"/>
      <c r="I594" s="49"/>
      <c r="J594" s="49"/>
    </row>
    <row r="595" spans="1:19" x14ac:dyDescent="0.25">
      <c r="A595" s="43" t="s">
        <v>125</v>
      </c>
      <c r="B595" s="71" t="s">
        <v>131</v>
      </c>
      <c r="C595" s="71"/>
      <c r="D595" s="43"/>
      <c r="E595" s="43"/>
      <c r="F595" s="72"/>
      <c r="G595" s="49"/>
      <c r="H595" s="49"/>
      <c r="I595" s="71"/>
      <c r="J595" s="71"/>
    </row>
    <row r="596" spans="1:19" x14ac:dyDescent="0.25">
      <c r="A596" s="43" t="s">
        <v>125</v>
      </c>
      <c r="B596" s="74" t="s">
        <v>132</v>
      </c>
      <c r="C596" s="74"/>
      <c r="D596" s="75"/>
      <c r="E596" s="75"/>
      <c r="F596" s="76"/>
      <c r="G596" s="77"/>
      <c r="H596" s="77"/>
      <c r="I596" s="78"/>
      <c r="J596" s="78"/>
    </row>
    <row r="597" spans="1:19" x14ac:dyDescent="0.25">
      <c r="A597" s="49"/>
      <c r="B597" s="49"/>
      <c r="C597" s="49"/>
      <c r="D597" s="43"/>
      <c r="E597" s="79"/>
      <c r="F597" s="80" t="s">
        <v>133</v>
      </c>
      <c r="G597" s="81"/>
      <c r="H597" s="81"/>
      <c r="I597" s="81"/>
      <c r="J597" s="81"/>
    </row>
    <row r="600" spans="1:19" x14ac:dyDescent="0.25">
      <c r="A600" s="49"/>
      <c r="B600" s="49"/>
      <c r="C600" s="49"/>
      <c r="D600" s="43"/>
      <c r="E600" s="79"/>
      <c r="F600" s="80"/>
      <c r="G600" s="81"/>
      <c r="H600" s="81"/>
      <c r="I600" s="81"/>
      <c r="J600" s="81"/>
    </row>
    <row r="601" spans="1:19" x14ac:dyDescent="0.25">
      <c r="A601" s="1"/>
      <c r="B601" s="2"/>
      <c r="C601" s="3"/>
      <c r="D601" s="4"/>
      <c r="E601" s="234" t="s">
        <v>0</v>
      </c>
      <c r="F601" s="234"/>
      <c r="G601" s="234"/>
      <c r="H601" s="2"/>
      <c r="I601" s="2"/>
      <c r="J601" s="2"/>
      <c r="K601" s="236" t="s">
        <v>1</v>
      </c>
      <c r="L601" s="237"/>
      <c r="M601" s="237"/>
      <c r="N601" s="237"/>
      <c r="O601" s="238"/>
      <c r="P601" s="2"/>
      <c r="Q601" s="2"/>
      <c r="R601" s="1"/>
      <c r="S601" s="1"/>
    </row>
    <row r="602" spans="1:19" ht="75.75" thickBot="1" x14ac:dyDescent="0.3">
      <c r="A602" s="94"/>
      <c r="B602" s="5" t="s">
        <v>2</v>
      </c>
      <c r="C602" s="6" t="s">
        <v>3</v>
      </c>
      <c r="D602" s="7" t="s">
        <v>4</v>
      </c>
      <c r="E602" s="8" t="s">
        <v>5</v>
      </c>
      <c r="F602" s="8" t="s">
        <v>6</v>
      </c>
      <c r="G602" s="8" t="s">
        <v>7</v>
      </c>
      <c r="H602" s="5" t="s">
        <v>8</v>
      </c>
      <c r="I602" s="9" t="s">
        <v>9</v>
      </c>
      <c r="J602" s="10" t="s">
        <v>10</v>
      </c>
      <c r="K602" s="11" t="s">
        <v>11</v>
      </c>
      <c r="L602" s="12" t="s">
        <v>12</v>
      </c>
      <c r="M602" s="12" t="s">
        <v>13</v>
      </c>
      <c r="N602" s="13" t="s">
        <v>14</v>
      </c>
      <c r="O602" s="14" t="s">
        <v>15</v>
      </c>
      <c r="P602" s="12" t="s">
        <v>16</v>
      </c>
      <c r="Q602" s="12" t="s">
        <v>17</v>
      </c>
      <c r="R602" s="12" t="s">
        <v>18</v>
      </c>
      <c r="S602" s="12" t="s">
        <v>19</v>
      </c>
    </row>
    <row r="603" spans="1:19" ht="15.75" thickBot="1" x14ac:dyDescent="0.3">
      <c r="A603" s="1"/>
      <c r="B603" s="158" t="s">
        <v>387</v>
      </c>
      <c r="C603" s="127">
        <f>COUNTIF($B$4:B603,"LP.")</f>
        <v>21</v>
      </c>
      <c r="D603" s="103" t="s">
        <v>249</v>
      </c>
      <c r="E603" s="17"/>
      <c r="F603" s="104"/>
      <c r="G603" s="17"/>
      <c r="H603" s="17"/>
      <c r="I603" s="17"/>
      <c r="J603" s="17"/>
      <c r="K603" s="17"/>
      <c r="L603" s="17"/>
      <c r="M603" s="17"/>
      <c r="N603" s="104"/>
      <c r="O603" s="17"/>
      <c r="P603" s="18"/>
      <c r="Q603" s="18"/>
      <c r="R603" s="19"/>
      <c r="S603" s="19"/>
    </row>
    <row r="604" spans="1:19" ht="204.75" x14ac:dyDescent="0.25">
      <c r="A604" s="1"/>
      <c r="B604" s="20" t="s">
        <v>20</v>
      </c>
      <c r="C604" s="42" t="s">
        <v>246</v>
      </c>
      <c r="D604" s="21" t="s">
        <v>21</v>
      </c>
      <c r="E604" s="22">
        <f>CEILING(F604*0.5,1)</f>
        <v>10</v>
      </c>
      <c r="F604" s="147">
        <v>20</v>
      </c>
      <c r="G604" s="22">
        <f>CEILING(F604*0.8,1)</f>
        <v>16</v>
      </c>
      <c r="H604" s="41"/>
      <c r="I604" s="24"/>
      <c r="J604" s="25"/>
      <c r="K604" s="26" t="str">
        <f>D604</f>
        <v>SZT.</v>
      </c>
      <c r="L604" s="23">
        <f t="shared" ref="L604:L606" si="115">F604</f>
        <v>20</v>
      </c>
      <c r="M604" s="22">
        <f t="shared" ref="M604:M606" si="116">G604</f>
        <v>16</v>
      </c>
      <c r="N604" s="207"/>
      <c r="O604" s="28"/>
      <c r="P604" s="29"/>
      <c r="Q604" s="29"/>
      <c r="R604" s="30"/>
      <c r="S604" s="30"/>
    </row>
    <row r="605" spans="1:19" ht="183.75" customHeight="1" x14ac:dyDescent="0.25">
      <c r="A605" s="1"/>
      <c r="B605" s="20" t="s">
        <v>22</v>
      </c>
      <c r="C605" s="41" t="s">
        <v>247</v>
      </c>
      <c r="D605" s="21" t="s">
        <v>21</v>
      </c>
      <c r="E605" s="22">
        <f t="shared" ref="E605:E606" si="117">CEILING(F605*0.5,1)</f>
        <v>10</v>
      </c>
      <c r="F605" s="147">
        <v>20</v>
      </c>
      <c r="G605" s="22">
        <f t="shared" ref="G605:G606" si="118">CEILING(F605*0.8,1)</f>
        <v>16</v>
      </c>
      <c r="H605" s="41"/>
      <c r="I605" s="24"/>
      <c r="J605" s="25"/>
      <c r="K605" s="26" t="str">
        <f>D605</f>
        <v>SZT.</v>
      </c>
      <c r="L605" s="23">
        <f t="shared" si="115"/>
        <v>20</v>
      </c>
      <c r="M605" s="22">
        <f t="shared" si="116"/>
        <v>16</v>
      </c>
      <c r="N605" s="202"/>
      <c r="O605" s="28"/>
      <c r="P605" s="29"/>
      <c r="Q605" s="29"/>
      <c r="R605" s="30"/>
      <c r="S605" s="30"/>
    </row>
    <row r="606" spans="1:19" ht="222.75" customHeight="1" x14ac:dyDescent="0.25">
      <c r="A606" s="1"/>
      <c r="B606" s="20" t="s">
        <v>23</v>
      </c>
      <c r="C606" s="42" t="s">
        <v>248</v>
      </c>
      <c r="D606" s="21" t="s">
        <v>21</v>
      </c>
      <c r="E606" s="22">
        <f t="shared" si="117"/>
        <v>25</v>
      </c>
      <c r="F606" s="147">
        <v>50</v>
      </c>
      <c r="G606" s="22">
        <f t="shared" si="118"/>
        <v>40</v>
      </c>
      <c r="H606" s="41"/>
      <c r="I606" s="24"/>
      <c r="J606" s="25"/>
      <c r="K606" s="26" t="str">
        <f>D606</f>
        <v>SZT.</v>
      </c>
      <c r="L606" s="23">
        <f t="shared" si="115"/>
        <v>50</v>
      </c>
      <c r="M606" s="22">
        <f t="shared" si="116"/>
        <v>40</v>
      </c>
      <c r="N606" s="203"/>
      <c r="O606" s="28"/>
      <c r="P606" s="29"/>
      <c r="Q606" s="29"/>
      <c r="R606" s="30"/>
      <c r="S606" s="30"/>
    </row>
    <row r="608" spans="1:19" ht="15.75" thickBot="1" x14ac:dyDescent="0.3"/>
    <row r="609" spans="1:19" ht="15.75" thickBot="1" x14ac:dyDescent="0.3">
      <c r="P609" s="209" t="s">
        <v>387</v>
      </c>
      <c r="Q609" s="210">
        <f>C603</f>
        <v>21</v>
      </c>
      <c r="R609" s="210"/>
      <c r="S609" s="211"/>
    </row>
    <row r="610" spans="1:19" ht="45.75" thickBot="1" x14ac:dyDescent="0.3">
      <c r="A610" s="43"/>
      <c r="B610" s="60"/>
      <c r="C610" s="61"/>
      <c r="D610" s="62"/>
      <c r="E610" s="82"/>
      <c r="F610" s="89"/>
      <c r="G610" s="83"/>
      <c r="H610" s="87"/>
      <c r="I610" s="62"/>
      <c r="J610" s="62"/>
      <c r="P610" s="36" t="s">
        <v>25</v>
      </c>
      <c r="Q610" s="36" t="s">
        <v>26</v>
      </c>
      <c r="R610" s="36" t="s">
        <v>27</v>
      </c>
      <c r="S610" s="36" t="s">
        <v>28</v>
      </c>
    </row>
    <row r="611" spans="1:19" ht="15.75" thickBot="1" x14ac:dyDescent="0.3">
      <c r="A611" s="43"/>
      <c r="B611" s="60"/>
      <c r="C611" s="61"/>
      <c r="D611" s="62"/>
      <c r="E611" s="62"/>
      <c r="F611" s="89"/>
      <c r="G611" s="83"/>
      <c r="H611" s="87"/>
      <c r="I611" s="82"/>
      <c r="J611" s="62"/>
      <c r="P611" s="37">
        <f>SUM(P604:P606)</f>
        <v>0</v>
      </c>
      <c r="Q611" s="38">
        <f>SUM(Q604:Q606)</f>
        <v>0</v>
      </c>
      <c r="R611" s="38">
        <f>SUM(R604:R606)</f>
        <v>0</v>
      </c>
      <c r="S611" s="39">
        <f>SUM(S604:S606)</f>
        <v>0</v>
      </c>
    </row>
    <row r="612" spans="1:19" x14ac:dyDescent="0.25">
      <c r="A612" s="43" t="s">
        <v>125</v>
      </c>
      <c r="B612" s="60" t="s">
        <v>126</v>
      </c>
      <c r="C612" s="62"/>
      <c r="D612" s="61"/>
      <c r="E612" s="49"/>
      <c r="F612" s="62"/>
      <c r="G612" s="64"/>
      <c r="H612" s="83"/>
      <c r="I612" s="64"/>
      <c r="J612" s="62"/>
      <c r="Q612" s="95"/>
    </row>
    <row r="613" spans="1:19" x14ac:dyDescent="0.25">
      <c r="A613" s="46" t="s">
        <v>395</v>
      </c>
      <c r="B613" s="65"/>
      <c r="C613" s="65"/>
      <c r="D613" s="65"/>
      <c r="E613" s="65"/>
      <c r="F613" s="65"/>
      <c r="G613" s="65"/>
      <c r="H613" s="88"/>
      <c r="I613" s="66"/>
      <c r="J613" s="67" t="s">
        <v>127</v>
      </c>
    </row>
    <row r="614" spans="1:19" x14ac:dyDescent="0.25">
      <c r="A614" s="46" t="s">
        <v>394</v>
      </c>
      <c r="B614" s="65"/>
      <c r="C614" s="65"/>
      <c r="D614" s="65"/>
      <c r="E614" s="65"/>
      <c r="F614" s="65"/>
      <c r="G614" s="65"/>
      <c r="H614" s="65"/>
      <c r="I614" s="66"/>
      <c r="J614" s="67" t="s">
        <v>127</v>
      </c>
    </row>
    <row r="615" spans="1:19" x14ac:dyDescent="0.25">
      <c r="A615" s="48"/>
      <c r="B615" s="61" t="s">
        <v>128</v>
      </c>
      <c r="C615" s="48"/>
      <c r="D615" s="68"/>
      <c r="E615" s="48"/>
      <c r="F615" s="69"/>
      <c r="G615" s="48"/>
      <c r="H615" s="48"/>
      <c r="I615" s="70"/>
      <c r="J615" s="64"/>
    </row>
    <row r="616" spans="1:19" x14ac:dyDescent="0.25">
      <c r="A616" s="43" t="s">
        <v>125</v>
      </c>
      <c r="B616" s="71" t="s">
        <v>129</v>
      </c>
      <c r="C616" s="71"/>
      <c r="D616" s="43"/>
      <c r="E616" s="43"/>
      <c r="F616" s="72"/>
      <c r="G616" s="49"/>
      <c r="H616" s="49"/>
      <c r="I616" s="49"/>
      <c r="J616" s="49"/>
    </row>
    <row r="617" spans="1:19" x14ac:dyDescent="0.25">
      <c r="A617" s="43" t="s">
        <v>125</v>
      </c>
      <c r="B617" s="60" t="s">
        <v>130</v>
      </c>
      <c r="C617" s="61"/>
      <c r="D617" s="62"/>
      <c r="E617" s="62"/>
      <c r="F617" s="86"/>
      <c r="G617" s="63"/>
      <c r="H617" s="64"/>
      <c r="I617" s="62"/>
      <c r="J617" s="62"/>
    </row>
    <row r="618" spans="1:19" x14ac:dyDescent="0.25">
      <c r="A618" s="43" t="s">
        <v>125</v>
      </c>
      <c r="B618" s="73"/>
      <c r="C618" s="71"/>
      <c r="D618" s="43"/>
      <c r="E618" s="43"/>
      <c r="F618" s="72"/>
      <c r="G618" s="49"/>
      <c r="H618" s="49"/>
      <c r="I618" s="49"/>
      <c r="J618" s="49"/>
    </row>
    <row r="619" spans="1:19" x14ac:dyDescent="0.25">
      <c r="A619" s="43" t="s">
        <v>125</v>
      </c>
      <c r="B619" s="71" t="s">
        <v>131</v>
      </c>
      <c r="C619" s="71"/>
      <c r="D619" s="43"/>
      <c r="E619" s="43"/>
      <c r="F619" s="72"/>
      <c r="G619" s="49"/>
      <c r="H619" s="49"/>
      <c r="I619" s="71"/>
      <c r="J619" s="71"/>
    </row>
    <row r="620" spans="1:19" x14ac:dyDescent="0.25">
      <c r="A620" s="43" t="s">
        <v>125</v>
      </c>
      <c r="B620" s="74" t="s">
        <v>132</v>
      </c>
      <c r="C620" s="74"/>
      <c r="D620" s="75"/>
      <c r="E620" s="75"/>
      <c r="F620" s="76"/>
      <c r="G620" s="77"/>
      <c r="H620" s="77"/>
      <c r="I620" s="78"/>
      <c r="J620" s="78"/>
    </row>
    <row r="621" spans="1:19" x14ac:dyDescent="0.25">
      <c r="A621" s="49"/>
      <c r="B621" s="49"/>
      <c r="C621" s="49"/>
      <c r="D621" s="43"/>
      <c r="E621" s="79"/>
      <c r="F621" s="80" t="s">
        <v>133</v>
      </c>
      <c r="G621" s="81"/>
      <c r="H621" s="81"/>
      <c r="I621" s="81"/>
      <c r="J621" s="81"/>
    </row>
    <row r="624" spans="1:19" x14ac:dyDescent="0.25">
      <c r="A624" s="49"/>
      <c r="B624" s="49"/>
      <c r="C624" s="49"/>
      <c r="D624" s="43"/>
      <c r="E624" s="79"/>
      <c r="F624" s="80"/>
      <c r="G624" s="81"/>
      <c r="H624" s="81"/>
      <c r="I624" s="81"/>
      <c r="J624" s="81"/>
    </row>
    <row r="625" spans="1:19" x14ac:dyDescent="0.25">
      <c r="A625" s="1"/>
      <c r="B625" s="2"/>
      <c r="C625" s="3"/>
      <c r="D625" s="4"/>
      <c r="E625" s="234" t="s">
        <v>0</v>
      </c>
      <c r="F625" s="234"/>
      <c r="G625" s="234"/>
      <c r="H625" s="2"/>
      <c r="I625" s="2"/>
      <c r="J625" s="2"/>
      <c r="K625" s="236" t="s">
        <v>1</v>
      </c>
      <c r="L625" s="237"/>
      <c r="M625" s="237"/>
      <c r="N625" s="237"/>
      <c r="O625" s="238"/>
      <c r="P625" s="2"/>
      <c r="Q625" s="2"/>
      <c r="R625" s="1"/>
      <c r="S625" s="1"/>
    </row>
    <row r="626" spans="1:19" ht="75.75" thickBot="1" x14ac:dyDescent="0.3">
      <c r="A626" s="94"/>
      <c r="B626" s="5" t="s">
        <v>2</v>
      </c>
      <c r="C626" s="6" t="s">
        <v>3</v>
      </c>
      <c r="D626" s="7" t="s">
        <v>4</v>
      </c>
      <c r="E626" s="8" t="s">
        <v>5</v>
      </c>
      <c r="F626" s="8" t="s">
        <v>6</v>
      </c>
      <c r="G626" s="8" t="s">
        <v>7</v>
      </c>
      <c r="H626" s="5" t="s">
        <v>8</v>
      </c>
      <c r="I626" s="9" t="s">
        <v>9</v>
      </c>
      <c r="J626" s="10" t="s">
        <v>10</v>
      </c>
      <c r="K626" s="11" t="s">
        <v>11</v>
      </c>
      <c r="L626" s="12" t="s">
        <v>12</v>
      </c>
      <c r="M626" s="12" t="s">
        <v>13</v>
      </c>
      <c r="N626" s="13" t="s">
        <v>14</v>
      </c>
      <c r="O626" s="14" t="s">
        <v>15</v>
      </c>
      <c r="P626" s="12" t="s">
        <v>16</v>
      </c>
      <c r="Q626" s="12" t="s">
        <v>17</v>
      </c>
      <c r="R626" s="12" t="s">
        <v>18</v>
      </c>
      <c r="S626" s="12" t="s">
        <v>19</v>
      </c>
    </row>
    <row r="627" spans="1:19" ht="15.75" thickBot="1" x14ac:dyDescent="0.3">
      <c r="A627" s="1"/>
      <c r="B627" s="158" t="s">
        <v>387</v>
      </c>
      <c r="C627" s="127">
        <f>COUNTIF($B$4:B627,"LP.")</f>
        <v>22</v>
      </c>
      <c r="D627" s="103" t="s">
        <v>250</v>
      </c>
      <c r="E627" s="17"/>
      <c r="F627" s="104"/>
      <c r="G627" s="17"/>
      <c r="H627" s="17"/>
      <c r="I627" s="17"/>
      <c r="J627" s="17"/>
      <c r="K627" s="17"/>
      <c r="L627" s="17"/>
      <c r="M627" s="17"/>
      <c r="N627" s="104"/>
      <c r="O627" s="17"/>
      <c r="P627" s="18"/>
      <c r="Q627" s="18"/>
      <c r="R627" s="19"/>
      <c r="S627" s="19"/>
    </row>
    <row r="628" spans="1:19" ht="70.5" customHeight="1" x14ac:dyDescent="0.25">
      <c r="A628" s="1"/>
      <c r="B628" s="20" t="s">
        <v>20</v>
      </c>
      <c r="C628" s="42" t="s">
        <v>382</v>
      </c>
      <c r="D628" s="21" t="s">
        <v>21</v>
      </c>
      <c r="E628" s="22">
        <f>CEILING(F628*0.5,1)</f>
        <v>75</v>
      </c>
      <c r="F628" s="145">
        <v>150</v>
      </c>
      <c r="G628" s="22">
        <f>CEILING(F628*0.8,1)</f>
        <v>120</v>
      </c>
      <c r="H628" s="41"/>
      <c r="I628" s="24"/>
      <c r="J628" s="25"/>
      <c r="K628" s="26" t="str">
        <f>D628</f>
        <v>SZT.</v>
      </c>
      <c r="L628" s="23">
        <f t="shared" ref="L628:L631" si="119">F628</f>
        <v>150</v>
      </c>
      <c r="M628" s="22">
        <f t="shared" ref="M628:M631" si="120">G628</f>
        <v>120</v>
      </c>
      <c r="N628" s="207"/>
      <c r="O628" s="28"/>
      <c r="P628" s="29"/>
      <c r="Q628" s="29"/>
      <c r="R628" s="30"/>
      <c r="S628" s="30"/>
    </row>
    <row r="629" spans="1:19" ht="93" customHeight="1" x14ac:dyDescent="0.25">
      <c r="A629" s="1"/>
      <c r="B629" s="20" t="s">
        <v>22</v>
      </c>
      <c r="C629" s="41" t="s">
        <v>251</v>
      </c>
      <c r="D629" s="21" t="s">
        <v>21</v>
      </c>
      <c r="E629" s="22">
        <f t="shared" ref="E629:E631" si="121">CEILING(F629*0.5,1)</f>
        <v>200</v>
      </c>
      <c r="F629" s="145">
        <v>400</v>
      </c>
      <c r="G629" s="22">
        <f t="shared" ref="G629:G631" si="122">CEILING(F629*0.8,1)</f>
        <v>320</v>
      </c>
      <c r="H629" s="41"/>
      <c r="I629" s="24"/>
      <c r="J629" s="25"/>
      <c r="K629" s="26" t="str">
        <f>D629</f>
        <v>SZT.</v>
      </c>
      <c r="L629" s="23">
        <f t="shared" si="119"/>
        <v>400</v>
      </c>
      <c r="M629" s="22">
        <f t="shared" si="120"/>
        <v>320</v>
      </c>
      <c r="N629" s="202"/>
      <c r="O629" s="28"/>
      <c r="P629" s="29"/>
      <c r="Q629" s="29"/>
      <c r="R629" s="30"/>
      <c r="S629" s="30"/>
    </row>
    <row r="630" spans="1:19" ht="109.5" customHeight="1" x14ac:dyDescent="0.25">
      <c r="A630" s="1"/>
      <c r="B630" s="20" t="s">
        <v>23</v>
      </c>
      <c r="C630" s="42" t="s">
        <v>252</v>
      </c>
      <c r="D630" s="21" t="s">
        <v>21</v>
      </c>
      <c r="E630" s="22">
        <f t="shared" si="121"/>
        <v>250</v>
      </c>
      <c r="F630" s="145">
        <v>500</v>
      </c>
      <c r="G630" s="22">
        <f t="shared" si="122"/>
        <v>400</v>
      </c>
      <c r="H630" s="41"/>
      <c r="I630" s="24"/>
      <c r="J630" s="25"/>
      <c r="K630" s="26" t="str">
        <f>D630</f>
        <v>SZT.</v>
      </c>
      <c r="L630" s="23">
        <f t="shared" si="119"/>
        <v>500</v>
      </c>
      <c r="M630" s="22">
        <f t="shared" si="120"/>
        <v>400</v>
      </c>
      <c r="N630" s="203"/>
      <c r="O630" s="28"/>
      <c r="P630" s="29"/>
      <c r="Q630" s="29"/>
      <c r="R630" s="30"/>
      <c r="S630" s="30"/>
    </row>
    <row r="631" spans="1:19" ht="120.75" customHeight="1" x14ac:dyDescent="0.25">
      <c r="A631" s="1"/>
      <c r="B631" s="20" t="s">
        <v>33</v>
      </c>
      <c r="C631" s="41" t="s">
        <v>253</v>
      </c>
      <c r="D631" s="201" t="s">
        <v>411</v>
      </c>
      <c r="E631" s="102"/>
      <c r="F631" s="102"/>
      <c r="G631" s="102"/>
      <c r="H631" s="41"/>
      <c r="I631" s="24"/>
      <c r="J631" s="25"/>
      <c r="K631" s="26" t="str">
        <f>D631</f>
        <v>24 - mc</v>
      </c>
      <c r="L631" s="102"/>
      <c r="M631" s="102"/>
      <c r="N631" s="202"/>
      <c r="O631" s="28"/>
      <c r="P631" s="29"/>
      <c r="Q631" s="29"/>
      <c r="R631" s="30"/>
      <c r="S631" s="30"/>
    </row>
    <row r="633" spans="1:19" ht="15.75" thickBot="1" x14ac:dyDescent="0.3"/>
    <row r="634" spans="1:19" ht="15.75" thickBot="1" x14ac:dyDescent="0.3">
      <c r="P634" s="209" t="s">
        <v>387</v>
      </c>
      <c r="Q634" s="210">
        <f>C627</f>
        <v>22</v>
      </c>
      <c r="R634" s="210"/>
      <c r="S634" s="211"/>
    </row>
    <row r="635" spans="1:19" ht="45.75" thickBot="1" x14ac:dyDescent="0.3">
      <c r="A635" s="43"/>
      <c r="B635" s="60"/>
      <c r="C635" s="61"/>
      <c r="D635" s="62"/>
      <c r="E635" s="82"/>
      <c r="F635" s="89"/>
      <c r="G635" s="83"/>
      <c r="H635" s="87"/>
      <c r="I635" s="62"/>
      <c r="J635" s="62"/>
      <c r="P635" s="36" t="s">
        <v>25</v>
      </c>
      <c r="Q635" s="36" t="s">
        <v>26</v>
      </c>
      <c r="R635" s="36" t="s">
        <v>27</v>
      </c>
      <c r="S635" s="36" t="s">
        <v>28</v>
      </c>
    </row>
    <row r="636" spans="1:19" ht="15.75" thickBot="1" x14ac:dyDescent="0.3">
      <c r="A636" s="43"/>
      <c r="B636" s="60"/>
      <c r="C636" s="61"/>
      <c r="D636" s="62"/>
      <c r="E636" s="62"/>
      <c r="F636" s="89"/>
      <c r="G636" s="83"/>
      <c r="H636" s="87"/>
      <c r="I636" s="82"/>
      <c r="J636" s="62"/>
      <c r="P636" s="37">
        <f>SUM(P628:P631)</f>
        <v>0</v>
      </c>
      <c r="Q636" s="38">
        <f>SUM(Q628:Q631)</f>
        <v>0</v>
      </c>
      <c r="R636" s="38">
        <f>SUM(R628:R631)</f>
        <v>0</v>
      </c>
      <c r="S636" s="39">
        <f>SUM(S628:S631)</f>
        <v>0</v>
      </c>
    </row>
    <row r="637" spans="1:19" x14ac:dyDescent="0.25">
      <c r="A637" s="43" t="s">
        <v>125</v>
      </c>
      <c r="B637" s="60" t="s">
        <v>126</v>
      </c>
      <c r="C637" s="62"/>
      <c r="D637" s="61"/>
      <c r="E637" s="49"/>
      <c r="F637" s="62"/>
      <c r="G637" s="64"/>
      <c r="H637" s="83"/>
      <c r="I637" s="64"/>
      <c r="J637" s="62"/>
      <c r="Q637" s="95"/>
    </row>
    <row r="638" spans="1:19" x14ac:dyDescent="0.25">
      <c r="A638" s="46" t="s">
        <v>396</v>
      </c>
      <c r="B638" s="65"/>
      <c r="C638" s="65"/>
      <c r="D638" s="65"/>
      <c r="E638" s="65"/>
      <c r="F638" s="65"/>
      <c r="G638" s="65"/>
      <c r="H638" s="88"/>
      <c r="I638" s="66"/>
      <c r="J638" s="67" t="s">
        <v>127</v>
      </c>
    </row>
    <row r="639" spans="1:19" x14ac:dyDescent="0.25">
      <c r="A639" s="46" t="s">
        <v>403</v>
      </c>
      <c r="B639" s="65"/>
      <c r="C639" s="65"/>
      <c r="D639" s="65"/>
      <c r="E639" s="65"/>
      <c r="F639" s="65"/>
      <c r="G639" s="65"/>
      <c r="H639" s="65"/>
      <c r="I639" s="66"/>
      <c r="J639" s="67" t="s">
        <v>127</v>
      </c>
    </row>
    <row r="640" spans="1:19" x14ac:dyDescent="0.25">
      <c r="A640" s="48"/>
      <c r="B640" s="61" t="s">
        <v>128</v>
      </c>
      <c r="C640" s="48"/>
      <c r="D640" s="68"/>
      <c r="E640" s="48"/>
      <c r="F640" s="69"/>
      <c r="G640" s="48"/>
      <c r="H640" s="48"/>
      <c r="I640" s="70"/>
      <c r="J640" s="64"/>
    </row>
    <row r="641" spans="1:19" x14ac:dyDescent="0.25">
      <c r="A641" s="43" t="s">
        <v>125</v>
      </c>
      <c r="B641" s="71" t="s">
        <v>129</v>
      </c>
      <c r="C641" s="71"/>
      <c r="D641" s="43"/>
      <c r="E641" s="43"/>
      <c r="F641" s="72"/>
      <c r="G641" s="49"/>
      <c r="H641" s="49"/>
      <c r="I641" s="49"/>
      <c r="J641" s="49"/>
    </row>
    <row r="642" spans="1:19" x14ac:dyDescent="0.25">
      <c r="A642" s="43" t="s">
        <v>125</v>
      </c>
      <c r="B642" s="60" t="s">
        <v>130</v>
      </c>
      <c r="C642" s="61"/>
      <c r="D642" s="62"/>
      <c r="E642" s="62"/>
      <c r="F642" s="86"/>
      <c r="G642" s="63"/>
      <c r="H642" s="64"/>
      <c r="I642" s="62"/>
      <c r="J642" s="62"/>
    </row>
    <row r="643" spans="1:19" x14ac:dyDescent="0.25">
      <c r="A643" s="43" t="s">
        <v>125</v>
      </c>
      <c r="B643" s="73"/>
      <c r="C643" s="71"/>
      <c r="D643" s="43"/>
      <c r="E643" s="43"/>
      <c r="F643" s="72"/>
      <c r="G643" s="49"/>
      <c r="H643" s="49"/>
      <c r="I643" s="49"/>
      <c r="J643" s="49"/>
    </row>
    <row r="644" spans="1:19" x14ac:dyDescent="0.25">
      <c r="A644" s="43" t="s">
        <v>125</v>
      </c>
      <c r="B644" s="71" t="s">
        <v>131</v>
      </c>
      <c r="C644" s="71"/>
      <c r="D644" s="43"/>
      <c r="E644" s="43"/>
      <c r="F644" s="72"/>
      <c r="G644" s="49"/>
      <c r="H644" s="49"/>
      <c r="I644" s="71"/>
      <c r="J644" s="71"/>
    </row>
    <row r="645" spans="1:19" x14ac:dyDescent="0.25">
      <c r="A645" s="43" t="s">
        <v>125</v>
      </c>
      <c r="B645" s="74" t="s">
        <v>132</v>
      </c>
      <c r="C645" s="74"/>
      <c r="D645" s="75"/>
      <c r="E645" s="75"/>
      <c r="F645" s="76"/>
      <c r="G645" s="77"/>
      <c r="H645" s="77"/>
      <c r="I645" s="78"/>
      <c r="J645" s="78"/>
    </row>
    <row r="646" spans="1:19" x14ac:dyDescent="0.25">
      <c r="A646" s="49"/>
      <c r="B646" s="49"/>
      <c r="C646" s="49"/>
      <c r="D646" s="43"/>
      <c r="E646" s="79"/>
      <c r="F646" s="80" t="s">
        <v>133</v>
      </c>
      <c r="G646" s="81"/>
      <c r="H646" s="81"/>
      <c r="I646" s="81"/>
      <c r="J646" s="81"/>
    </row>
    <row r="650" spans="1:19" x14ac:dyDescent="0.25">
      <c r="A650" s="1"/>
      <c r="B650" s="2"/>
      <c r="C650" s="3"/>
      <c r="D650" s="4"/>
      <c r="E650" s="234" t="s">
        <v>0</v>
      </c>
      <c r="F650" s="234"/>
      <c r="G650" s="234"/>
      <c r="H650" s="2"/>
      <c r="I650" s="2"/>
      <c r="J650" s="2"/>
      <c r="K650" s="236" t="s">
        <v>1</v>
      </c>
      <c r="L650" s="237"/>
      <c r="M650" s="237"/>
      <c r="N650" s="237"/>
      <c r="O650" s="238"/>
      <c r="P650" s="2"/>
      <c r="Q650" s="2"/>
      <c r="R650" s="1"/>
      <c r="S650" s="1"/>
    </row>
    <row r="651" spans="1:19" ht="75.75" thickBot="1" x14ac:dyDescent="0.3">
      <c r="A651" s="94"/>
      <c r="B651" s="5" t="s">
        <v>2</v>
      </c>
      <c r="C651" s="6" t="s">
        <v>3</v>
      </c>
      <c r="D651" s="7" t="s">
        <v>4</v>
      </c>
      <c r="E651" s="8" t="s">
        <v>5</v>
      </c>
      <c r="F651" s="8" t="s">
        <v>6</v>
      </c>
      <c r="G651" s="8" t="s">
        <v>7</v>
      </c>
      <c r="H651" s="5" t="s">
        <v>8</v>
      </c>
      <c r="I651" s="9" t="s">
        <v>9</v>
      </c>
      <c r="J651" s="10" t="s">
        <v>10</v>
      </c>
      <c r="K651" s="11" t="s">
        <v>11</v>
      </c>
      <c r="L651" s="12" t="s">
        <v>12</v>
      </c>
      <c r="M651" s="12" t="s">
        <v>13</v>
      </c>
      <c r="N651" s="13" t="s">
        <v>14</v>
      </c>
      <c r="O651" s="14" t="s">
        <v>15</v>
      </c>
      <c r="P651" s="12" t="s">
        <v>16</v>
      </c>
      <c r="Q651" s="12" t="s">
        <v>17</v>
      </c>
      <c r="R651" s="12" t="s">
        <v>18</v>
      </c>
      <c r="S651" s="12" t="s">
        <v>19</v>
      </c>
    </row>
    <row r="652" spans="1:19" ht="15.75" thickBot="1" x14ac:dyDescent="0.3">
      <c r="A652" s="1"/>
      <c r="B652" s="158" t="s">
        <v>387</v>
      </c>
      <c r="C652" s="127">
        <f>COUNTIF($B$4:B652,"LP.")</f>
        <v>23</v>
      </c>
      <c r="D652" s="103" t="s">
        <v>280</v>
      </c>
      <c r="E652" s="17"/>
      <c r="F652" s="17"/>
      <c r="G652" s="17"/>
      <c r="H652" s="17"/>
      <c r="I652" s="17"/>
      <c r="J652" s="17"/>
      <c r="K652" s="17"/>
      <c r="L652" s="17"/>
      <c r="M652" s="17"/>
      <c r="N652" s="17"/>
      <c r="O652" s="17"/>
      <c r="P652" s="18"/>
      <c r="Q652" s="18"/>
      <c r="R652" s="19"/>
      <c r="S652" s="19"/>
    </row>
    <row r="653" spans="1:19" ht="158.25" customHeight="1" x14ac:dyDescent="0.25">
      <c r="A653" s="1"/>
      <c r="B653" s="20" t="s">
        <v>20</v>
      </c>
      <c r="C653" s="42" t="s">
        <v>254</v>
      </c>
      <c r="D653" s="21" t="s">
        <v>21</v>
      </c>
      <c r="E653" s="22">
        <f>CEILING(F653*0.5,1)</f>
        <v>150</v>
      </c>
      <c r="F653" s="145">
        <v>300</v>
      </c>
      <c r="G653" s="22">
        <f>CEILING(F653*0.8,1)</f>
        <v>240</v>
      </c>
      <c r="H653" s="41"/>
      <c r="I653" s="24"/>
      <c r="J653" s="25"/>
      <c r="K653" s="26" t="str">
        <f t="shared" ref="K653:K682" si="123">D653</f>
        <v>SZT.</v>
      </c>
      <c r="L653" s="23">
        <f t="shared" ref="L653:L670" si="124">F653</f>
        <v>300</v>
      </c>
      <c r="M653" s="22">
        <f t="shared" ref="M653:M670" si="125">G653</f>
        <v>240</v>
      </c>
      <c r="N653" s="215"/>
      <c r="O653" s="28"/>
      <c r="P653" s="29"/>
      <c r="Q653" s="29"/>
      <c r="R653" s="30"/>
      <c r="S653" s="30"/>
    </row>
    <row r="654" spans="1:19" ht="150" customHeight="1" x14ac:dyDescent="0.25">
      <c r="A654" s="1"/>
      <c r="B654" s="20" t="s">
        <v>22</v>
      </c>
      <c r="C654" s="41" t="s">
        <v>255</v>
      </c>
      <c r="D654" s="21" t="s">
        <v>21</v>
      </c>
      <c r="E654" s="22">
        <f t="shared" ref="E654:E682" si="126">CEILING(F654*0.5,1)</f>
        <v>50</v>
      </c>
      <c r="F654" s="145">
        <v>100</v>
      </c>
      <c r="G654" s="22">
        <f t="shared" ref="G654:G682" si="127">CEILING(F654*0.8,1)</f>
        <v>80</v>
      </c>
      <c r="H654" s="41"/>
      <c r="I654" s="24"/>
      <c r="J654" s="25"/>
      <c r="K654" s="26" t="str">
        <f t="shared" si="123"/>
        <v>SZT.</v>
      </c>
      <c r="L654" s="23">
        <f t="shared" si="124"/>
        <v>100</v>
      </c>
      <c r="M654" s="22">
        <f t="shared" si="125"/>
        <v>80</v>
      </c>
      <c r="N654" s="215"/>
      <c r="O654" s="28"/>
      <c r="P654" s="29"/>
      <c r="Q654" s="29"/>
      <c r="R654" s="30"/>
      <c r="S654" s="30"/>
    </row>
    <row r="655" spans="1:19" ht="69.75" customHeight="1" x14ac:dyDescent="0.25">
      <c r="A655" s="1"/>
      <c r="B655" s="20" t="s">
        <v>23</v>
      </c>
      <c r="C655" s="41" t="s">
        <v>256</v>
      </c>
      <c r="D655" s="21" t="s">
        <v>21</v>
      </c>
      <c r="E655" s="22">
        <f t="shared" si="126"/>
        <v>250</v>
      </c>
      <c r="F655" s="145">
        <v>500</v>
      </c>
      <c r="G655" s="22">
        <f t="shared" si="127"/>
        <v>400</v>
      </c>
      <c r="H655" s="42"/>
      <c r="I655" s="24"/>
      <c r="J655" s="25"/>
      <c r="K655" s="26" t="str">
        <f t="shared" si="123"/>
        <v>SZT.</v>
      </c>
      <c r="L655" s="23">
        <f t="shared" si="124"/>
        <v>500</v>
      </c>
      <c r="M655" s="22">
        <f t="shared" si="125"/>
        <v>400</v>
      </c>
      <c r="N655" s="215"/>
      <c r="O655" s="28"/>
      <c r="P655" s="29"/>
      <c r="Q655" s="29"/>
      <c r="R655" s="30"/>
      <c r="S655" s="30"/>
    </row>
    <row r="656" spans="1:19" ht="47.25" customHeight="1" x14ac:dyDescent="0.25">
      <c r="A656" s="94"/>
      <c r="B656" s="20" t="s">
        <v>33</v>
      </c>
      <c r="C656" s="42" t="s">
        <v>257</v>
      </c>
      <c r="D656" s="21" t="s">
        <v>21</v>
      </c>
      <c r="E656" s="22">
        <f t="shared" si="126"/>
        <v>50</v>
      </c>
      <c r="F656" s="145">
        <v>100</v>
      </c>
      <c r="G656" s="22">
        <f t="shared" si="127"/>
        <v>80</v>
      </c>
      <c r="H656" s="41"/>
      <c r="I656" s="24"/>
      <c r="J656" s="25"/>
      <c r="K656" s="26" t="str">
        <f t="shared" si="123"/>
        <v>SZT.</v>
      </c>
      <c r="L656" s="23">
        <f t="shared" si="124"/>
        <v>100</v>
      </c>
      <c r="M656" s="22">
        <f t="shared" si="125"/>
        <v>80</v>
      </c>
      <c r="N656" s="216"/>
      <c r="O656" s="28"/>
      <c r="P656" s="29"/>
      <c r="Q656" s="29"/>
      <c r="R656" s="30"/>
      <c r="S656" s="30"/>
    </row>
    <row r="657" spans="1:19" ht="203.25" customHeight="1" x14ac:dyDescent="0.25">
      <c r="A657" s="94"/>
      <c r="B657" s="20" t="s">
        <v>34</v>
      </c>
      <c r="C657" s="41" t="s">
        <v>258</v>
      </c>
      <c r="D657" s="21" t="s">
        <v>21</v>
      </c>
      <c r="E657" s="22">
        <f t="shared" si="126"/>
        <v>10</v>
      </c>
      <c r="F657" s="145">
        <v>20</v>
      </c>
      <c r="G657" s="22">
        <f t="shared" si="127"/>
        <v>16</v>
      </c>
      <c r="H657" s="42"/>
      <c r="I657" s="24"/>
      <c r="J657" s="25"/>
      <c r="K657" s="26" t="str">
        <f t="shared" si="123"/>
        <v>SZT.</v>
      </c>
      <c r="L657" s="23">
        <f t="shared" si="124"/>
        <v>20</v>
      </c>
      <c r="M657" s="22">
        <f t="shared" si="125"/>
        <v>16</v>
      </c>
      <c r="N657" s="215"/>
      <c r="O657" s="28"/>
      <c r="P657" s="29"/>
      <c r="Q657" s="29"/>
      <c r="R657" s="30"/>
      <c r="S657" s="30"/>
    </row>
    <row r="658" spans="1:19" ht="215.25" customHeight="1" x14ac:dyDescent="0.25">
      <c r="A658" s="94"/>
      <c r="B658" s="20" t="s">
        <v>35</v>
      </c>
      <c r="C658" s="41" t="s">
        <v>259</v>
      </c>
      <c r="D658" s="21" t="s">
        <v>21</v>
      </c>
      <c r="E658" s="22">
        <f t="shared" si="126"/>
        <v>10</v>
      </c>
      <c r="F658" s="145">
        <v>20</v>
      </c>
      <c r="G658" s="22">
        <f t="shared" si="127"/>
        <v>16</v>
      </c>
      <c r="H658" s="41"/>
      <c r="I658" s="24"/>
      <c r="J658" s="25"/>
      <c r="K658" s="26" t="str">
        <f t="shared" si="123"/>
        <v>SZT.</v>
      </c>
      <c r="L658" s="23">
        <f t="shared" si="124"/>
        <v>20</v>
      </c>
      <c r="M658" s="22">
        <f t="shared" si="125"/>
        <v>16</v>
      </c>
      <c r="N658" s="215"/>
      <c r="O658" s="28"/>
      <c r="P658" s="29"/>
      <c r="Q658" s="29"/>
      <c r="R658" s="30"/>
      <c r="S658" s="30"/>
    </row>
    <row r="659" spans="1:19" ht="253.5" customHeight="1" x14ac:dyDescent="0.25">
      <c r="A659" s="94"/>
      <c r="B659" s="20" t="s">
        <v>47</v>
      </c>
      <c r="C659" s="42" t="s">
        <v>260</v>
      </c>
      <c r="D659" s="21" t="s">
        <v>21</v>
      </c>
      <c r="E659" s="22">
        <f t="shared" si="126"/>
        <v>50</v>
      </c>
      <c r="F659" s="145">
        <v>100</v>
      </c>
      <c r="G659" s="22">
        <f t="shared" si="127"/>
        <v>80</v>
      </c>
      <c r="H659" s="42"/>
      <c r="I659" s="24"/>
      <c r="J659" s="25"/>
      <c r="K659" s="26" t="str">
        <f t="shared" si="123"/>
        <v>SZT.</v>
      </c>
      <c r="L659" s="23">
        <f t="shared" si="124"/>
        <v>100</v>
      </c>
      <c r="M659" s="22">
        <f t="shared" si="125"/>
        <v>80</v>
      </c>
      <c r="N659" s="216"/>
      <c r="O659" s="28"/>
      <c r="P659" s="29"/>
      <c r="Q659" s="29"/>
      <c r="R659" s="30"/>
      <c r="S659" s="30"/>
    </row>
    <row r="660" spans="1:19" ht="243" customHeight="1" x14ac:dyDescent="0.25">
      <c r="A660" s="94"/>
      <c r="B660" s="20" t="s">
        <v>48</v>
      </c>
      <c r="C660" s="42" t="s">
        <v>261</v>
      </c>
      <c r="D660" s="21" t="s">
        <v>21</v>
      </c>
      <c r="E660" s="22">
        <f t="shared" si="126"/>
        <v>50</v>
      </c>
      <c r="F660" s="145">
        <v>100</v>
      </c>
      <c r="G660" s="22">
        <f t="shared" si="127"/>
        <v>80</v>
      </c>
      <c r="H660" s="42"/>
      <c r="I660" s="24"/>
      <c r="J660" s="25"/>
      <c r="K660" s="26" t="str">
        <f t="shared" si="123"/>
        <v>SZT.</v>
      </c>
      <c r="L660" s="23">
        <f t="shared" si="124"/>
        <v>100</v>
      </c>
      <c r="M660" s="22">
        <f t="shared" si="125"/>
        <v>80</v>
      </c>
      <c r="N660" s="216"/>
      <c r="O660" s="28"/>
      <c r="P660" s="29"/>
      <c r="Q660" s="29"/>
      <c r="R660" s="30"/>
      <c r="S660" s="30"/>
    </row>
    <row r="661" spans="1:19" ht="312" x14ac:dyDescent="0.25">
      <c r="A661" s="94"/>
      <c r="B661" s="20" t="s">
        <v>49</v>
      </c>
      <c r="C661" s="41" t="s">
        <v>262</v>
      </c>
      <c r="D661" s="21" t="s">
        <v>21</v>
      </c>
      <c r="E661" s="22">
        <f t="shared" si="126"/>
        <v>15</v>
      </c>
      <c r="F661" s="145">
        <v>30</v>
      </c>
      <c r="G661" s="22">
        <f t="shared" si="127"/>
        <v>24</v>
      </c>
      <c r="H661" s="42"/>
      <c r="I661" s="24"/>
      <c r="J661" s="25"/>
      <c r="K661" s="26" t="str">
        <f t="shared" si="123"/>
        <v>SZT.</v>
      </c>
      <c r="L661" s="23">
        <f t="shared" si="124"/>
        <v>30</v>
      </c>
      <c r="M661" s="22">
        <f t="shared" si="125"/>
        <v>24</v>
      </c>
      <c r="N661" s="215"/>
      <c r="O661" s="28"/>
      <c r="P661" s="29"/>
      <c r="Q661" s="29"/>
      <c r="R661" s="30"/>
      <c r="S661" s="30"/>
    </row>
    <row r="662" spans="1:19" ht="312" x14ac:dyDescent="0.25">
      <c r="A662" s="94"/>
      <c r="B662" s="20" t="s">
        <v>50</v>
      </c>
      <c r="C662" s="41" t="s">
        <v>263</v>
      </c>
      <c r="D662" s="21" t="s">
        <v>21</v>
      </c>
      <c r="E662" s="22">
        <f t="shared" si="126"/>
        <v>15</v>
      </c>
      <c r="F662" s="145">
        <v>30</v>
      </c>
      <c r="G662" s="22">
        <f t="shared" si="127"/>
        <v>24</v>
      </c>
      <c r="H662" s="42"/>
      <c r="I662" s="24"/>
      <c r="J662" s="25"/>
      <c r="K662" s="26" t="str">
        <f t="shared" si="123"/>
        <v>SZT.</v>
      </c>
      <c r="L662" s="23">
        <f t="shared" si="124"/>
        <v>30</v>
      </c>
      <c r="M662" s="22">
        <f t="shared" si="125"/>
        <v>24</v>
      </c>
      <c r="N662" s="215"/>
      <c r="O662" s="28"/>
      <c r="P662" s="29"/>
      <c r="Q662" s="29"/>
      <c r="R662" s="30"/>
      <c r="S662" s="30"/>
    </row>
    <row r="663" spans="1:19" ht="21.75" customHeight="1" x14ac:dyDescent="0.25">
      <c r="A663" s="94"/>
      <c r="B663" s="20" t="s">
        <v>51</v>
      </c>
      <c r="C663" s="42" t="s">
        <v>264</v>
      </c>
      <c r="D663" s="21" t="s">
        <v>21</v>
      </c>
      <c r="E663" s="22">
        <f t="shared" si="126"/>
        <v>100</v>
      </c>
      <c r="F663" s="145">
        <v>200</v>
      </c>
      <c r="G663" s="22">
        <f t="shared" si="127"/>
        <v>160</v>
      </c>
      <c r="H663" s="42"/>
      <c r="I663" s="24"/>
      <c r="J663" s="25"/>
      <c r="K663" s="26" t="str">
        <f t="shared" si="123"/>
        <v>SZT.</v>
      </c>
      <c r="L663" s="23">
        <f t="shared" si="124"/>
        <v>200</v>
      </c>
      <c r="M663" s="22">
        <f t="shared" si="125"/>
        <v>160</v>
      </c>
      <c r="N663" s="216"/>
      <c r="O663" s="28"/>
      <c r="P663" s="29"/>
      <c r="Q663" s="29"/>
      <c r="R663" s="30"/>
      <c r="S663" s="30"/>
    </row>
    <row r="664" spans="1:19" ht="23.25" customHeight="1" x14ac:dyDescent="0.25">
      <c r="A664" s="94"/>
      <c r="B664" s="20" t="s">
        <v>52</v>
      </c>
      <c r="C664" s="41" t="s">
        <v>265</v>
      </c>
      <c r="D664" s="21" t="s">
        <v>21</v>
      </c>
      <c r="E664" s="22">
        <f t="shared" si="126"/>
        <v>100</v>
      </c>
      <c r="F664" s="145">
        <v>200</v>
      </c>
      <c r="G664" s="22">
        <f t="shared" si="127"/>
        <v>160</v>
      </c>
      <c r="H664" s="42"/>
      <c r="I664" s="24"/>
      <c r="J664" s="25"/>
      <c r="K664" s="26" t="str">
        <f t="shared" si="123"/>
        <v>SZT.</v>
      </c>
      <c r="L664" s="23">
        <f t="shared" si="124"/>
        <v>200</v>
      </c>
      <c r="M664" s="22">
        <f t="shared" si="125"/>
        <v>160</v>
      </c>
      <c r="N664" s="215"/>
      <c r="O664" s="28"/>
      <c r="P664" s="29"/>
      <c r="Q664" s="29"/>
      <c r="R664" s="30"/>
      <c r="S664" s="30"/>
    </row>
    <row r="665" spans="1:19" ht="24.75" customHeight="1" x14ac:dyDescent="0.25">
      <c r="A665" s="94"/>
      <c r="B665" s="20" t="s">
        <v>53</v>
      </c>
      <c r="C665" s="41" t="s">
        <v>266</v>
      </c>
      <c r="D665" s="21" t="s">
        <v>21</v>
      </c>
      <c r="E665" s="22">
        <f t="shared" si="126"/>
        <v>100</v>
      </c>
      <c r="F665" s="145">
        <v>200</v>
      </c>
      <c r="G665" s="22">
        <f t="shared" si="127"/>
        <v>160</v>
      </c>
      <c r="H665" s="42"/>
      <c r="I665" s="24"/>
      <c r="J665" s="25"/>
      <c r="K665" s="26" t="str">
        <f t="shared" si="123"/>
        <v>SZT.</v>
      </c>
      <c r="L665" s="23">
        <f t="shared" si="124"/>
        <v>200</v>
      </c>
      <c r="M665" s="22">
        <f t="shared" si="125"/>
        <v>160</v>
      </c>
      <c r="N665" s="215"/>
      <c r="O665" s="28"/>
      <c r="P665" s="29"/>
      <c r="Q665" s="29"/>
      <c r="R665" s="30"/>
      <c r="S665" s="30"/>
    </row>
    <row r="666" spans="1:19" ht="28.5" customHeight="1" x14ac:dyDescent="0.25">
      <c r="A666" s="94"/>
      <c r="B666" s="20" t="s">
        <v>54</v>
      </c>
      <c r="C666" s="41" t="s">
        <v>267</v>
      </c>
      <c r="D666" s="21" t="s">
        <v>21</v>
      </c>
      <c r="E666" s="22">
        <f t="shared" si="126"/>
        <v>100</v>
      </c>
      <c r="F666" s="145">
        <v>200</v>
      </c>
      <c r="G666" s="22">
        <f t="shared" si="127"/>
        <v>160</v>
      </c>
      <c r="H666" s="42"/>
      <c r="I666" s="24"/>
      <c r="J666" s="25"/>
      <c r="K666" s="26" t="str">
        <f t="shared" si="123"/>
        <v>SZT.</v>
      </c>
      <c r="L666" s="23">
        <f t="shared" si="124"/>
        <v>200</v>
      </c>
      <c r="M666" s="22">
        <f t="shared" si="125"/>
        <v>160</v>
      </c>
      <c r="N666" s="215"/>
      <c r="O666" s="28"/>
      <c r="P666" s="29"/>
      <c r="Q666" s="29"/>
      <c r="R666" s="30"/>
      <c r="S666" s="30"/>
    </row>
    <row r="667" spans="1:19" ht="22.5" customHeight="1" x14ac:dyDescent="0.25">
      <c r="A667" s="94"/>
      <c r="B667" s="20" t="s">
        <v>55</v>
      </c>
      <c r="C667" s="41" t="s">
        <v>268</v>
      </c>
      <c r="D667" s="21" t="s">
        <v>21</v>
      </c>
      <c r="E667" s="22">
        <f t="shared" si="126"/>
        <v>100</v>
      </c>
      <c r="F667" s="145">
        <v>200</v>
      </c>
      <c r="G667" s="22">
        <f t="shared" si="127"/>
        <v>160</v>
      </c>
      <c r="H667" s="42"/>
      <c r="I667" s="24"/>
      <c r="J667" s="25"/>
      <c r="K667" s="26" t="str">
        <f t="shared" si="123"/>
        <v>SZT.</v>
      </c>
      <c r="L667" s="23">
        <f t="shared" si="124"/>
        <v>200</v>
      </c>
      <c r="M667" s="22">
        <f t="shared" si="125"/>
        <v>160</v>
      </c>
      <c r="N667" s="215"/>
      <c r="O667" s="28"/>
      <c r="P667" s="29"/>
      <c r="Q667" s="29"/>
      <c r="R667" s="30"/>
      <c r="S667" s="30"/>
    </row>
    <row r="668" spans="1:19" ht="24" customHeight="1" x14ac:dyDescent="0.25">
      <c r="A668" s="94"/>
      <c r="B668" s="20" t="s">
        <v>56</v>
      </c>
      <c r="C668" s="42" t="s">
        <v>269</v>
      </c>
      <c r="D668" s="21" t="s">
        <v>21</v>
      </c>
      <c r="E668" s="22">
        <f t="shared" si="126"/>
        <v>50</v>
      </c>
      <c r="F668" s="145">
        <v>100</v>
      </c>
      <c r="G668" s="22">
        <f t="shared" si="127"/>
        <v>80</v>
      </c>
      <c r="H668" s="42"/>
      <c r="I668" s="24"/>
      <c r="J668" s="25"/>
      <c r="K668" s="26" t="str">
        <f t="shared" si="123"/>
        <v>SZT.</v>
      </c>
      <c r="L668" s="23">
        <f t="shared" si="124"/>
        <v>100</v>
      </c>
      <c r="M668" s="22">
        <f t="shared" si="125"/>
        <v>80</v>
      </c>
      <c r="N668" s="216"/>
      <c r="O668" s="28"/>
      <c r="P668" s="29"/>
      <c r="Q668" s="29"/>
      <c r="R668" s="30"/>
      <c r="S668" s="30"/>
    </row>
    <row r="669" spans="1:19" ht="21.75" customHeight="1" x14ac:dyDescent="0.25">
      <c r="A669" s="94"/>
      <c r="B669" s="20" t="s">
        <v>57</v>
      </c>
      <c r="C669" s="41" t="s">
        <v>270</v>
      </c>
      <c r="D669" s="21" t="s">
        <v>21</v>
      </c>
      <c r="E669" s="22">
        <f t="shared" si="126"/>
        <v>100</v>
      </c>
      <c r="F669" s="145">
        <v>200</v>
      </c>
      <c r="G669" s="22">
        <f t="shared" si="127"/>
        <v>160</v>
      </c>
      <c r="H669" s="42"/>
      <c r="I669" s="24"/>
      <c r="J669" s="25"/>
      <c r="K669" s="26" t="str">
        <f t="shared" si="123"/>
        <v>SZT.</v>
      </c>
      <c r="L669" s="23">
        <f t="shared" si="124"/>
        <v>200</v>
      </c>
      <c r="M669" s="22">
        <f t="shared" si="125"/>
        <v>160</v>
      </c>
      <c r="N669" s="215"/>
      <c r="O669" s="28"/>
      <c r="P669" s="29"/>
      <c r="Q669" s="29"/>
      <c r="R669" s="30"/>
      <c r="S669" s="30"/>
    </row>
    <row r="670" spans="1:19" ht="26.25" customHeight="1" x14ac:dyDescent="0.25">
      <c r="A670" s="94"/>
      <c r="B670" s="20" t="s">
        <v>58</v>
      </c>
      <c r="C670" s="41" t="s">
        <v>271</v>
      </c>
      <c r="D670" s="21" t="s">
        <v>21</v>
      </c>
      <c r="E670" s="22">
        <f t="shared" si="126"/>
        <v>50</v>
      </c>
      <c r="F670" s="145">
        <v>100</v>
      </c>
      <c r="G670" s="22">
        <f t="shared" si="127"/>
        <v>80</v>
      </c>
      <c r="H670" s="42"/>
      <c r="I670" s="24"/>
      <c r="J670" s="25"/>
      <c r="K670" s="26" t="str">
        <f t="shared" si="123"/>
        <v>SZT.</v>
      </c>
      <c r="L670" s="23">
        <f t="shared" si="124"/>
        <v>100</v>
      </c>
      <c r="M670" s="22">
        <f t="shared" si="125"/>
        <v>80</v>
      </c>
      <c r="N670" s="215"/>
      <c r="O670" s="28"/>
      <c r="P670" s="29"/>
      <c r="Q670" s="29"/>
      <c r="R670" s="30"/>
      <c r="S670" s="30"/>
    </row>
    <row r="671" spans="1:19" ht="24.75" customHeight="1" x14ac:dyDescent="0.25">
      <c r="A671" s="94"/>
      <c r="B671" s="20" t="s">
        <v>59</v>
      </c>
      <c r="C671" s="42" t="s">
        <v>272</v>
      </c>
      <c r="D671" s="21" t="s">
        <v>21</v>
      </c>
      <c r="E671" s="22">
        <f t="shared" si="126"/>
        <v>100</v>
      </c>
      <c r="F671" s="145">
        <v>200</v>
      </c>
      <c r="G671" s="22">
        <f t="shared" si="127"/>
        <v>160</v>
      </c>
      <c r="H671" s="42"/>
      <c r="I671" s="24"/>
      <c r="J671" s="25"/>
      <c r="K671" s="26" t="str">
        <f t="shared" si="123"/>
        <v>SZT.</v>
      </c>
      <c r="L671" s="23">
        <f t="shared" ref="L671:L673" si="128">F671</f>
        <v>200</v>
      </c>
      <c r="M671" s="22">
        <f t="shared" ref="M671:M673" si="129">G671</f>
        <v>160</v>
      </c>
      <c r="N671" s="216"/>
      <c r="O671" s="28"/>
      <c r="P671" s="29"/>
      <c r="Q671" s="29"/>
      <c r="R671" s="30"/>
      <c r="S671" s="30"/>
    </row>
    <row r="672" spans="1:19" ht="25.5" customHeight="1" x14ac:dyDescent="0.25">
      <c r="A672" s="94"/>
      <c r="B672" s="20" t="s">
        <v>60</v>
      </c>
      <c r="C672" s="42" t="s">
        <v>273</v>
      </c>
      <c r="D672" s="21" t="s">
        <v>21</v>
      </c>
      <c r="E672" s="22">
        <f t="shared" si="126"/>
        <v>100</v>
      </c>
      <c r="F672" s="145">
        <v>200</v>
      </c>
      <c r="G672" s="22">
        <f t="shared" si="127"/>
        <v>160</v>
      </c>
      <c r="H672" s="42"/>
      <c r="I672" s="24"/>
      <c r="J672" s="25"/>
      <c r="K672" s="26" t="str">
        <f t="shared" si="123"/>
        <v>SZT.</v>
      </c>
      <c r="L672" s="23">
        <f t="shared" si="128"/>
        <v>200</v>
      </c>
      <c r="M672" s="22">
        <f t="shared" si="129"/>
        <v>160</v>
      </c>
      <c r="N672" s="216"/>
      <c r="O672" s="28"/>
      <c r="P672" s="29"/>
      <c r="Q672" s="29"/>
      <c r="R672" s="30"/>
      <c r="S672" s="30"/>
    </row>
    <row r="673" spans="1:19" ht="26.25" customHeight="1" x14ac:dyDescent="0.25">
      <c r="A673" s="94"/>
      <c r="B673" s="20" t="s">
        <v>61</v>
      </c>
      <c r="C673" s="41" t="s">
        <v>274</v>
      </c>
      <c r="D673" s="21" t="s">
        <v>21</v>
      </c>
      <c r="E673" s="22">
        <f t="shared" si="126"/>
        <v>100</v>
      </c>
      <c r="F673" s="145">
        <v>200</v>
      </c>
      <c r="G673" s="22">
        <f t="shared" si="127"/>
        <v>160</v>
      </c>
      <c r="H673" s="42"/>
      <c r="I673" s="24"/>
      <c r="J673" s="25"/>
      <c r="K673" s="26" t="str">
        <f t="shared" si="123"/>
        <v>SZT.</v>
      </c>
      <c r="L673" s="23">
        <f t="shared" si="128"/>
        <v>200</v>
      </c>
      <c r="M673" s="22">
        <f t="shared" si="129"/>
        <v>160</v>
      </c>
      <c r="N673" s="215"/>
      <c r="O673" s="28"/>
      <c r="P673" s="29"/>
      <c r="Q673" s="29"/>
      <c r="R673" s="30"/>
      <c r="S673" s="30"/>
    </row>
    <row r="674" spans="1:19" ht="23.25" customHeight="1" x14ac:dyDescent="0.25">
      <c r="A674" s="94"/>
      <c r="B674" s="20" t="s">
        <v>62</v>
      </c>
      <c r="C674" s="41" t="s">
        <v>378</v>
      </c>
      <c r="D674" s="21" t="s">
        <v>21</v>
      </c>
      <c r="E674" s="22">
        <f t="shared" si="126"/>
        <v>100</v>
      </c>
      <c r="F674" s="145">
        <v>200</v>
      </c>
      <c r="G674" s="22">
        <f t="shared" si="127"/>
        <v>160</v>
      </c>
      <c r="H674" s="42"/>
      <c r="I674" s="24"/>
      <c r="J674" s="25"/>
      <c r="K674" s="26" t="str">
        <f t="shared" si="123"/>
        <v>SZT.</v>
      </c>
      <c r="L674" s="23">
        <f t="shared" ref="L674:L676" si="130">F674</f>
        <v>200</v>
      </c>
      <c r="M674" s="22">
        <f t="shared" ref="M674:M676" si="131">G674</f>
        <v>160</v>
      </c>
      <c r="N674" s="215"/>
      <c r="O674" s="28"/>
      <c r="P674" s="29"/>
      <c r="Q674" s="29"/>
      <c r="R674" s="30"/>
      <c r="S674" s="30"/>
    </row>
    <row r="675" spans="1:19" ht="24.75" customHeight="1" x14ac:dyDescent="0.25">
      <c r="A675" s="94"/>
      <c r="B675" s="20" t="s">
        <v>63</v>
      </c>
      <c r="C675" s="42" t="s">
        <v>379</v>
      </c>
      <c r="D675" s="21" t="s">
        <v>21</v>
      </c>
      <c r="E675" s="22">
        <f t="shared" si="126"/>
        <v>100</v>
      </c>
      <c r="F675" s="145">
        <v>200</v>
      </c>
      <c r="G675" s="22">
        <f t="shared" si="127"/>
        <v>160</v>
      </c>
      <c r="H675" s="42"/>
      <c r="I675" s="24"/>
      <c r="J675" s="25"/>
      <c r="K675" s="26" t="str">
        <f t="shared" si="123"/>
        <v>SZT.</v>
      </c>
      <c r="L675" s="23">
        <f t="shared" si="130"/>
        <v>200</v>
      </c>
      <c r="M675" s="22">
        <f t="shared" si="131"/>
        <v>160</v>
      </c>
      <c r="N675" s="216"/>
      <c r="O675" s="28"/>
      <c r="P675" s="29"/>
      <c r="Q675" s="29"/>
      <c r="R675" s="30"/>
      <c r="S675" s="30"/>
    </row>
    <row r="676" spans="1:19" ht="24" customHeight="1" x14ac:dyDescent="0.25">
      <c r="A676" s="94"/>
      <c r="B676" s="20" t="s">
        <v>89</v>
      </c>
      <c r="C676" s="41" t="s">
        <v>380</v>
      </c>
      <c r="D676" s="21" t="s">
        <v>21</v>
      </c>
      <c r="E676" s="22">
        <f t="shared" si="126"/>
        <v>100</v>
      </c>
      <c r="F676" s="145">
        <v>200</v>
      </c>
      <c r="G676" s="22">
        <f t="shared" si="127"/>
        <v>160</v>
      </c>
      <c r="H676" s="42"/>
      <c r="I676" s="24"/>
      <c r="J676" s="25"/>
      <c r="K676" s="26" t="str">
        <f t="shared" si="123"/>
        <v>SZT.</v>
      </c>
      <c r="L676" s="23">
        <f t="shared" si="130"/>
        <v>200</v>
      </c>
      <c r="M676" s="22">
        <f t="shared" si="131"/>
        <v>160</v>
      </c>
      <c r="N676" s="215"/>
      <c r="O676" s="28"/>
      <c r="P676" s="29"/>
      <c r="Q676" s="29"/>
      <c r="R676" s="30"/>
      <c r="S676" s="30"/>
    </row>
    <row r="677" spans="1:19" ht="29.25" customHeight="1" x14ac:dyDescent="0.25">
      <c r="A677" s="94"/>
      <c r="B677" s="20" t="s">
        <v>91</v>
      </c>
      <c r="C677" s="41" t="s">
        <v>275</v>
      </c>
      <c r="D677" s="21" t="s">
        <v>21</v>
      </c>
      <c r="E677" s="22">
        <f t="shared" si="126"/>
        <v>50</v>
      </c>
      <c r="F677" s="145">
        <v>100</v>
      </c>
      <c r="G677" s="22">
        <f t="shared" si="127"/>
        <v>80</v>
      </c>
      <c r="H677" s="42"/>
      <c r="I677" s="24"/>
      <c r="J677" s="25"/>
      <c r="K677" s="26" t="str">
        <f t="shared" si="123"/>
        <v>SZT.</v>
      </c>
      <c r="L677" s="23">
        <f t="shared" ref="L677:L678" si="132">F677</f>
        <v>100</v>
      </c>
      <c r="M677" s="22">
        <f t="shared" ref="M677:M678" si="133">G677</f>
        <v>80</v>
      </c>
      <c r="N677" s="215"/>
      <c r="O677" s="28"/>
      <c r="P677" s="29"/>
      <c r="Q677" s="29"/>
      <c r="R677" s="30"/>
      <c r="S677" s="30"/>
    </row>
    <row r="678" spans="1:19" ht="29.25" customHeight="1" x14ac:dyDescent="0.25">
      <c r="A678" s="94"/>
      <c r="B678" s="20" t="s">
        <v>93</v>
      </c>
      <c r="C678" s="41" t="s">
        <v>276</v>
      </c>
      <c r="D678" s="21" t="s">
        <v>21</v>
      </c>
      <c r="E678" s="22">
        <f t="shared" si="126"/>
        <v>50</v>
      </c>
      <c r="F678" s="145">
        <v>100</v>
      </c>
      <c r="G678" s="22">
        <f t="shared" si="127"/>
        <v>80</v>
      </c>
      <c r="H678" s="42"/>
      <c r="I678" s="24"/>
      <c r="J678" s="25"/>
      <c r="K678" s="26" t="str">
        <f t="shared" si="123"/>
        <v>SZT.</v>
      </c>
      <c r="L678" s="23">
        <f t="shared" si="132"/>
        <v>100</v>
      </c>
      <c r="M678" s="22">
        <f t="shared" si="133"/>
        <v>80</v>
      </c>
      <c r="N678" s="217"/>
      <c r="O678" s="28"/>
      <c r="P678" s="29"/>
      <c r="Q678" s="29"/>
      <c r="R678" s="30"/>
      <c r="S678" s="30"/>
    </row>
    <row r="679" spans="1:19" ht="123" customHeight="1" x14ac:dyDescent="0.25">
      <c r="A679" s="94"/>
      <c r="B679" s="20" t="s">
        <v>95</v>
      </c>
      <c r="C679" s="41" t="s">
        <v>277</v>
      </c>
      <c r="D679" s="21" t="s">
        <v>21</v>
      </c>
      <c r="E679" s="22">
        <f t="shared" si="126"/>
        <v>40</v>
      </c>
      <c r="F679" s="145">
        <v>80</v>
      </c>
      <c r="G679" s="22">
        <f t="shared" si="127"/>
        <v>64</v>
      </c>
      <c r="H679" s="42"/>
      <c r="I679" s="24"/>
      <c r="J679" s="25"/>
      <c r="K679" s="26" t="str">
        <f t="shared" si="123"/>
        <v>SZT.</v>
      </c>
      <c r="L679" s="23">
        <f t="shared" ref="L679" si="134">F679</f>
        <v>80</v>
      </c>
      <c r="M679" s="22">
        <f t="shared" ref="M679" si="135">G679</f>
        <v>64</v>
      </c>
      <c r="N679" s="217"/>
      <c r="O679" s="28"/>
      <c r="P679" s="29"/>
      <c r="Q679" s="29"/>
      <c r="R679" s="30"/>
      <c r="S679" s="30"/>
    </row>
    <row r="680" spans="1:19" ht="45" customHeight="1" x14ac:dyDescent="0.25">
      <c r="A680" s="94"/>
      <c r="B680" s="20" t="s">
        <v>97</v>
      </c>
      <c r="C680" s="59" t="s">
        <v>278</v>
      </c>
      <c r="D680" s="21" t="s">
        <v>21</v>
      </c>
      <c r="E680" s="22">
        <f t="shared" si="126"/>
        <v>75</v>
      </c>
      <c r="F680" s="145">
        <v>150</v>
      </c>
      <c r="G680" s="22">
        <f t="shared" si="127"/>
        <v>120</v>
      </c>
      <c r="H680" s="42"/>
      <c r="I680" s="24"/>
      <c r="J680" s="25"/>
      <c r="K680" s="26" t="str">
        <f t="shared" si="123"/>
        <v>SZT.</v>
      </c>
      <c r="L680" s="23">
        <f t="shared" ref="L680" si="136">F680</f>
        <v>150</v>
      </c>
      <c r="M680" s="22">
        <f t="shared" ref="M680" si="137">G680</f>
        <v>120</v>
      </c>
      <c r="N680" s="216"/>
      <c r="O680" s="28"/>
      <c r="P680" s="29"/>
      <c r="Q680" s="29"/>
      <c r="R680" s="30"/>
      <c r="S680" s="30"/>
    </row>
    <row r="681" spans="1:19" ht="112.5" customHeight="1" x14ac:dyDescent="0.25">
      <c r="A681" s="94"/>
      <c r="B681" s="20" t="s">
        <v>99</v>
      </c>
      <c r="C681" s="42" t="s">
        <v>279</v>
      </c>
      <c r="D681" s="21" t="s">
        <v>21</v>
      </c>
      <c r="E681" s="22">
        <f t="shared" si="126"/>
        <v>25</v>
      </c>
      <c r="F681" s="145">
        <v>50</v>
      </c>
      <c r="G681" s="22">
        <f t="shared" si="127"/>
        <v>40</v>
      </c>
      <c r="H681" s="42"/>
      <c r="I681" s="24"/>
      <c r="J681" s="25"/>
      <c r="K681" s="26" t="str">
        <f t="shared" si="123"/>
        <v>SZT.</v>
      </c>
      <c r="L681" s="23">
        <f t="shared" ref="L681:L682" si="138">F681</f>
        <v>50</v>
      </c>
      <c r="M681" s="22">
        <f t="shared" ref="M681:M682" si="139">G681</f>
        <v>40</v>
      </c>
      <c r="N681" s="216"/>
      <c r="O681" s="28"/>
      <c r="P681" s="29"/>
      <c r="Q681" s="29"/>
      <c r="R681" s="30"/>
      <c r="S681" s="30"/>
    </row>
    <row r="682" spans="1:19" ht="122.25" customHeight="1" thickBot="1" x14ac:dyDescent="0.3">
      <c r="A682" s="94"/>
      <c r="B682" s="20" t="s">
        <v>101</v>
      </c>
      <c r="C682" s="42" t="s">
        <v>381</v>
      </c>
      <c r="D682" s="21" t="s">
        <v>21</v>
      </c>
      <c r="E682" s="22">
        <f t="shared" si="126"/>
        <v>3</v>
      </c>
      <c r="F682" s="145">
        <v>5</v>
      </c>
      <c r="G682" s="22">
        <f t="shared" si="127"/>
        <v>4</v>
      </c>
      <c r="H682" s="42"/>
      <c r="I682" s="24"/>
      <c r="J682" s="25"/>
      <c r="K682" s="26" t="str">
        <f t="shared" si="123"/>
        <v>SZT.</v>
      </c>
      <c r="L682" s="23">
        <f t="shared" si="138"/>
        <v>5</v>
      </c>
      <c r="M682" s="22">
        <f t="shared" si="139"/>
        <v>4</v>
      </c>
      <c r="N682" s="216"/>
      <c r="O682" s="28"/>
      <c r="P682" s="29"/>
      <c r="Q682" s="29"/>
      <c r="R682" s="30"/>
      <c r="S682" s="30"/>
    </row>
    <row r="683" spans="1:19" x14ac:dyDescent="0.25">
      <c r="A683" s="43"/>
      <c r="B683" s="60"/>
      <c r="C683" s="61"/>
      <c r="D683" s="62"/>
      <c r="E683" s="62"/>
      <c r="F683" s="89"/>
      <c r="G683" s="83"/>
      <c r="H683" s="87"/>
      <c r="I683" s="82"/>
      <c r="J683" s="62"/>
      <c r="P683" s="101"/>
      <c r="Q683" s="101"/>
      <c r="R683" s="101"/>
      <c r="S683" s="101"/>
    </row>
    <row r="684" spans="1:19" x14ac:dyDescent="0.25">
      <c r="A684" s="43"/>
      <c r="B684" s="60"/>
      <c r="C684" s="61"/>
      <c r="D684" s="62"/>
      <c r="E684" s="62"/>
      <c r="F684" s="89"/>
      <c r="G684" s="83"/>
      <c r="H684" s="87"/>
      <c r="I684" s="82"/>
      <c r="J684" s="62"/>
      <c r="P684" s="100"/>
      <c r="Q684" s="100"/>
      <c r="R684" s="100"/>
      <c r="S684" s="100"/>
    </row>
    <row r="685" spans="1:19" ht="15.75" thickBot="1" x14ac:dyDescent="0.3"/>
    <row r="686" spans="1:19" ht="15.75" thickBot="1" x14ac:dyDescent="0.3">
      <c r="A686" s="43"/>
      <c r="B686" s="60"/>
      <c r="C686" s="61"/>
      <c r="D686" s="62"/>
      <c r="E686" s="82"/>
      <c r="F686" s="89"/>
      <c r="G686" s="83"/>
      <c r="H686" s="87"/>
      <c r="I686" s="62"/>
      <c r="J686" s="62"/>
      <c r="K686" s="85"/>
      <c r="P686" s="209" t="s">
        <v>387</v>
      </c>
      <c r="Q686" s="210">
        <f>C652</f>
        <v>23</v>
      </c>
      <c r="R686" s="210"/>
      <c r="S686" s="211"/>
    </row>
    <row r="687" spans="1:19" ht="45.75" thickBot="1" x14ac:dyDescent="0.3">
      <c r="A687" s="43"/>
      <c r="B687" s="60"/>
      <c r="C687" s="61"/>
      <c r="D687" s="62"/>
      <c r="E687" s="62"/>
      <c r="F687" s="89"/>
      <c r="G687" s="83"/>
      <c r="H687" s="87"/>
      <c r="I687" s="82"/>
      <c r="J687" s="62"/>
      <c r="K687" s="85"/>
      <c r="P687" s="36" t="s">
        <v>25</v>
      </c>
      <c r="Q687" s="36" t="s">
        <v>26</v>
      </c>
      <c r="R687" s="36" t="s">
        <v>27</v>
      </c>
      <c r="S687" s="36" t="s">
        <v>28</v>
      </c>
    </row>
    <row r="688" spans="1:19" ht="15.75" thickBot="1" x14ac:dyDescent="0.3">
      <c r="A688" s="43" t="s">
        <v>125</v>
      </c>
      <c r="B688" s="60" t="s">
        <v>126</v>
      </c>
      <c r="C688" s="62"/>
      <c r="D688" s="61"/>
      <c r="E688" s="49"/>
      <c r="F688" s="62"/>
      <c r="G688" s="64"/>
      <c r="H688" s="83"/>
      <c r="I688" s="64"/>
      <c r="J688" s="62"/>
      <c r="K688" s="84"/>
      <c r="P688" s="37">
        <f>SUM(P653:P682)</f>
        <v>0</v>
      </c>
      <c r="Q688" s="38">
        <f>SUM(Q653:Q682)</f>
        <v>0</v>
      </c>
      <c r="R688" s="38">
        <f>SUM(R653:R682)</f>
        <v>0</v>
      </c>
      <c r="S688" s="39">
        <f>SUM(S653:S682)</f>
        <v>0</v>
      </c>
    </row>
    <row r="689" spans="1:19" x14ac:dyDescent="0.25">
      <c r="A689" s="46" t="s">
        <v>404</v>
      </c>
      <c r="B689" s="65"/>
      <c r="C689" s="65"/>
      <c r="D689" s="65"/>
      <c r="E689" s="65"/>
      <c r="F689" s="65"/>
      <c r="G689" s="65"/>
      <c r="H689" s="88"/>
      <c r="I689" s="66"/>
      <c r="J689" s="67" t="s">
        <v>127</v>
      </c>
      <c r="K689" s="85"/>
    </row>
    <row r="690" spans="1:19" x14ac:dyDescent="0.25">
      <c r="A690" s="46" t="s">
        <v>394</v>
      </c>
      <c r="B690" s="65"/>
      <c r="C690" s="65"/>
      <c r="D690" s="65"/>
      <c r="E690" s="65"/>
      <c r="F690" s="65"/>
      <c r="G690" s="65"/>
      <c r="H690" s="65"/>
      <c r="I690" s="66"/>
      <c r="J690" s="67" t="s">
        <v>127</v>
      </c>
      <c r="K690" s="85"/>
    </row>
    <row r="691" spans="1:19" x14ac:dyDescent="0.25">
      <c r="A691" s="48"/>
      <c r="B691" s="61" t="s">
        <v>128</v>
      </c>
      <c r="C691" s="48"/>
      <c r="D691" s="68"/>
      <c r="E691" s="48"/>
      <c r="F691" s="69"/>
      <c r="G691" s="48"/>
      <c r="H691" s="48"/>
      <c r="I691" s="70"/>
      <c r="J691" s="64"/>
      <c r="K691" s="85"/>
    </row>
    <row r="692" spans="1:19" x14ac:dyDescent="0.25">
      <c r="A692" s="43" t="s">
        <v>125</v>
      </c>
      <c r="B692" s="71" t="s">
        <v>129</v>
      </c>
      <c r="C692" s="71"/>
      <c r="D692" s="43"/>
      <c r="E692" s="43"/>
      <c r="F692" s="72"/>
      <c r="G692" s="49"/>
      <c r="H692" s="49"/>
      <c r="I692" s="49"/>
      <c r="J692" s="49"/>
      <c r="K692" s="85"/>
    </row>
    <row r="693" spans="1:19" x14ac:dyDescent="0.25">
      <c r="A693" s="43" t="s">
        <v>125</v>
      </c>
      <c r="B693" s="60" t="s">
        <v>130</v>
      </c>
      <c r="C693" s="61"/>
      <c r="D693" s="62"/>
      <c r="E693" s="62"/>
      <c r="F693" s="86"/>
      <c r="G693" s="63"/>
      <c r="H693" s="64"/>
      <c r="I693" s="62"/>
      <c r="J693" s="62"/>
      <c r="K693" s="85"/>
    </row>
    <row r="694" spans="1:19" x14ac:dyDescent="0.25">
      <c r="A694" s="43" t="s">
        <v>125</v>
      </c>
      <c r="B694" s="73"/>
      <c r="C694" s="71"/>
      <c r="D694" s="43"/>
      <c r="E694" s="43"/>
      <c r="F694" s="72"/>
      <c r="G694" s="49"/>
      <c r="H694" s="49"/>
      <c r="I694" s="49"/>
      <c r="J694" s="49"/>
      <c r="K694" s="85"/>
    </row>
    <row r="695" spans="1:19" x14ac:dyDescent="0.25">
      <c r="A695" s="43" t="s">
        <v>125</v>
      </c>
      <c r="B695" s="71" t="s">
        <v>131</v>
      </c>
      <c r="C695" s="71"/>
      <c r="D695" s="43"/>
      <c r="E695" s="43"/>
      <c r="F695" s="72"/>
      <c r="G695" s="49"/>
      <c r="H695" s="49"/>
      <c r="I695" s="71"/>
      <c r="J695" s="71"/>
      <c r="K695" s="85"/>
    </row>
    <row r="696" spans="1:19" x14ac:dyDescent="0.25">
      <c r="A696" s="43" t="s">
        <v>125</v>
      </c>
      <c r="B696" s="74" t="s">
        <v>132</v>
      </c>
      <c r="C696" s="74"/>
      <c r="D696" s="75"/>
      <c r="E696" s="75"/>
      <c r="F696" s="76"/>
      <c r="G696" s="77"/>
      <c r="H696" s="77"/>
      <c r="I696" s="78"/>
      <c r="J696" s="78"/>
      <c r="K696" s="85"/>
    </row>
    <row r="697" spans="1:19" x14ac:dyDescent="0.25">
      <c r="A697" s="49"/>
      <c r="B697" s="49"/>
      <c r="C697" s="49"/>
      <c r="D697" s="43"/>
      <c r="E697" s="79"/>
      <c r="F697" s="80" t="s">
        <v>133</v>
      </c>
      <c r="G697" s="81"/>
      <c r="H697" s="81"/>
      <c r="I697" s="81"/>
      <c r="J697" s="81"/>
    </row>
    <row r="701" spans="1:19" x14ac:dyDescent="0.25">
      <c r="A701" s="49"/>
      <c r="B701" s="49"/>
      <c r="C701" s="49"/>
      <c r="D701" s="43"/>
      <c r="E701" s="79"/>
      <c r="F701" s="80"/>
      <c r="G701" s="81"/>
      <c r="H701" s="81"/>
      <c r="I701" s="81"/>
      <c r="J701" s="81"/>
    </row>
    <row r="702" spans="1:19" x14ac:dyDescent="0.25">
      <c r="A702" s="1"/>
      <c r="B702" s="2"/>
      <c r="C702" s="3"/>
      <c r="D702" s="4"/>
      <c r="E702" s="234" t="s">
        <v>0</v>
      </c>
      <c r="F702" s="234"/>
      <c r="G702" s="234"/>
      <c r="H702" s="2"/>
      <c r="I702" s="2"/>
      <c r="J702" s="2"/>
      <c r="K702" s="236" t="s">
        <v>1</v>
      </c>
      <c r="L702" s="237"/>
      <c r="M702" s="237"/>
      <c r="N702" s="237"/>
      <c r="O702" s="238"/>
      <c r="P702" s="2"/>
      <c r="Q702" s="2"/>
      <c r="R702" s="1"/>
      <c r="S702" s="1"/>
    </row>
    <row r="703" spans="1:19" ht="75.75" thickBot="1" x14ac:dyDescent="0.3">
      <c r="A703" s="94"/>
      <c r="B703" s="5" t="s">
        <v>2</v>
      </c>
      <c r="C703" s="6" t="s">
        <v>3</v>
      </c>
      <c r="D703" s="7" t="s">
        <v>4</v>
      </c>
      <c r="E703" s="8" t="s">
        <v>5</v>
      </c>
      <c r="F703" s="8" t="s">
        <v>6</v>
      </c>
      <c r="G703" s="8" t="s">
        <v>7</v>
      </c>
      <c r="H703" s="5" t="s">
        <v>8</v>
      </c>
      <c r="I703" s="9" t="s">
        <v>9</v>
      </c>
      <c r="J703" s="10" t="s">
        <v>10</v>
      </c>
      <c r="K703" s="11" t="s">
        <v>11</v>
      </c>
      <c r="L703" s="12" t="s">
        <v>12</v>
      </c>
      <c r="M703" s="12" t="s">
        <v>13</v>
      </c>
      <c r="N703" s="13" t="s">
        <v>14</v>
      </c>
      <c r="O703" s="14" t="s">
        <v>15</v>
      </c>
      <c r="P703" s="12" t="s">
        <v>16</v>
      </c>
      <c r="Q703" s="12" t="s">
        <v>17</v>
      </c>
      <c r="R703" s="12" t="s">
        <v>18</v>
      </c>
      <c r="S703" s="12" t="s">
        <v>19</v>
      </c>
    </row>
    <row r="704" spans="1:19" ht="15.75" thickBot="1" x14ac:dyDescent="0.3">
      <c r="A704" s="1"/>
      <c r="B704" s="158" t="s">
        <v>387</v>
      </c>
      <c r="C704" s="127">
        <f>COUNTIF($B$4:B704,"LP.")</f>
        <v>24</v>
      </c>
      <c r="D704" s="16" t="s">
        <v>282</v>
      </c>
      <c r="E704" s="17"/>
      <c r="F704" s="17"/>
      <c r="G704" s="17"/>
      <c r="H704" s="17"/>
      <c r="I704" s="17"/>
      <c r="J704" s="17"/>
      <c r="K704" s="17"/>
      <c r="L704" s="17"/>
      <c r="M704" s="17"/>
      <c r="N704" s="17"/>
      <c r="O704" s="17"/>
      <c r="P704" s="18"/>
      <c r="Q704" s="18"/>
      <c r="R704" s="19"/>
      <c r="S704" s="19"/>
    </row>
    <row r="705" spans="1:19" ht="62.25" customHeight="1" x14ac:dyDescent="0.25">
      <c r="A705" s="1"/>
      <c r="B705" s="20" t="s">
        <v>20</v>
      </c>
      <c r="C705" s="41" t="s">
        <v>281</v>
      </c>
      <c r="D705" s="21" t="s">
        <v>21</v>
      </c>
      <c r="E705" s="22">
        <f>CEILING(F705*0.5,1)</f>
        <v>10</v>
      </c>
      <c r="F705" s="145">
        <v>20</v>
      </c>
      <c r="G705" s="22">
        <f>CEILING(F705*0.8,1)</f>
        <v>16</v>
      </c>
      <c r="H705" s="41"/>
      <c r="I705" s="24"/>
      <c r="J705" s="25"/>
      <c r="K705" s="26" t="str">
        <f>D705</f>
        <v>SZT.</v>
      </c>
      <c r="L705" s="23">
        <f t="shared" ref="L705" si="140">F705</f>
        <v>20</v>
      </c>
      <c r="M705" s="22">
        <f t="shared" ref="M705" si="141">G705</f>
        <v>16</v>
      </c>
      <c r="N705" s="202"/>
      <c r="O705" s="28"/>
      <c r="P705" s="29"/>
      <c r="Q705" s="29"/>
      <c r="R705" s="30"/>
      <c r="S705" s="30"/>
    </row>
    <row r="707" spans="1:19" ht="15.75" thickBot="1" x14ac:dyDescent="0.3"/>
    <row r="708" spans="1:19" ht="15.75" thickBot="1" x14ac:dyDescent="0.3">
      <c r="P708" s="209" t="s">
        <v>387</v>
      </c>
      <c r="Q708" s="210">
        <f>C704</f>
        <v>24</v>
      </c>
      <c r="R708" s="210"/>
      <c r="S708" s="211"/>
    </row>
    <row r="709" spans="1:19" ht="45.75" thickBot="1" x14ac:dyDescent="0.3">
      <c r="A709" s="43"/>
      <c r="B709" s="60"/>
      <c r="C709" s="61"/>
      <c r="D709" s="62"/>
      <c r="E709" s="82"/>
      <c r="F709" s="89"/>
      <c r="G709" s="83"/>
      <c r="H709" s="87"/>
      <c r="I709" s="62"/>
      <c r="J709" s="62"/>
      <c r="P709" s="36" t="s">
        <v>25</v>
      </c>
      <c r="Q709" s="36" t="s">
        <v>26</v>
      </c>
      <c r="R709" s="36" t="s">
        <v>27</v>
      </c>
      <c r="S709" s="36" t="s">
        <v>28</v>
      </c>
    </row>
    <row r="710" spans="1:19" ht="15.75" thickBot="1" x14ac:dyDescent="0.3">
      <c r="A710" s="43"/>
      <c r="B710" s="60"/>
      <c r="C710" s="61"/>
      <c r="D710" s="62"/>
      <c r="E710" s="62"/>
      <c r="F710" s="89"/>
      <c r="G710" s="83"/>
      <c r="H710" s="87"/>
      <c r="I710" s="82"/>
      <c r="J710" s="62"/>
      <c r="P710" s="37">
        <f>SUM(P705:P705)</f>
        <v>0</v>
      </c>
      <c r="Q710" s="38">
        <f>SUM(Q705:Q705)</f>
        <v>0</v>
      </c>
      <c r="R710" s="38">
        <f>SUM(R705:R705)</f>
        <v>0</v>
      </c>
      <c r="S710" s="39">
        <f>SUM(S705:S705)</f>
        <v>0</v>
      </c>
    </row>
    <row r="711" spans="1:19" x14ac:dyDescent="0.25">
      <c r="A711" s="43" t="s">
        <v>125</v>
      </c>
      <c r="B711" s="60" t="s">
        <v>126</v>
      </c>
      <c r="C711" s="62"/>
      <c r="D711" s="61"/>
      <c r="E711" s="49"/>
      <c r="F711" s="62"/>
      <c r="G711" s="64"/>
      <c r="H711" s="83"/>
      <c r="I711" s="64"/>
      <c r="J711" s="62"/>
      <c r="Q711" s="95"/>
    </row>
    <row r="712" spans="1:19" x14ac:dyDescent="0.25">
      <c r="A712" s="46" t="s">
        <v>396</v>
      </c>
      <c r="B712" s="65"/>
      <c r="C712" s="65"/>
      <c r="D712" s="65"/>
      <c r="E712" s="65"/>
      <c r="F712" s="65"/>
      <c r="G712" s="65"/>
      <c r="H712" s="88"/>
      <c r="I712" s="66"/>
      <c r="J712" s="67" t="s">
        <v>127</v>
      </c>
    </row>
    <row r="713" spans="1:19" x14ac:dyDescent="0.25">
      <c r="A713" s="46" t="s">
        <v>392</v>
      </c>
      <c r="B713" s="65"/>
      <c r="C713" s="65"/>
      <c r="D713" s="65"/>
      <c r="E713" s="65"/>
      <c r="F713" s="65"/>
      <c r="G713" s="65"/>
      <c r="H713" s="65"/>
      <c r="I713" s="66"/>
      <c r="J713" s="67" t="s">
        <v>127</v>
      </c>
    </row>
    <row r="714" spans="1:19" x14ac:dyDescent="0.25">
      <c r="A714" s="48"/>
      <c r="B714" s="61" t="s">
        <v>128</v>
      </c>
      <c r="C714" s="48"/>
      <c r="D714" s="68"/>
      <c r="E714" s="48"/>
      <c r="F714" s="69"/>
      <c r="G714" s="48"/>
      <c r="H714" s="48"/>
      <c r="I714" s="70"/>
      <c r="J714" s="64"/>
    </row>
    <row r="715" spans="1:19" x14ac:dyDescent="0.25">
      <c r="A715" s="43" t="s">
        <v>125</v>
      </c>
      <c r="B715" s="71" t="s">
        <v>129</v>
      </c>
      <c r="C715" s="71"/>
      <c r="D715" s="43"/>
      <c r="E715" s="43"/>
      <c r="F715" s="72"/>
      <c r="G715" s="49"/>
      <c r="H715" s="49"/>
      <c r="I715" s="49"/>
      <c r="J715" s="49"/>
    </row>
    <row r="716" spans="1:19" x14ac:dyDescent="0.25">
      <c r="A716" s="43" t="s">
        <v>125</v>
      </c>
      <c r="B716" s="60" t="s">
        <v>130</v>
      </c>
      <c r="C716" s="61"/>
      <c r="D716" s="62"/>
      <c r="E716" s="62"/>
      <c r="F716" s="86"/>
      <c r="G716" s="63"/>
      <c r="H716" s="64"/>
      <c r="I716" s="62"/>
      <c r="J716" s="62"/>
    </row>
    <row r="717" spans="1:19" x14ac:dyDescent="0.25">
      <c r="A717" s="43" t="s">
        <v>125</v>
      </c>
      <c r="B717" s="73"/>
      <c r="C717" s="71"/>
      <c r="D717" s="43"/>
      <c r="E717" s="43"/>
      <c r="F717" s="72"/>
      <c r="G717" s="49"/>
      <c r="H717" s="49"/>
      <c r="I717" s="49"/>
      <c r="J717" s="49"/>
    </row>
    <row r="718" spans="1:19" x14ac:dyDescent="0.25">
      <c r="A718" s="43" t="s">
        <v>125</v>
      </c>
      <c r="B718" s="71" t="s">
        <v>131</v>
      </c>
      <c r="C718" s="71"/>
      <c r="D718" s="43"/>
      <c r="E718" s="43"/>
      <c r="F718" s="72"/>
      <c r="G718" s="49"/>
      <c r="H718" s="49"/>
      <c r="I718" s="71"/>
      <c r="J718" s="71"/>
    </row>
    <row r="719" spans="1:19" x14ac:dyDescent="0.25">
      <c r="A719" s="43" t="s">
        <v>125</v>
      </c>
      <c r="B719" s="74" t="s">
        <v>132</v>
      </c>
      <c r="C719" s="74"/>
      <c r="D719" s="75"/>
      <c r="E719" s="75"/>
      <c r="F719" s="76"/>
      <c r="G719" s="77"/>
      <c r="H719" s="77"/>
      <c r="I719" s="78"/>
      <c r="J719" s="78"/>
    </row>
    <row r="720" spans="1:19" x14ac:dyDescent="0.25">
      <c r="A720" s="49"/>
      <c r="B720" s="49"/>
      <c r="C720" s="49"/>
      <c r="D720" s="43"/>
      <c r="E720" s="79"/>
      <c r="F720" s="80" t="s">
        <v>133</v>
      </c>
      <c r="G720" s="81"/>
      <c r="H720" s="81"/>
      <c r="I720" s="81"/>
      <c r="J720" s="81"/>
    </row>
    <row r="724" spans="1:19" x14ac:dyDescent="0.25">
      <c r="A724" s="49"/>
      <c r="B724" s="49"/>
      <c r="C724" s="49"/>
      <c r="D724" s="43"/>
      <c r="E724" s="79"/>
      <c r="F724" s="80"/>
      <c r="G724" s="81"/>
      <c r="H724" s="81"/>
      <c r="I724" s="81"/>
      <c r="J724" s="81"/>
    </row>
    <row r="725" spans="1:19" x14ac:dyDescent="0.25">
      <c r="A725" s="1"/>
      <c r="B725" s="2"/>
      <c r="C725" s="3"/>
      <c r="D725" s="4"/>
      <c r="E725" s="234" t="s">
        <v>0</v>
      </c>
      <c r="F725" s="234"/>
      <c r="G725" s="234"/>
      <c r="H725" s="2"/>
      <c r="I725" s="2"/>
      <c r="J725" s="2"/>
      <c r="K725" s="236" t="s">
        <v>1</v>
      </c>
      <c r="L725" s="237"/>
      <c r="M725" s="237"/>
      <c r="N725" s="237"/>
      <c r="O725" s="238"/>
      <c r="P725" s="2"/>
      <c r="Q725" s="2"/>
      <c r="R725" s="1"/>
      <c r="S725" s="1"/>
    </row>
    <row r="726" spans="1:19" ht="75.75" thickBot="1" x14ac:dyDescent="0.3">
      <c r="A726" s="94"/>
      <c r="B726" s="5" t="s">
        <v>2</v>
      </c>
      <c r="C726" s="6" t="s">
        <v>3</v>
      </c>
      <c r="D726" s="7" t="s">
        <v>4</v>
      </c>
      <c r="E726" s="8" t="s">
        <v>5</v>
      </c>
      <c r="F726" s="8" t="s">
        <v>6</v>
      </c>
      <c r="G726" s="8" t="s">
        <v>7</v>
      </c>
      <c r="H726" s="5" t="s">
        <v>8</v>
      </c>
      <c r="I726" s="9" t="s">
        <v>9</v>
      </c>
      <c r="J726" s="10" t="s">
        <v>10</v>
      </c>
      <c r="K726" s="11" t="s">
        <v>11</v>
      </c>
      <c r="L726" s="12" t="s">
        <v>12</v>
      </c>
      <c r="M726" s="12" t="s">
        <v>13</v>
      </c>
      <c r="N726" s="13" t="s">
        <v>14</v>
      </c>
      <c r="O726" s="14" t="s">
        <v>15</v>
      </c>
      <c r="P726" s="12" t="s">
        <v>16</v>
      </c>
      <c r="Q726" s="12" t="s">
        <v>17</v>
      </c>
      <c r="R726" s="12" t="s">
        <v>18</v>
      </c>
      <c r="S726" s="12" t="s">
        <v>19</v>
      </c>
    </row>
    <row r="727" spans="1:19" ht="15.75" thickBot="1" x14ac:dyDescent="0.3">
      <c r="A727" s="1"/>
      <c r="B727" s="158" t="s">
        <v>387</v>
      </c>
      <c r="C727" s="127">
        <f>COUNTIF($B$4:B727,"LP.")</f>
        <v>25</v>
      </c>
      <c r="D727" s="16" t="s">
        <v>284</v>
      </c>
      <c r="E727" s="17"/>
      <c r="F727" s="17"/>
      <c r="G727" s="17"/>
      <c r="H727" s="17"/>
      <c r="I727" s="17"/>
      <c r="J727" s="17"/>
      <c r="K727" s="17"/>
      <c r="L727" s="17"/>
      <c r="M727" s="17"/>
      <c r="N727" s="17"/>
      <c r="O727" s="17"/>
      <c r="P727" s="18"/>
      <c r="Q727" s="18"/>
      <c r="R727" s="19"/>
      <c r="S727" s="19"/>
    </row>
    <row r="728" spans="1:19" ht="69.75" customHeight="1" x14ac:dyDescent="0.25">
      <c r="A728" s="1"/>
      <c r="B728" s="20" t="s">
        <v>20</v>
      </c>
      <c r="C728" s="41" t="s">
        <v>283</v>
      </c>
      <c r="D728" s="201" t="s">
        <v>371</v>
      </c>
      <c r="E728" s="22">
        <f>CEILING(F728*0.5,1)</f>
        <v>8</v>
      </c>
      <c r="F728" s="145">
        <v>15</v>
      </c>
      <c r="G728" s="22">
        <f>CEILING(F728*0.8,1)</f>
        <v>12</v>
      </c>
      <c r="H728" s="41"/>
      <c r="I728" s="24"/>
      <c r="J728" s="25"/>
      <c r="K728" s="26" t="str">
        <f>D728</f>
        <v>op.</v>
      </c>
      <c r="L728" s="23">
        <f t="shared" ref="L728" si="142">F728</f>
        <v>15</v>
      </c>
      <c r="M728" s="22">
        <f t="shared" ref="M728" si="143">G728</f>
        <v>12</v>
      </c>
      <c r="N728" s="202"/>
      <c r="O728" s="28"/>
      <c r="P728" s="29"/>
      <c r="Q728" s="29"/>
      <c r="R728" s="30"/>
      <c r="S728" s="30"/>
    </row>
    <row r="730" spans="1:19" ht="15.75" thickBot="1" x14ac:dyDescent="0.3"/>
    <row r="731" spans="1:19" ht="15.75" thickBot="1" x14ac:dyDescent="0.3">
      <c r="P731" s="209" t="s">
        <v>387</v>
      </c>
      <c r="Q731" s="210">
        <f>C727</f>
        <v>25</v>
      </c>
      <c r="R731" s="210"/>
      <c r="S731" s="211"/>
    </row>
    <row r="732" spans="1:19" ht="45.75" thickBot="1" x14ac:dyDescent="0.3">
      <c r="A732" s="43"/>
      <c r="B732" s="60"/>
      <c r="C732" s="61"/>
      <c r="D732" s="62"/>
      <c r="E732" s="82"/>
      <c r="F732" s="89"/>
      <c r="G732" s="83"/>
      <c r="H732" s="87"/>
      <c r="I732" s="62"/>
      <c r="J732" s="62"/>
      <c r="P732" s="36" t="s">
        <v>25</v>
      </c>
      <c r="Q732" s="36" t="s">
        <v>26</v>
      </c>
      <c r="R732" s="36" t="s">
        <v>27</v>
      </c>
      <c r="S732" s="36" t="s">
        <v>28</v>
      </c>
    </row>
    <row r="733" spans="1:19" ht="15.75" thickBot="1" x14ac:dyDescent="0.3">
      <c r="A733" s="43"/>
      <c r="B733" s="60"/>
      <c r="C733" s="61"/>
      <c r="D733" s="62"/>
      <c r="E733" s="62"/>
      <c r="F733" s="89"/>
      <c r="G733" s="83"/>
      <c r="H733" s="87"/>
      <c r="I733" s="82"/>
      <c r="J733" s="62"/>
      <c r="P733" s="37">
        <f>SUM(P728:P728)</f>
        <v>0</v>
      </c>
      <c r="Q733" s="38">
        <f>SUM(Q728:Q728)</f>
        <v>0</v>
      </c>
      <c r="R733" s="38">
        <f>SUM(R728:R728)</f>
        <v>0</v>
      </c>
      <c r="S733" s="39">
        <f>SUM(S728:S728)</f>
        <v>0</v>
      </c>
    </row>
    <row r="734" spans="1:19" x14ac:dyDescent="0.25">
      <c r="A734" s="43" t="s">
        <v>125</v>
      </c>
      <c r="B734" s="60" t="s">
        <v>126</v>
      </c>
      <c r="C734" s="62"/>
      <c r="D734" s="61"/>
      <c r="E734" s="49"/>
      <c r="F734" s="62"/>
      <c r="G734" s="64"/>
      <c r="H734" s="83"/>
      <c r="I734" s="64"/>
      <c r="J734" s="62"/>
      <c r="Q734" s="95"/>
    </row>
    <row r="735" spans="1:19" x14ac:dyDescent="0.25">
      <c r="A735" s="46" t="s">
        <v>405</v>
      </c>
      <c r="B735" s="65"/>
      <c r="C735" s="65"/>
      <c r="D735" s="65"/>
      <c r="E735" s="65"/>
      <c r="F735" s="65"/>
      <c r="G735" s="65"/>
      <c r="H735" s="88"/>
      <c r="I735" s="66"/>
      <c r="J735" s="67" t="s">
        <v>127</v>
      </c>
    </row>
    <row r="736" spans="1:19" x14ac:dyDescent="0.25">
      <c r="A736" s="46" t="s">
        <v>402</v>
      </c>
      <c r="B736" s="65"/>
      <c r="C736" s="65"/>
      <c r="D736" s="65"/>
      <c r="E736" s="65"/>
      <c r="F736" s="65"/>
      <c r="G736" s="65"/>
      <c r="H736" s="65"/>
      <c r="I736" s="66"/>
      <c r="J736" s="67" t="s">
        <v>127</v>
      </c>
    </row>
    <row r="737" spans="1:19" x14ac:dyDescent="0.25">
      <c r="A737" s="48"/>
      <c r="B737" s="61" t="s">
        <v>128</v>
      </c>
      <c r="C737" s="48"/>
      <c r="D737" s="68"/>
      <c r="E737" s="48"/>
      <c r="F737" s="69"/>
      <c r="G737" s="48"/>
      <c r="H737" s="48"/>
      <c r="I737" s="70"/>
      <c r="J737" s="64"/>
    </row>
    <row r="738" spans="1:19" x14ac:dyDescent="0.25">
      <c r="A738" s="43" t="s">
        <v>125</v>
      </c>
      <c r="B738" s="71" t="s">
        <v>129</v>
      </c>
      <c r="C738" s="71"/>
      <c r="D738" s="43"/>
      <c r="E738" s="43"/>
      <c r="F738" s="72"/>
      <c r="G738" s="49"/>
      <c r="H738" s="49"/>
      <c r="I738" s="49"/>
      <c r="J738" s="49"/>
    </row>
    <row r="739" spans="1:19" x14ac:dyDescent="0.25">
      <c r="A739" s="43" t="s">
        <v>125</v>
      </c>
      <c r="B739" s="60" t="s">
        <v>130</v>
      </c>
      <c r="C739" s="61"/>
      <c r="D739" s="62"/>
      <c r="E739" s="62"/>
      <c r="F739" s="86"/>
      <c r="G739" s="63"/>
      <c r="H739" s="64"/>
      <c r="I739" s="62"/>
      <c r="J739" s="62"/>
    </row>
    <row r="740" spans="1:19" x14ac:dyDescent="0.25">
      <c r="A740" s="43" t="s">
        <v>125</v>
      </c>
      <c r="B740" s="73"/>
      <c r="C740" s="71"/>
      <c r="D740" s="43"/>
      <c r="E740" s="43"/>
      <c r="F740" s="72"/>
      <c r="G740" s="49"/>
      <c r="H740" s="49"/>
      <c r="I740" s="49"/>
      <c r="J740" s="49"/>
    </row>
    <row r="741" spans="1:19" x14ac:dyDescent="0.25">
      <c r="A741" s="43" t="s">
        <v>125</v>
      </c>
      <c r="B741" s="71" t="s">
        <v>131</v>
      </c>
      <c r="C741" s="71"/>
      <c r="D741" s="43"/>
      <c r="E741" s="43"/>
      <c r="F741" s="72"/>
      <c r="G741" s="49"/>
      <c r="H741" s="49"/>
      <c r="I741" s="71"/>
      <c r="J741" s="71"/>
    </row>
    <row r="742" spans="1:19" x14ac:dyDescent="0.25">
      <c r="A742" s="43" t="s">
        <v>125</v>
      </c>
      <c r="B742" s="74" t="s">
        <v>132</v>
      </c>
      <c r="C742" s="74"/>
      <c r="D742" s="75"/>
      <c r="E742" s="75"/>
      <c r="F742" s="76"/>
      <c r="G742" s="77"/>
      <c r="H742" s="77"/>
      <c r="I742" s="78"/>
      <c r="J742" s="78"/>
    </row>
    <row r="743" spans="1:19" x14ac:dyDescent="0.25">
      <c r="A743" s="49"/>
      <c r="B743" s="49"/>
      <c r="C743" s="49"/>
      <c r="D743" s="43"/>
      <c r="E743" s="79"/>
      <c r="F743" s="80" t="s">
        <v>133</v>
      </c>
      <c r="G743" s="81"/>
      <c r="H743" s="81"/>
      <c r="I743" s="81"/>
      <c r="J743" s="81"/>
    </row>
    <row r="746" spans="1:19" x14ac:dyDescent="0.25">
      <c r="A746" s="49"/>
      <c r="B746" s="49"/>
      <c r="C746" s="49"/>
      <c r="D746" s="43"/>
      <c r="E746" s="79"/>
      <c r="F746" s="80"/>
      <c r="G746" s="81"/>
      <c r="H746" s="81"/>
      <c r="I746" s="81"/>
      <c r="J746" s="81"/>
    </row>
    <row r="747" spans="1:19" x14ac:dyDescent="0.25">
      <c r="A747" s="1"/>
      <c r="B747" s="2"/>
      <c r="C747" s="3"/>
      <c r="D747" s="4"/>
      <c r="E747" s="234" t="s">
        <v>0</v>
      </c>
      <c r="F747" s="234"/>
      <c r="G747" s="234"/>
      <c r="H747" s="2"/>
      <c r="I747" s="2"/>
      <c r="J747" s="2"/>
      <c r="K747" s="236" t="s">
        <v>1</v>
      </c>
      <c r="L747" s="237"/>
      <c r="M747" s="237"/>
      <c r="N747" s="237"/>
      <c r="O747" s="238"/>
      <c r="P747" s="2"/>
      <c r="Q747" s="2"/>
      <c r="R747" s="1"/>
      <c r="S747" s="1"/>
    </row>
    <row r="748" spans="1:19" ht="75.75" thickBot="1" x14ac:dyDescent="0.3">
      <c r="A748" s="94"/>
      <c r="B748" s="5" t="s">
        <v>2</v>
      </c>
      <c r="C748" s="6" t="s">
        <v>3</v>
      </c>
      <c r="D748" s="7" t="s">
        <v>4</v>
      </c>
      <c r="E748" s="8" t="s">
        <v>5</v>
      </c>
      <c r="F748" s="8" t="s">
        <v>6</v>
      </c>
      <c r="G748" s="8" t="s">
        <v>7</v>
      </c>
      <c r="H748" s="5" t="s">
        <v>8</v>
      </c>
      <c r="I748" s="9" t="s">
        <v>9</v>
      </c>
      <c r="J748" s="10" t="s">
        <v>10</v>
      </c>
      <c r="K748" s="11" t="s">
        <v>11</v>
      </c>
      <c r="L748" s="12" t="s">
        <v>12</v>
      </c>
      <c r="M748" s="12" t="s">
        <v>13</v>
      </c>
      <c r="N748" s="13" t="s">
        <v>14</v>
      </c>
      <c r="O748" s="14" t="s">
        <v>15</v>
      </c>
      <c r="P748" s="12" t="s">
        <v>16</v>
      </c>
      <c r="Q748" s="12" t="s">
        <v>17</v>
      </c>
      <c r="R748" s="12" t="s">
        <v>18</v>
      </c>
      <c r="S748" s="12" t="s">
        <v>19</v>
      </c>
    </row>
    <row r="749" spans="1:19" ht="15.75" thickBot="1" x14ac:dyDescent="0.3">
      <c r="A749" s="1"/>
      <c r="B749" s="158" t="s">
        <v>387</v>
      </c>
      <c r="C749" s="127">
        <f>COUNTIF($B$4:B749,"LP.")</f>
        <v>26</v>
      </c>
      <c r="D749" s="16" t="s">
        <v>292</v>
      </c>
      <c r="E749" s="17"/>
      <c r="F749" s="17"/>
      <c r="G749" s="17"/>
      <c r="H749" s="17"/>
      <c r="I749" s="17"/>
      <c r="J749" s="17"/>
      <c r="K749" s="17"/>
      <c r="L749" s="17"/>
      <c r="M749" s="17"/>
      <c r="N749" s="17"/>
      <c r="O749" s="17"/>
      <c r="P749" s="18"/>
      <c r="Q749" s="18"/>
      <c r="R749" s="19"/>
      <c r="S749" s="19"/>
    </row>
    <row r="750" spans="1:19" ht="335.25" customHeight="1" x14ac:dyDescent="0.25">
      <c r="A750" s="1"/>
      <c r="B750" s="20" t="s">
        <v>20</v>
      </c>
      <c r="C750" s="41" t="s">
        <v>285</v>
      </c>
      <c r="D750" s="21" t="s">
        <v>21</v>
      </c>
      <c r="E750" s="22">
        <f>CEILING(F750*0.5,1)</f>
        <v>10</v>
      </c>
      <c r="F750" s="145">
        <v>20</v>
      </c>
      <c r="G750" s="22">
        <f>CEILING(F750*0.8,1)</f>
        <v>16</v>
      </c>
      <c r="H750" s="41"/>
      <c r="I750" s="24"/>
      <c r="J750" s="25"/>
      <c r="K750" s="26" t="str">
        <f t="shared" ref="K750:K756" si="144">D750</f>
        <v>SZT.</v>
      </c>
      <c r="L750" s="23">
        <f t="shared" ref="L750:L754" si="145">F750</f>
        <v>20</v>
      </c>
      <c r="M750" s="22">
        <f t="shared" ref="M750:M754" si="146">G750</f>
        <v>16</v>
      </c>
      <c r="N750" s="202"/>
      <c r="O750" s="28"/>
      <c r="P750" s="29"/>
      <c r="Q750" s="29"/>
      <c r="R750" s="30"/>
      <c r="S750" s="30"/>
    </row>
    <row r="751" spans="1:19" ht="312" x14ac:dyDescent="0.25">
      <c r="A751" s="1"/>
      <c r="B751" s="20" t="s">
        <v>22</v>
      </c>
      <c r="C751" s="41" t="s">
        <v>286</v>
      </c>
      <c r="D751" s="21" t="s">
        <v>21</v>
      </c>
      <c r="E751" s="22">
        <f t="shared" ref="E751:E756" si="147">CEILING(F751*0.5,1)</f>
        <v>5</v>
      </c>
      <c r="F751" s="145">
        <v>10</v>
      </c>
      <c r="G751" s="22">
        <f t="shared" ref="G751:G756" si="148">CEILING(F751*0.8,1)</f>
        <v>8</v>
      </c>
      <c r="H751" s="41"/>
      <c r="I751" s="24"/>
      <c r="J751" s="25"/>
      <c r="K751" s="26" t="str">
        <f t="shared" si="144"/>
        <v>SZT.</v>
      </c>
      <c r="L751" s="23">
        <f t="shared" si="145"/>
        <v>10</v>
      </c>
      <c r="M751" s="22">
        <f t="shared" si="146"/>
        <v>8</v>
      </c>
      <c r="N751" s="202"/>
      <c r="O751" s="28"/>
      <c r="P751" s="29"/>
      <c r="Q751" s="29"/>
      <c r="R751" s="30"/>
      <c r="S751" s="30"/>
    </row>
    <row r="752" spans="1:19" ht="136.5" customHeight="1" x14ac:dyDescent="0.25">
      <c r="A752" s="1"/>
      <c r="B752" s="20" t="s">
        <v>23</v>
      </c>
      <c r="C752" s="42" t="s">
        <v>287</v>
      </c>
      <c r="D752" s="21" t="s">
        <v>21</v>
      </c>
      <c r="E752" s="22">
        <f t="shared" si="147"/>
        <v>5</v>
      </c>
      <c r="F752" s="145">
        <v>10</v>
      </c>
      <c r="G752" s="22">
        <f t="shared" si="148"/>
        <v>8</v>
      </c>
      <c r="H752" s="41"/>
      <c r="I752" s="24"/>
      <c r="J752" s="25"/>
      <c r="K752" s="26" t="str">
        <f t="shared" si="144"/>
        <v>SZT.</v>
      </c>
      <c r="L752" s="23">
        <f t="shared" si="145"/>
        <v>10</v>
      </c>
      <c r="M752" s="22">
        <f t="shared" si="146"/>
        <v>8</v>
      </c>
      <c r="N752" s="97"/>
      <c r="O752" s="28"/>
      <c r="P752" s="29"/>
      <c r="Q752" s="29"/>
      <c r="R752" s="30"/>
      <c r="S752" s="30"/>
    </row>
    <row r="753" spans="1:19" ht="131.25" customHeight="1" x14ac:dyDescent="0.25">
      <c r="A753" s="1"/>
      <c r="B753" s="20" t="s">
        <v>33</v>
      </c>
      <c r="C753" s="41" t="s">
        <v>288</v>
      </c>
      <c r="D753" s="21" t="s">
        <v>21</v>
      </c>
      <c r="E753" s="22">
        <f t="shared" si="147"/>
        <v>5</v>
      </c>
      <c r="F753" s="145">
        <v>10</v>
      </c>
      <c r="G753" s="22">
        <f t="shared" si="148"/>
        <v>8</v>
      </c>
      <c r="H753" s="41"/>
      <c r="I753" s="24"/>
      <c r="J753" s="25"/>
      <c r="K753" s="26" t="str">
        <f t="shared" si="144"/>
        <v>SZT.</v>
      </c>
      <c r="L753" s="23">
        <f t="shared" si="145"/>
        <v>10</v>
      </c>
      <c r="M753" s="22">
        <f t="shared" si="146"/>
        <v>8</v>
      </c>
      <c r="N753" s="96"/>
      <c r="O753" s="28"/>
      <c r="P753" s="29"/>
      <c r="Q753" s="29"/>
      <c r="R753" s="30"/>
      <c r="S753" s="30"/>
    </row>
    <row r="754" spans="1:19" ht="189.75" customHeight="1" x14ac:dyDescent="0.25">
      <c r="A754" s="1"/>
      <c r="B754" s="20" t="s">
        <v>34</v>
      </c>
      <c r="C754" s="41" t="s">
        <v>289</v>
      </c>
      <c r="D754" s="21" t="s">
        <v>21</v>
      </c>
      <c r="E754" s="22">
        <f t="shared" si="147"/>
        <v>250</v>
      </c>
      <c r="F754" s="145">
        <v>500</v>
      </c>
      <c r="G754" s="22">
        <f t="shared" si="148"/>
        <v>400</v>
      </c>
      <c r="H754" s="41"/>
      <c r="I754" s="24"/>
      <c r="J754" s="25"/>
      <c r="K754" s="26" t="str">
        <f t="shared" si="144"/>
        <v>SZT.</v>
      </c>
      <c r="L754" s="23">
        <f t="shared" si="145"/>
        <v>500</v>
      </c>
      <c r="M754" s="22">
        <f t="shared" si="146"/>
        <v>400</v>
      </c>
      <c r="N754" s="202"/>
      <c r="O754" s="28"/>
      <c r="P754" s="29"/>
      <c r="Q754" s="29"/>
      <c r="R754" s="30"/>
      <c r="S754" s="30"/>
    </row>
    <row r="755" spans="1:19" ht="300" customHeight="1" x14ac:dyDescent="0.25">
      <c r="A755" s="1"/>
      <c r="B755" s="20" t="s">
        <v>35</v>
      </c>
      <c r="C755" s="42" t="s">
        <v>290</v>
      </c>
      <c r="D755" s="21" t="s">
        <v>21</v>
      </c>
      <c r="E755" s="22">
        <f t="shared" si="147"/>
        <v>25</v>
      </c>
      <c r="F755" s="145">
        <v>50</v>
      </c>
      <c r="G755" s="22">
        <f t="shared" si="148"/>
        <v>40</v>
      </c>
      <c r="H755" s="41"/>
      <c r="I755" s="24"/>
      <c r="J755" s="25"/>
      <c r="K755" s="26" t="str">
        <f t="shared" si="144"/>
        <v>SZT.</v>
      </c>
      <c r="L755" s="23">
        <f t="shared" ref="L755" si="149">F755</f>
        <v>50</v>
      </c>
      <c r="M755" s="22">
        <f t="shared" ref="M755" si="150">G755</f>
        <v>40</v>
      </c>
      <c r="N755" s="203"/>
      <c r="O755" s="28"/>
      <c r="P755" s="29"/>
      <c r="Q755" s="29"/>
      <c r="R755" s="30"/>
      <c r="S755" s="30"/>
    </row>
    <row r="756" spans="1:19" ht="88.5" customHeight="1" x14ac:dyDescent="0.25">
      <c r="A756" s="1"/>
      <c r="B756" s="20" t="s">
        <v>47</v>
      </c>
      <c r="C756" s="42" t="s">
        <v>291</v>
      </c>
      <c r="D756" s="21" t="s">
        <v>21</v>
      </c>
      <c r="E756" s="22">
        <f t="shared" si="147"/>
        <v>600</v>
      </c>
      <c r="F756" s="145">
        <v>1200</v>
      </c>
      <c r="G756" s="22">
        <f t="shared" si="148"/>
        <v>960</v>
      </c>
      <c r="H756" s="41"/>
      <c r="I756" s="24"/>
      <c r="J756" s="25"/>
      <c r="K756" s="26" t="str">
        <f t="shared" si="144"/>
        <v>SZT.</v>
      </c>
      <c r="L756" s="23">
        <f t="shared" ref="L756" si="151">F756</f>
        <v>1200</v>
      </c>
      <c r="M756" s="22">
        <f t="shared" ref="M756" si="152">G756</f>
        <v>960</v>
      </c>
      <c r="N756" s="203"/>
      <c r="O756" s="28"/>
      <c r="P756" s="29"/>
      <c r="Q756" s="29"/>
      <c r="R756" s="30"/>
      <c r="S756" s="30"/>
    </row>
    <row r="758" spans="1:19" ht="15.75" thickBot="1" x14ac:dyDescent="0.3"/>
    <row r="759" spans="1:19" ht="15.75" thickBot="1" x14ac:dyDescent="0.3">
      <c r="P759" s="209" t="s">
        <v>387</v>
      </c>
      <c r="Q759" s="210">
        <f>C749</f>
        <v>26</v>
      </c>
      <c r="R759" s="210"/>
      <c r="S759" s="211"/>
    </row>
    <row r="760" spans="1:19" ht="45.75" thickBot="1" x14ac:dyDescent="0.3">
      <c r="A760" s="43"/>
      <c r="B760" s="60"/>
      <c r="C760" s="61"/>
      <c r="D760" s="62"/>
      <c r="E760" s="82"/>
      <c r="F760" s="89"/>
      <c r="G760" s="83"/>
      <c r="H760" s="87"/>
      <c r="I760" s="62"/>
      <c r="J760" s="62"/>
      <c r="P760" s="36" t="s">
        <v>25</v>
      </c>
      <c r="Q760" s="36" t="s">
        <v>26</v>
      </c>
      <c r="R760" s="36" t="s">
        <v>27</v>
      </c>
      <c r="S760" s="36" t="s">
        <v>28</v>
      </c>
    </row>
    <row r="761" spans="1:19" ht="15.75" thickBot="1" x14ac:dyDescent="0.3">
      <c r="A761" s="43"/>
      <c r="B761" s="60"/>
      <c r="C761" s="61"/>
      <c r="D761" s="62"/>
      <c r="E761" s="62"/>
      <c r="F761" s="89"/>
      <c r="G761" s="83"/>
      <c r="H761" s="87"/>
      <c r="I761" s="82"/>
      <c r="J761" s="62"/>
      <c r="P761" s="37">
        <f>SUM(P750:P756)</f>
        <v>0</v>
      </c>
      <c r="Q761" s="38">
        <f>SUM(Q750:Q756)</f>
        <v>0</v>
      </c>
      <c r="R761" s="38">
        <f>SUM(R750:R756)</f>
        <v>0</v>
      </c>
      <c r="S761" s="39">
        <f>SUM(S750:S756)</f>
        <v>0</v>
      </c>
    </row>
    <row r="762" spans="1:19" x14ac:dyDescent="0.25">
      <c r="A762" s="43" t="s">
        <v>125</v>
      </c>
      <c r="B762" s="60" t="s">
        <v>126</v>
      </c>
      <c r="C762" s="62"/>
      <c r="D762" s="61"/>
      <c r="E762" s="49"/>
      <c r="F762" s="62"/>
      <c r="G762" s="64"/>
      <c r="H762" s="83"/>
      <c r="I762" s="64"/>
      <c r="J762" s="62"/>
      <c r="Q762" s="95"/>
    </row>
    <row r="763" spans="1:19" x14ac:dyDescent="0.25">
      <c r="A763" s="46" t="s">
        <v>395</v>
      </c>
      <c r="B763" s="65"/>
      <c r="C763" s="65"/>
      <c r="D763" s="65"/>
      <c r="E763" s="65"/>
      <c r="F763" s="65"/>
      <c r="G763" s="65"/>
      <c r="H763" s="88"/>
      <c r="I763" s="66"/>
      <c r="J763" s="67" t="s">
        <v>127</v>
      </c>
    </row>
    <row r="764" spans="1:19" x14ac:dyDescent="0.25">
      <c r="A764" s="46" t="s">
        <v>394</v>
      </c>
      <c r="B764" s="65"/>
      <c r="C764" s="65"/>
      <c r="D764" s="65"/>
      <c r="E764" s="65"/>
      <c r="F764" s="65"/>
      <c r="G764" s="65"/>
      <c r="H764" s="65"/>
      <c r="I764" s="66"/>
      <c r="J764" s="67" t="s">
        <v>127</v>
      </c>
    </row>
    <row r="765" spans="1:19" x14ac:dyDescent="0.25">
      <c r="A765" s="48"/>
      <c r="B765" s="61" t="s">
        <v>128</v>
      </c>
      <c r="C765" s="48"/>
      <c r="D765" s="68"/>
      <c r="E765" s="48"/>
      <c r="F765" s="69"/>
      <c r="G765" s="48"/>
      <c r="H765" s="48"/>
      <c r="I765" s="70"/>
      <c r="J765" s="64"/>
    </row>
    <row r="766" spans="1:19" x14ac:dyDescent="0.25">
      <c r="A766" s="43" t="s">
        <v>125</v>
      </c>
      <c r="B766" s="71" t="s">
        <v>129</v>
      </c>
      <c r="C766" s="71"/>
      <c r="D766" s="43"/>
      <c r="E766" s="43"/>
      <c r="F766" s="72"/>
      <c r="G766" s="49"/>
      <c r="H766" s="49"/>
      <c r="I766" s="49"/>
      <c r="J766" s="49"/>
    </row>
    <row r="767" spans="1:19" x14ac:dyDescent="0.25">
      <c r="A767" s="43" t="s">
        <v>125</v>
      </c>
      <c r="B767" s="60" t="s">
        <v>130</v>
      </c>
      <c r="C767" s="61"/>
      <c r="D767" s="62"/>
      <c r="E767" s="62"/>
      <c r="F767" s="86"/>
      <c r="G767" s="63"/>
      <c r="H767" s="64"/>
      <c r="I767" s="62"/>
      <c r="J767" s="62"/>
    </row>
    <row r="768" spans="1:19" x14ac:dyDescent="0.25">
      <c r="A768" s="43" t="s">
        <v>125</v>
      </c>
      <c r="B768" s="73"/>
      <c r="C768" s="71"/>
      <c r="D768" s="43"/>
      <c r="E768" s="43"/>
      <c r="F768" s="72"/>
      <c r="G768" s="49"/>
      <c r="H768" s="49"/>
      <c r="I768" s="49"/>
      <c r="J768" s="49"/>
    </row>
    <row r="769" spans="1:19" x14ac:dyDescent="0.25">
      <c r="A769" s="43" t="s">
        <v>125</v>
      </c>
      <c r="B769" s="71" t="s">
        <v>131</v>
      </c>
      <c r="C769" s="71"/>
      <c r="D769" s="43"/>
      <c r="E769" s="43"/>
      <c r="F769" s="72"/>
      <c r="G769" s="49"/>
      <c r="H769" s="49"/>
      <c r="I769" s="71"/>
      <c r="J769" s="71"/>
    </row>
    <row r="770" spans="1:19" x14ac:dyDescent="0.25">
      <c r="A770" s="43" t="s">
        <v>125</v>
      </c>
      <c r="B770" s="74" t="s">
        <v>132</v>
      </c>
      <c r="C770" s="74"/>
      <c r="D770" s="75"/>
      <c r="E770" s="75"/>
      <c r="F770" s="76"/>
      <c r="G770" s="77"/>
      <c r="H770" s="77"/>
      <c r="I770" s="78"/>
      <c r="J770" s="78"/>
    </row>
    <row r="771" spans="1:19" x14ac:dyDescent="0.25">
      <c r="A771" s="49"/>
      <c r="B771" s="49"/>
      <c r="C771" s="49"/>
      <c r="D771" s="43"/>
      <c r="E771" s="79"/>
      <c r="F771" s="80" t="s">
        <v>133</v>
      </c>
      <c r="G771" s="81"/>
      <c r="H771" s="81"/>
      <c r="I771" s="81"/>
      <c r="J771" s="81"/>
    </row>
    <row r="775" spans="1:19" x14ac:dyDescent="0.25">
      <c r="A775" s="1"/>
      <c r="B775" s="2"/>
      <c r="C775" s="3"/>
      <c r="D775" s="4"/>
      <c r="E775" s="234" t="s">
        <v>0</v>
      </c>
      <c r="F775" s="234"/>
      <c r="G775" s="234"/>
      <c r="H775" s="2"/>
      <c r="I775" s="2"/>
      <c r="J775" s="2"/>
      <c r="K775" s="236" t="s">
        <v>1</v>
      </c>
      <c r="L775" s="237"/>
      <c r="M775" s="237"/>
      <c r="N775" s="237"/>
      <c r="O775" s="238"/>
      <c r="P775" s="2"/>
      <c r="Q775" s="2"/>
      <c r="R775" s="1"/>
      <c r="S775" s="1"/>
    </row>
    <row r="776" spans="1:19" ht="75.75" thickBot="1" x14ac:dyDescent="0.3">
      <c r="A776" s="94"/>
      <c r="B776" s="5" t="s">
        <v>2</v>
      </c>
      <c r="C776" s="6" t="s">
        <v>3</v>
      </c>
      <c r="D776" s="7" t="s">
        <v>4</v>
      </c>
      <c r="E776" s="8" t="s">
        <v>5</v>
      </c>
      <c r="F776" s="8" t="s">
        <v>6</v>
      </c>
      <c r="G776" s="8" t="s">
        <v>7</v>
      </c>
      <c r="H776" s="5" t="s">
        <v>8</v>
      </c>
      <c r="I776" s="9" t="s">
        <v>9</v>
      </c>
      <c r="J776" s="10" t="s">
        <v>10</v>
      </c>
      <c r="K776" s="11" t="s">
        <v>11</v>
      </c>
      <c r="L776" s="12" t="s">
        <v>12</v>
      </c>
      <c r="M776" s="12" t="s">
        <v>13</v>
      </c>
      <c r="N776" s="13" t="s">
        <v>14</v>
      </c>
      <c r="O776" s="14" t="s">
        <v>15</v>
      </c>
      <c r="P776" s="12" t="s">
        <v>16</v>
      </c>
      <c r="Q776" s="12" t="s">
        <v>17</v>
      </c>
      <c r="R776" s="12" t="s">
        <v>18</v>
      </c>
      <c r="S776" s="12" t="s">
        <v>19</v>
      </c>
    </row>
    <row r="777" spans="1:19" ht="15.75" thickBot="1" x14ac:dyDescent="0.3">
      <c r="A777" s="1"/>
      <c r="B777" s="158" t="s">
        <v>387</v>
      </c>
      <c r="C777" s="127">
        <f>COUNTIF($B$4:B777,"LP.")</f>
        <v>27</v>
      </c>
      <c r="D777" s="103" t="s">
        <v>300</v>
      </c>
      <c r="E777" s="17"/>
      <c r="F777" s="104"/>
      <c r="G777" s="17"/>
      <c r="H777" s="17"/>
      <c r="I777" s="17"/>
      <c r="J777" s="17"/>
      <c r="K777" s="17"/>
      <c r="L777" s="17"/>
      <c r="M777" s="17"/>
      <c r="N777" s="104"/>
      <c r="O777" s="17"/>
      <c r="P777" s="18"/>
      <c r="Q777" s="18"/>
      <c r="R777" s="19"/>
      <c r="S777" s="19"/>
    </row>
    <row r="778" spans="1:19" ht="63" customHeight="1" x14ac:dyDescent="0.25">
      <c r="A778" s="1"/>
      <c r="B778" s="20" t="s">
        <v>20</v>
      </c>
      <c r="C778" s="42" t="s">
        <v>293</v>
      </c>
      <c r="D778" s="21" t="s">
        <v>21</v>
      </c>
      <c r="E778" s="22">
        <f>CEILING(F778*0.5,1)</f>
        <v>50</v>
      </c>
      <c r="F778" s="145">
        <v>100</v>
      </c>
      <c r="G778" s="22">
        <f>CEILING(F778*0.8,1)</f>
        <v>80</v>
      </c>
      <c r="H778" s="41"/>
      <c r="I778" s="24"/>
      <c r="J778" s="25"/>
      <c r="K778" s="26" t="str">
        <f t="shared" ref="K778:K788" si="153">D778</f>
        <v>SZT.</v>
      </c>
      <c r="L778" s="23">
        <f t="shared" ref="L778:L786" si="154">F778</f>
        <v>100</v>
      </c>
      <c r="M778" s="22">
        <f t="shared" ref="M778:M786" si="155">G778</f>
        <v>80</v>
      </c>
      <c r="N778" s="207"/>
      <c r="O778" s="28"/>
      <c r="P778" s="29"/>
      <c r="Q778" s="29"/>
      <c r="R778" s="30"/>
      <c r="S778" s="30"/>
    </row>
    <row r="779" spans="1:19" ht="96" customHeight="1" x14ac:dyDescent="0.25">
      <c r="A779" s="1"/>
      <c r="B779" s="20" t="s">
        <v>22</v>
      </c>
      <c r="C779" s="42" t="s">
        <v>294</v>
      </c>
      <c r="D779" s="21" t="s">
        <v>21</v>
      </c>
      <c r="E779" s="22">
        <f t="shared" ref="E779:E788" si="156">CEILING(F779*0.5,1)</f>
        <v>125</v>
      </c>
      <c r="F779" s="145">
        <v>250</v>
      </c>
      <c r="G779" s="22">
        <f t="shared" ref="G779:G788" si="157">CEILING(F779*0.8,1)</f>
        <v>200</v>
      </c>
      <c r="H779" s="41"/>
      <c r="I779" s="24"/>
      <c r="J779" s="25"/>
      <c r="K779" s="26" t="str">
        <f t="shared" si="153"/>
        <v>SZT.</v>
      </c>
      <c r="L779" s="23">
        <f t="shared" si="154"/>
        <v>250</v>
      </c>
      <c r="M779" s="22">
        <f t="shared" si="155"/>
        <v>200</v>
      </c>
      <c r="N779" s="207"/>
      <c r="O779" s="28"/>
      <c r="P779" s="29"/>
      <c r="Q779" s="29"/>
      <c r="R779" s="30"/>
      <c r="S779" s="30"/>
    </row>
    <row r="780" spans="1:19" ht="90.75" customHeight="1" x14ac:dyDescent="0.25">
      <c r="A780" s="1"/>
      <c r="B780" s="20" t="s">
        <v>23</v>
      </c>
      <c r="C780" s="42" t="s">
        <v>295</v>
      </c>
      <c r="D780" s="21" t="s">
        <v>21</v>
      </c>
      <c r="E780" s="22">
        <f t="shared" si="156"/>
        <v>100</v>
      </c>
      <c r="F780" s="145">
        <v>200</v>
      </c>
      <c r="G780" s="22">
        <f t="shared" si="157"/>
        <v>160</v>
      </c>
      <c r="H780" s="42"/>
      <c r="I780" s="24"/>
      <c r="J780" s="25"/>
      <c r="K780" s="26" t="str">
        <f t="shared" si="153"/>
        <v>SZT.</v>
      </c>
      <c r="L780" s="23">
        <f t="shared" si="154"/>
        <v>200</v>
      </c>
      <c r="M780" s="22">
        <f t="shared" si="155"/>
        <v>160</v>
      </c>
      <c r="N780" s="207"/>
      <c r="O780" s="28"/>
      <c r="P780" s="29"/>
      <c r="Q780" s="29"/>
      <c r="R780" s="30"/>
      <c r="S780" s="30"/>
    </row>
    <row r="781" spans="1:19" ht="117.75" customHeight="1" x14ac:dyDescent="0.25">
      <c r="A781" s="94"/>
      <c r="B781" s="20" t="s">
        <v>33</v>
      </c>
      <c r="C781" s="42" t="s">
        <v>296</v>
      </c>
      <c r="D781" s="21" t="s">
        <v>21</v>
      </c>
      <c r="E781" s="22">
        <f t="shared" si="156"/>
        <v>150</v>
      </c>
      <c r="F781" s="145">
        <v>300</v>
      </c>
      <c r="G781" s="22">
        <f t="shared" si="157"/>
        <v>240</v>
      </c>
      <c r="H781" s="41"/>
      <c r="I781" s="24"/>
      <c r="J781" s="25"/>
      <c r="K781" s="26" t="str">
        <f t="shared" si="153"/>
        <v>SZT.</v>
      </c>
      <c r="L781" s="23">
        <f t="shared" si="154"/>
        <v>300</v>
      </c>
      <c r="M781" s="22">
        <f t="shared" si="155"/>
        <v>240</v>
      </c>
      <c r="N781" s="207"/>
      <c r="O781" s="28"/>
      <c r="P781" s="29"/>
      <c r="Q781" s="29"/>
      <c r="R781" s="30"/>
      <c r="S781" s="30"/>
    </row>
    <row r="782" spans="1:19" ht="29.25" customHeight="1" x14ac:dyDescent="0.25">
      <c r="A782" s="94"/>
      <c r="B782" s="20" t="s">
        <v>34</v>
      </c>
      <c r="C782" s="42" t="s">
        <v>297</v>
      </c>
      <c r="D782" s="21" t="s">
        <v>21</v>
      </c>
      <c r="E782" s="22">
        <f t="shared" si="156"/>
        <v>150</v>
      </c>
      <c r="F782" s="145">
        <v>300</v>
      </c>
      <c r="G782" s="22">
        <f t="shared" si="157"/>
        <v>240</v>
      </c>
      <c r="H782" s="42"/>
      <c r="I782" s="24"/>
      <c r="J782" s="25"/>
      <c r="K782" s="26" t="str">
        <f t="shared" si="153"/>
        <v>SZT.</v>
      </c>
      <c r="L782" s="23">
        <f t="shared" si="154"/>
        <v>300</v>
      </c>
      <c r="M782" s="22">
        <f t="shared" si="155"/>
        <v>240</v>
      </c>
      <c r="N782" s="207"/>
      <c r="O782" s="28"/>
      <c r="P782" s="29"/>
      <c r="Q782" s="29"/>
      <c r="R782" s="30"/>
      <c r="S782" s="30"/>
    </row>
    <row r="783" spans="1:19" ht="31.5" customHeight="1" x14ac:dyDescent="0.25">
      <c r="A783" s="94"/>
      <c r="B783" s="20" t="s">
        <v>35</v>
      </c>
      <c r="C783" s="42" t="s">
        <v>298</v>
      </c>
      <c r="D783" s="21" t="s">
        <v>21</v>
      </c>
      <c r="E783" s="22">
        <f t="shared" si="156"/>
        <v>3</v>
      </c>
      <c r="F783" s="145">
        <v>5</v>
      </c>
      <c r="G783" s="22">
        <f t="shared" si="157"/>
        <v>4</v>
      </c>
      <c r="H783" s="41"/>
      <c r="I783" s="24"/>
      <c r="J783" s="25"/>
      <c r="K783" s="26" t="str">
        <f t="shared" si="153"/>
        <v>SZT.</v>
      </c>
      <c r="L783" s="23">
        <f t="shared" si="154"/>
        <v>5</v>
      </c>
      <c r="M783" s="22">
        <f t="shared" si="155"/>
        <v>4</v>
      </c>
      <c r="N783" s="207"/>
      <c r="O783" s="28"/>
      <c r="P783" s="29"/>
      <c r="Q783" s="29"/>
      <c r="R783" s="30"/>
      <c r="S783" s="30"/>
    </row>
    <row r="784" spans="1:19" ht="215.25" customHeight="1" x14ac:dyDescent="0.25">
      <c r="A784" s="94"/>
      <c r="B784" s="20" t="s">
        <v>47</v>
      </c>
      <c r="C784" s="42" t="s">
        <v>377</v>
      </c>
      <c r="D784" s="21" t="s">
        <v>21</v>
      </c>
      <c r="E784" s="22">
        <f t="shared" si="156"/>
        <v>60</v>
      </c>
      <c r="F784" s="145">
        <v>120</v>
      </c>
      <c r="G784" s="22">
        <f t="shared" si="157"/>
        <v>96</v>
      </c>
      <c r="H784" s="42"/>
      <c r="I784" s="24"/>
      <c r="J784" s="25"/>
      <c r="K784" s="26" t="str">
        <f t="shared" si="153"/>
        <v>SZT.</v>
      </c>
      <c r="L784" s="23">
        <f t="shared" si="154"/>
        <v>120</v>
      </c>
      <c r="M784" s="22">
        <f t="shared" si="155"/>
        <v>96</v>
      </c>
      <c r="N784" s="207"/>
      <c r="O784" s="28"/>
      <c r="P784" s="29"/>
      <c r="Q784" s="29"/>
      <c r="R784" s="30"/>
      <c r="S784" s="30"/>
    </row>
    <row r="785" spans="1:19" ht="279" customHeight="1" x14ac:dyDescent="0.25">
      <c r="A785" s="94"/>
      <c r="B785" s="20" t="s">
        <v>48</v>
      </c>
      <c r="C785" s="42" t="s">
        <v>374</v>
      </c>
      <c r="D785" s="21" t="s">
        <v>21</v>
      </c>
      <c r="E785" s="22">
        <f t="shared" si="156"/>
        <v>25</v>
      </c>
      <c r="F785" s="145">
        <v>50</v>
      </c>
      <c r="G785" s="22">
        <f t="shared" si="157"/>
        <v>40</v>
      </c>
      <c r="H785" s="42"/>
      <c r="I785" s="24"/>
      <c r="J785" s="25"/>
      <c r="K785" s="26" t="str">
        <f t="shared" si="153"/>
        <v>SZT.</v>
      </c>
      <c r="L785" s="23">
        <f t="shared" si="154"/>
        <v>50</v>
      </c>
      <c r="M785" s="22">
        <f t="shared" si="155"/>
        <v>40</v>
      </c>
      <c r="N785" s="207"/>
      <c r="O785" s="28"/>
      <c r="P785" s="29"/>
      <c r="Q785" s="29"/>
      <c r="R785" s="30"/>
      <c r="S785" s="30"/>
    </row>
    <row r="786" spans="1:19" ht="40.5" customHeight="1" x14ac:dyDescent="0.25">
      <c r="A786" s="94"/>
      <c r="B786" s="20" t="s">
        <v>49</v>
      </c>
      <c r="C786" s="42" t="s">
        <v>299</v>
      </c>
      <c r="D786" s="21" t="s">
        <v>21</v>
      </c>
      <c r="E786" s="22">
        <f t="shared" si="156"/>
        <v>5</v>
      </c>
      <c r="F786" s="145">
        <v>10</v>
      </c>
      <c r="G786" s="22">
        <f t="shared" si="157"/>
        <v>8</v>
      </c>
      <c r="H786" s="42"/>
      <c r="I786" s="24"/>
      <c r="J786" s="25"/>
      <c r="K786" s="26" t="str">
        <f t="shared" si="153"/>
        <v>SZT.</v>
      </c>
      <c r="L786" s="23">
        <f t="shared" si="154"/>
        <v>10</v>
      </c>
      <c r="M786" s="22">
        <f t="shared" si="155"/>
        <v>8</v>
      </c>
      <c r="N786" s="207"/>
      <c r="O786" s="28"/>
      <c r="P786" s="29"/>
      <c r="Q786" s="29"/>
      <c r="R786" s="30"/>
      <c r="S786" s="30"/>
    </row>
    <row r="787" spans="1:19" ht="136.5" customHeight="1" x14ac:dyDescent="0.25">
      <c r="A787" s="94"/>
      <c r="B787" s="20" t="s">
        <v>50</v>
      </c>
      <c r="C787" s="42" t="s">
        <v>375</v>
      </c>
      <c r="D787" s="21" t="s">
        <v>21</v>
      </c>
      <c r="E787" s="22">
        <f t="shared" si="156"/>
        <v>25</v>
      </c>
      <c r="F787" s="145">
        <v>50</v>
      </c>
      <c r="G787" s="22">
        <f t="shared" si="157"/>
        <v>40</v>
      </c>
      <c r="H787" s="42"/>
      <c r="I787" s="24"/>
      <c r="J787" s="25"/>
      <c r="K787" s="26" t="str">
        <f t="shared" si="153"/>
        <v>SZT.</v>
      </c>
      <c r="L787" s="23">
        <f t="shared" ref="L787" si="158">F787</f>
        <v>50</v>
      </c>
      <c r="M787" s="22">
        <f t="shared" ref="M787" si="159">G787</f>
        <v>40</v>
      </c>
      <c r="N787" s="207"/>
      <c r="O787" s="28"/>
      <c r="P787" s="29"/>
      <c r="Q787" s="29"/>
      <c r="R787" s="30"/>
      <c r="S787" s="30"/>
    </row>
    <row r="788" spans="1:19" ht="131.25" customHeight="1" thickBot="1" x14ac:dyDescent="0.3">
      <c r="A788" s="94"/>
      <c r="B788" s="20" t="s">
        <v>51</v>
      </c>
      <c r="C788" s="42" t="s">
        <v>376</v>
      </c>
      <c r="D788" s="21" t="s">
        <v>21</v>
      </c>
      <c r="E788" s="22">
        <f t="shared" si="156"/>
        <v>25</v>
      </c>
      <c r="F788" s="145">
        <v>50</v>
      </c>
      <c r="G788" s="22">
        <f t="shared" si="157"/>
        <v>40</v>
      </c>
      <c r="H788" s="42"/>
      <c r="I788" s="24"/>
      <c r="J788" s="25"/>
      <c r="K788" s="26" t="str">
        <f t="shared" si="153"/>
        <v>SZT.</v>
      </c>
      <c r="L788" s="23">
        <f t="shared" ref="L788" si="160">F788</f>
        <v>50</v>
      </c>
      <c r="M788" s="22">
        <f t="shared" ref="M788" si="161">G788</f>
        <v>40</v>
      </c>
      <c r="N788" s="207"/>
      <c r="O788" s="28"/>
      <c r="P788" s="29"/>
      <c r="Q788" s="29"/>
      <c r="R788" s="30"/>
      <c r="S788" s="30"/>
    </row>
    <row r="789" spans="1:19" x14ac:dyDescent="0.25">
      <c r="A789" s="43"/>
      <c r="B789" s="60"/>
      <c r="C789" s="61"/>
      <c r="D789" s="62"/>
      <c r="E789" s="62"/>
      <c r="F789" s="89"/>
      <c r="G789" s="83"/>
      <c r="H789" s="87"/>
      <c r="I789" s="82"/>
      <c r="J789" s="62"/>
      <c r="P789" s="101"/>
      <c r="Q789" s="101"/>
      <c r="R789" s="101"/>
      <c r="S789" s="101"/>
    </row>
    <row r="790" spans="1:19" x14ac:dyDescent="0.25">
      <c r="A790" s="43"/>
      <c r="B790" s="60"/>
      <c r="C790" s="61"/>
      <c r="D790" s="62"/>
      <c r="E790" s="62"/>
      <c r="F790" s="89"/>
      <c r="G790" s="83"/>
      <c r="H790" s="87"/>
      <c r="I790" s="82"/>
      <c r="J790" s="62"/>
      <c r="P790" s="100"/>
      <c r="Q790" s="100"/>
      <c r="R790" s="100"/>
      <c r="S790" s="100"/>
    </row>
    <row r="791" spans="1:19" ht="15.75" thickBot="1" x14ac:dyDescent="0.3">
      <c r="K791" s="90"/>
      <c r="L791" s="90"/>
    </row>
    <row r="792" spans="1:19" ht="15.75" thickBot="1" x14ac:dyDescent="0.3">
      <c r="A792" s="43"/>
      <c r="B792" s="60"/>
      <c r="C792" s="61"/>
      <c r="D792" s="62"/>
      <c r="E792" s="82"/>
      <c r="F792" s="89"/>
      <c r="G792" s="83"/>
      <c r="H792" s="87"/>
      <c r="I792" s="62"/>
      <c r="J792" s="62"/>
      <c r="K792" s="141"/>
      <c r="L792" s="90"/>
      <c r="P792" s="209" t="s">
        <v>387</v>
      </c>
      <c r="Q792" s="210">
        <f>C777</f>
        <v>27</v>
      </c>
      <c r="R792" s="210"/>
      <c r="S792" s="211"/>
    </row>
    <row r="793" spans="1:19" ht="45.75" thickBot="1" x14ac:dyDescent="0.3">
      <c r="A793" s="43"/>
      <c r="B793" s="60"/>
      <c r="C793" s="61"/>
      <c r="D793" s="62"/>
      <c r="E793" s="62"/>
      <c r="F793" s="89"/>
      <c r="G793" s="83"/>
      <c r="H793" s="87"/>
      <c r="I793" s="82"/>
      <c r="J793" s="62"/>
      <c r="K793" s="141"/>
      <c r="L793" s="90"/>
      <c r="P793" s="36" t="s">
        <v>25</v>
      </c>
      <c r="Q793" s="36" t="s">
        <v>26</v>
      </c>
      <c r="R793" s="36" t="s">
        <v>27</v>
      </c>
      <c r="S793" s="36" t="s">
        <v>28</v>
      </c>
    </row>
    <row r="794" spans="1:19" ht="15.75" thickBot="1" x14ac:dyDescent="0.3">
      <c r="A794" s="43" t="s">
        <v>125</v>
      </c>
      <c r="B794" s="60" t="s">
        <v>126</v>
      </c>
      <c r="C794" s="62"/>
      <c r="D794" s="61"/>
      <c r="E794" s="49"/>
      <c r="F794" s="62"/>
      <c r="G794" s="64"/>
      <c r="H794" s="83"/>
      <c r="I794" s="64"/>
      <c r="J794" s="62"/>
      <c r="K794" s="142"/>
      <c r="L794" s="90"/>
      <c r="P794" s="37">
        <f>SUM(P778:P788)</f>
        <v>0</v>
      </c>
      <c r="Q794" s="38">
        <f>SUM(Q778:Q788)</f>
        <v>0</v>
      </c>
      <c r="R794" s="38">
        <f>SUM(R778:R788)</f>
        <v>0</v>
      </c>
      <c r="S794" s="39">
        <f>SUM(S778:S788)</f>
        <v>0</v>
      </c>
    </row>
    <row r="795" spans="1:19" x14ac:dyDescent="0.25">
      <c r="A795" s="46" t="s">
        <v>406</v>
      </c>
      <c r="B795" s="65"/>
      <c r="C795" s="65"/>
      <c r="D795" s="65"/>
      <c r="E795" s="65"/>
      <c r="F795" s="65"/>
      <c r="G795" s="65"/>
      <c r="H795" s="88"/>
      <c r="I795" s="66"/>
      <c r="J795" s="140" t="s">
        <v>127</v>
      </c>
      <c r="K795" s="141"/>
      <c r="L795" s="90"/>
    </row>
    <row r="796" spans="1:19" x14ac:dyDescent="0.25">
      <c r="A796" s="46" t="s">
        <v>403</v>
      </c>
      <c r="B796" s="65"/>
      <c r="C796" s="65"/>
      <c r="D796" s="65"/>
      <c r="E796" s="65"/>
      <c r="F796" s="65"/>
      <c r="G796" s="65"/>
      <c r="H796" s="65"/>
      <c r="I796" s="66"/>
      <c r="J796" s="140" t="s">
        <v>127</v>
      </c>
      <c r="K796" s="141"/>
      <c r="L796" s="90"/>
    </row>
    <row r="797" spans="1:19" x14ac:dyDescent="0.25">
      <c r="A797" s="48"/>
      <c r="B797" s="61" t="s">
        <v>128</v>
      </c>
      <c r="C797" s="48"/>
      <c r="D797" s="68"/>
      <c r="E797" s="48"/>
      <c r="F797" s="69"/>
      <c r="G797" s="48"/>
      <c r="H797" s="48"/>
      <c r="I797" s="70"/>
      <c r="J797" s="64"/>
      <c r="K797" s="141"/>
      <c r="L797" s="90"/>
    </row>
    <row r="798" spans="1:19" x14ac:dyDescent="0.25">
      <c r="A798" s="43" t="s">
        <v>125</v>
      </c>
      <c r="B798" s="71" t="s">
        <v>129</v>
      </c>
      <c r="C798" s="71"/>
      <c r="D798" s="43"/>
      <c r="E798" s="43"/>
      <c r="F798" s="72"/>
      <c r="G798" s="49"/>
      <c r="H798" s="49"/>
      <c r="I798" s="49"/>
      <c r="J798" s="49"/>
      <c r="K798" s="141"/>
      <c r="L798" s="90"/>
    </row>
    <row r="799" spans="1:19" x14ac:dyDescent="0.25">
      <c r="A799" s="43" t="s">
        <v>125</v>
      </c>
      <c r="B799" s="60" t="s">
        <v>130</v>
      </c>
      <c r="C799" s="61"/>
      <c r="D799" s="62"/>
      <c r="E799" s="62"/>
      <c r="F799" s="86"/>
      <c r="G799" s="63"/>
      <c r="H799" s="64"/>
      <c r="I799" s="62"/>
      <c r="J799" s="62"/>
      <c r="K799" s="141"/>
      <c r="L799" s="90"/>
    </row>
    <row r="800" spans="1:19" x14ac:dyDescent="0.25">
      <c r="A800" s="43" t="s">
        <v>125</v>
      </c>
      <c r="B800" s="73"/>
      <c r="C800" s="71"/>
      <c r="D800" s="43"/>
      <c r="E800" s="43"/>
      <c r="F800" s="72"/>
      <c r="G800" s="49"/>
      <c r="H800" s="49"/>
      <c r="I800" s="49"/>
      <c r="J800" s="49"/>
      <c r="K800" s="141"/>
      <c r="L800" s="90"/>
    </row>
    <row r="801" spans="1:19" x14ac:dyDescent="0.25">
      <c r="A801" s="43" t="s">
        <v>125</v>
      </c>
      <c r="B801" s="71" t="s">
        <v>131</v>
      </c>
      <c r="C801" s="71"/>
      <c r="D801" s="43"/>
      <c r="E801" s="43"/>
      <c r="F801" s="72"/>
      <c r="G801" s="49"/>
      <c r="H801" s="49"/>
      <c r="I801" s="71"/>
      <c r="J801" s="71"/>
      <c r="K801" s="141"/>
    </row>
    <row r="802" spans="1:19" x14ac:dyDescent="0.25">
      <c r="A802" s="43" t="s">
        <v>125</v>
      </c>
      <c r="B802" s="74" t="s">
        <v>132</v>
      </c>
      <c r="C802" s="74"/>
      <c r="D802" s="75"/>
      <c r="E802" s="75"/>
      <c r="F802" s="76"/>
      <c r="G802" s="77"/>
      <c r="H802" s="77"/>
      <c r="I802" s="78"/>
      <c r="J802" s="78"/>
      <c r="K802" s="141"/>
    </row>
    <row r="803" spans="1:19" x14ac:dyDescent="0.25">
      <c r="A803" s="49"/>
      <c r="B803" s="49"/>
      <c r="C803" s="49"/>
      <c r="D803" s="43"/>
      <c r="E803" s="79"/>
      <c r="F803" s="80" t="s">
        <v>133</v>
      </c>
      <c r="G803" s="81"/>
      <c r="H803" s="81"/>
      <c r="I803" s="81"/>
      <c r="J803" s="81"/>
      <c r="K803" s="90"/>
    </row>
    <row r="806" spans="1:19" x14ac:dyDescent="0.25">
      <c r="A806" s="49"/>
      <c r="B806" s="49"/>
      <c r="C806" s="49"/>
      <c r="D806" s="43"/>
      <c r="E806" s="79"/>
      <c r="F806" s="80"/>
      <c r="G806" s="81"/>
      <c r="H806" s="81"/>
      <c r="I806" s="81"/>
      <c r="J806" s="81"/>
    </row>
    <row r="807" spans="1:19" x14ac:dyDescent="0.25">
      <c r="A807" s="1"/>
      <c r="B807" s="2"/>
      <c r="C807" s="3"/>
      <c r="D807" s="4"/>
      <c r="E807" s="234" t="s">
        <v>0</v>
      </c>
      <c r="F807" s="234"/>
      <c r="G807" s="234"/>
      <c r="H807" s="2"/>
      <c r="I807" s="2"/>
      <c r="J807" s="2"/>
      <c r="K807" s="236" t="s">
        <v>1</v>
      </c>
      <c r="L807" s="237"/>
      <c r="M807" s="237"/>
      <c r="N807" s="237"/>
      <c r="O807" s="238"/>
      <c r="P807" s="2"/>
      <c r="Q807" s="2"/>
      <c r="R807" s="1"/>
      <c r="S807" s="1"/>
    </row>
    <row r="808" spans="1:19" ht="75.75" thickBot="1" x14ac:dyDescent="0.3">
      <c r="A808" s="94"/>
      <c r="B808" s="5" t="s">
        <v>2</v>
      </c>
      <c r="C808" s="6" t="s">
        <v>3</v>
      </c>
      <c r="D808" s="7" t="s">
        <v>4</v>
      </c>
      <c r="E808" s="8" t="s">
        <v>5</v>
      </c>
      <c r="F808" s="8" t="s">
        <v>6</v>
      </c>
      <c r="G808" s="8" t="s">
        <v>7</v>
      </c>
      <c r="H808" s="5" t="s">
        <v>8</v>
      </c>
      <c r="I808" s="9" t="s">
        <v>9</v>
      </c>
      <c r="J808" s="10" t="s">
        <v>10</v>
      </c>
      <c r="K808" s="11" t="s">
        <v>11</v>
      </c>
      <c r="L808" s="12" t="s">
        <v>12</v>
      </c>
      <c r="M808" s="12" t="s">
        <v>13</v>
      </c>
      <c r="N808" s="13" t="s">
        <v>14</v>
      </c>
      <c r="O808" s="14" t="s">
        <v>15</v>
      </c>
      <c r="P808" s="12" t="s">
        <v>16</v>
      </c>
      <c r="Q808" s="12" t="s">
        <v>17</v>
      </c>
      <c r="R808" s="12" t="s">
        <v>18</v>
      </c>
      <c r="S808" s="12" t="s">
        <v>19</v>
      </c>
    </row>
    <row r="809" spans="1:19" ht="15.75" thickBot="1" x14ac:dyDescent="0.3">
      <c r="A809" s="1"/>
      <c r="B809" s="158" t="s">
        <v>387</v>
      </c>
      <c r="C809" s="127">
        <f>COUNTIF($B$4:B809,"LP.")</f>
        <v>28</v>
      </c>
      <c r="D809" s="16" t="s">
        <v>302</v>
      </c>
      <c r="E809" s="17"/>
      <c r="F809" s="17"/>
      <c r="G809" s="17"/>
      <c r="H809" s="17"/>
      <c r="I809" s="17"/>
      <c r="J809" s="17"/>
      <c r="K809" s="17"/>
      <c r="L809" s="17"/>
      <c r="M809" s="17"/>
      <c r="N809" s="17"/>
      <c r="O809" s="17"/>
      <c r="P809" s="18"/>
      <c r="Q809" s="18"/>
      <c r="R809" s="19"/>
      <c r="S809" s="19"/>
    </row>
    <row r="810" spans="1:19" ht="155.25" customHeight="1" x14ac:dyDescent="0.25">
      <c r="A810" s="1"/>
      <c r="B810" s="20" t="s">
        <v>20</v>
      </c>
      <c r="C810" s="41" t="s">
        <v>301</v>
      </c>
      <c r="D810" s="21" t="s">
        <v>21</v>
      </c>
      <c r="E810" s="22">
        <f>CEILING(F810*0.5,1)</f>
        <v>25</v>
      </c>
      <c r="F810" s="145">
        <v>50</v>
      </c>
      <c r="G810" s="22">
        <f>CEILING(F810*0.8,1)</f>
        <v>40</v>
      </c>
      <c r="H810" s="41"/>
      <c r="I810" s="24"/>
      <c r="J810" s="25"/>
      <c r="K810" s="26" t="str">
        <f>D810</f>
        <v>SZT.</v>
      </c>
      <c r="L810" s="23">
        <f t="shared" ref="L810" si="162">F810</f>
        <v>50</v>
      </c>
      <c r="M810" s="22">
        <f t="shared" ref="M810" si="163">G810</f>
        <v>40</v>
      </c>
      <c r="N810" s="202"/>
      <c r="O810" s="28"/>
      <c r="P810" s="29"/>
      <c r="Q810" s="29"/>
      <c r="R810" s="30"/>
      <c r="S810" s="30"/>
    </row>
    <row r="812" spans="1:19" ht="15.75" thickBot="1" x14ac:dyDescent="0.3"/>
    <row r="813" spans="1:19" ht="15.75" thickBot="1" x14ac:dyDescent="0.3">
      <c r="P813" s="209" t="s">
        <v>387</v>
      </c>
      <c r="Q813" s="210">
        <f>C809</f>
        <v>28</v>
      </c>
      <c r="R813" s="210"/>
      <c r="S813" s="211"/>
    </row>
    <row r="814" spans="1:19" ht="45.75" thickBot="1" x14ac:dyDescent="0.3">
      <c r="A814" s="43"/>
      <c r="B814" s="60"/>
      <c r="C814" s="61"/>
      <c r="D814" s="62"/>
      <c r="E814" s="82"/>
      <c r="F814" s="89"/>
      <c r="G814" s="83"/>
      <c r="H814" s="87"/>
      <c r="I814" s="62"/>
      <c r="J814" s="62"/>
      <c r="P814" s="36" t="s">
        <v>25</v>
      </c>
      <c r="Q814" s="36" t="s">
        <v>26</v>
      </c>
      <c r="R814" s="36" t="s">
        <v>27</v>
      </c>
      <c r="S814" s="36" t="s">
        <v>28</v>
      </c>
    </row>
    <row r="815" spans="1:19" ht="15.75" thickBot="1" x14ac:dyDescent="0.3">
      <c r="A815" s="43"/>
      <c r="B815" s="60"/>
      <c r="C815" s="61"/>
      <c r="D815" s="62"/>
      <c r="E815" s="62"/>
      <c r="F815" s="89"/>
      <c r="G815" s="83"/>
      <c r="H815" s="87"/>
      <c r="I815" s="82"/>
      <c r="J815" s="62"/>
      <c r="P815" s="37">
        <f>SUM(P810:P810)</f>
        <v>0</v>
      </c>
      <c r="Q815" s="38">
        <f>SUM(Q810:Q810)</f>
        <v>0</v>
      </c>
      <c r="R815" s="38">
        <f>SUM(R810:R810)</f>
        <v>0</v>
      </c>
      <c r="S815" s="39">
        <f>SUM(S810:S810)</f>
        <v>0</v>
      </c>
    </row>
    <row r="816" spans="1:19" x14ac:dyDescent="0.25">
      <c r="A816" s="43" t="s">
        <v>125</v>
      </c>
      <c r="B816" s="60" t="s">
        <v>126</v>
      </c>
      <c r="C816" s="62"/>
      <c r="D816" s="61"/>
      <c r="E816" s="49"/>
      <c r="F816" s="62"/>
      <c r="G816" s="64"/>
      <c r="H816" s="83"/>
      <c r="I816" s="64"/>
      <c r="J816" s="62"/>
      <c r="Q816" s="95"/>
    </row>
    <row r="817" spans="1:19" x14ac:dyDescent="0.25">
      <c r="A817" s="46" t="s">
        <v>405</v>
      </c>
      <c r="B817" s="65"/>
      <c r="C817" s="65"/>
      <c r="D817" s="65"/>
      <c r="E817" s="65"/>
      <c r="F817" s="65"/>
      <c r="G817" s="65"/>
      <c r="H817" s="88"/>
      <c r="I817" s="66"/>
      <c r="J817" s="67" t="s">
        <v>127</v>
      </c>
    </row>
    <row r="818" spans="1:19" x14ac:dyDescent="0.25">
      <c r="A818" s="46" t="s">
        <v>394</v>
      </c>
      <c r="B818" s="65"/>
      <c r="C818" s="65"/>
      <c r="D818" s="65"/>
      <c r="E818" s="65"/>
      <c r="F818" s="65"/>
      <c r="G818" s="65"/>
      <c r="H818" s="65"/>
      <c r="I818" s="66"/>
      <c r="J818" s="67" t="s">
        <v>127</v>
      </c>
    </row>
    <row r="819" spans="1:19" x14ac:dyDescent="0.25">
      <c r="A819" s="48"/>
      <c r="B819" s="61" t="s">
        <v>128</v>
      </c>
      <c r="C819" s="48"/>
      <c r="D819" s="68"/>
      <c r="E819" s="48"/>
      <c r="F819" s="69"/>
      <c r="G819" s="48"/>
      <c r="H819" s="48"/>
      <c r="I819" s="70"/>
      <c r="J819" s="64"/>
    </row>
    <row r="820" spans="1:19" x14ac:dyDescent="0.25">
      <c r="A820" s="43" t="s">
        <v>125</v>
      </c>
      <c r="B820" s="71" t="s">
        <v>129</v>
      </c>
      <c r="C820" s="71"/>
      <c r="D820" s="43"/>
      <c r="E820" s="43"/>
      <c r="F820" s="72"/>
      <c r="G820" s="49"/>
      <c r="H820" s="49"/>
      <c r="I820" s="49"/>
      <c r="J820" s="49"/>
    </row>
    <row r="821" spans="1:19" x14ac:dyDescent="0.25">
      <c r="A821" s="43" t="s">
        <v>125</v>
      </c>
      <c r="B821" s="60" t="s">
        <v>130</v>
      </c>
      <c r="C821" s="61"/>
      <c r="D821" s="62"/>
      <c r="E821" s="62"/>
      <c r="F821" s="86"/>
      <c r="G821" s="63"/>
      <c r="H821" s="64"/>
      <c r="I821" s="62"/>
      <c r="J821" s="62"/>
    </row>
    <row r="822" spans="1:19" x14ac:dyDescent="0.25">
      <c r="A822" s="43" t="s">
        <v>125</v>
      </c>
      <c r="B822" s="73"/>
      <c r="C822" s="71"/>
      <c r="D822" s="43"/>
      <c r="E822" s="43"/>
      <c r="F822" s="72"/>
      <c r="G822" s="49"/>
      <c r="H822" s="49"/>
      <c r="I822" s="49"/>
      <c r="J822" s="49"/>
    </row>
    <row r="823" spans="1:19" x14ac:dyDescent="0.25">
      <c r="A823" s="43" t="s">
        <v>125</v>
      </c>
      <c r="B823" s="71" t="s">
        <v>131</v>
      </c>
      <c r="C823" s="71"/>
      <c r="D823" s="43"/>
      <c r="E823" s="43"/>
      <c r="F823" s="72"/>
      <c r="G823" s="49"/>
      <c r="H823" s="49"/>
      <c r="I823" s="71"/>
      <c r="J823" s="71"/>
    </row>
    <row r="824" spans="1:19" x14ac:dyDescent="0.25">
      <c r="A824" s="43" t="s">
        <v>125</v>
      </c>
      <c r="B824" s="74" t="s">
        <v>132</v>
      </c>
      <c r="C824" s="74"/>
      <c r="D824" s="75"/>
      <c r="E824" s="75"/>
      <c r="F824" s="76"/>
      <c r="G824" s="77"/>
      <c r="H824" s="77"/>
      <c r="I824" s="78"/>
      <c r="J824" s="78"/>
    </row>
    <row r="825" spans="1:19" x14ac:dyDescent="0.25">
      <c r="A825" s="49"/>
      <c r="B825" s="49"/>
      <c r="C825" s="49"/>
      <c r="D825" s="43"/>
      <c r="E825" s="79"/>
      <c r="F825" s="80" t="s">
        <v>133</v>
      </c>
      <c r="G825" s="81"/>
      <c r="H825" s="81"/>
      <c r="I825" s="81"/>
      <c r="J825" s="81"/>
    </row>
    <row r="828" spans="1:19" x14ac:dyDescent="0.25">
      <c r="A828" s="49"/>
      <c r="B828" s="49"/>
      <c r="C828" s="49"/>
      <c r="D828" s="43"/>
      <c r="E828" s="79"/>
      <c r="F828" s="80"/>
      <c r="G828" s="81"/>
      <c r="H828" s="81"/>
      <c r="I828" s="81"/>
      <c r="J828" s="81"/>
    </row>
    <row r="830" spans="1:19" x14ac:dyDescent="0.25">
      <c r="A830" s="49"/>
      <c r="B830" s="49"/>
      <c r="C830" s="49"/>
      <c r="D830" s="43"/>
      <c r="E830" s="79"/>
      <c r="F830" s="80"/>
      <c r="G830" s="81"/>
      <c r="H830" s="81"/>
      <c r="I830" s="81"/>
      <c r="J830" s="81"/>
    </row>
    <row r="831" spans="1:19" x14ac:dyDescent="0.25">
      <c r="A831" s="1"/>
      <c r="B831" s="2"/>
      <c r="C831" s="3"/>
      <c r="D831" s="4"/>
      <c r="E831" s="234" t="s">
        <v>0</v>
      </c>
      <c r="F831" s="234"/>
      <c r="G831" s="234"/>
      <c r="H831" s="2"/>
      <c r="I831" s="2"/>
      <c r="J831" s="2"/>
      <c r="K831" s="236" t="s">
        <v>1</v>
      </c>
      <c r="L831" s="237"/>
      <c r="M831" s="237"/>
      <c r="N831" s="237"/>
      <c r="O831" s="238"/>
      <c r="P831" s="2"/>
      <c r="Q831" s="2"/>
      <c r="R831" s="1"/>
      <c r="S831" s="1"/>
    </row>
    <row r="832" spans="1:19" ht="75.75" thickBot="1" x14ac:dyDescent="0.3">
      <c r="A832" s="94"/>
      <c r="B832" s="5" t="s">
        <v>2</v>
      </c>
      <c r="C832" s="6" t="s">
        <v>3</v>
      </c>
      <c r="D832" s="7" t="s">
        <v>4</v>
      </c>
      <c r="E832" s="8" t="s">
        <v>5</v>
      </c>
      <c r="F832" s="8" t="s">
        <v>6</v>
      </c>
      <c r="G832" s="8" t="s">
        <v>7</v>
      </c>
      <c r="H832" s="5" t="s">
        <v>8</v>
      </c>
      <c r="I832" s="9" t="s">
        <v>9</v>
      </c>
      <c r="J832" s="10" t="s">
        <v>10</v>
      </c>
      <c r="K832" s="11" t="s">
        <v>11</v>
      </c>
      <c r="L832" s="12" t="s">
        <v>12</v>
      </c>
      <c r="M832" s="12" t="s">
        <v>13</v>
      </c>
      <c r="N832" s="13" t="s">
        <v>14</v>
      </c>
      <c r="O832" s="14" t="s">
        <v>15</v>
      </c>
      <c r="P832" s="12" t="s">
        <v>16</v>
      </c>
      <c r="Q832" s="12" t="s">
        <v>17</v>
      </c>
      <c r="R832" s="12" t="s">
        <v>18</v>
      </c>
      <c r="S832" s="12" t="s">
        <v>19</v>
      </c>
    </row>
    <row r="833" spans="1:19" ht="15.75" thickBot="1" x14ac:dyDescent="0.3">
      <c r="A833" s="1"/>
      <c r="B833" s="158" t="s">
        <v>387</v>
      </c>
      <c r="C833" s="127">
        <f>COUNTIF($B$4:B833,"LP.")</f>
        <v>29</v>
      </c>
      <c r="D833" s="16" t="s">
        <v>304</v>
      </c>
      <c r="E833" s="17"/>
      <c r="F833" s="17"/>
      <c r="G833" s="17"/>
      <c r="H833" s="17"/>
      <c r="I833" s="17"/>
      <c r="J833" s="17"/>
      <c r="K833" s="17"/>
      <c r="L833" s="17"/>
      <c r="M833" s="17"/>
      <c r="N833" s="17"/>
      <c r="O833" s="17"/>
      <c r="P833" s="18"/>
      <c r="Q833" s="18"/>
      <c r="R833" s="19"/>
      <c r="S833" s="19"/>
    </row>
    <row r="834" spans="1:19" ht="63" customHeight="1" x14ac:dyDescent="0.25">
      <c r="A834" s="1"/>
      <c r="B834" s="20" t="s">
        <v>20</v>
      </c>
      <c r="C834" s="41" t="s">
        <v>303</v>
      </c>
      <c r="D834" s="21" t="s">
        <v>21</v>
      </c>
      <c r="E834" s="22">
        <f>CEILING(F834*0.5,1)</f>
        <v>100</v>
      </c>
      <c r="F834" s="145">
        <v>200</v>
      </c>
      <c r="G834" s="22">
        <f>CEILING(F834*0.8,1)</f>
        <v>160</v>
      </c>
      <c r="H834" s="41"/>
      <c r="I834" s="24"/>
      <c r="J834" s="25"/>
      <c r="K834" s="26" t="str">
        <f>D834</f>
        <v>SZT.</v>
      </c>
      <c r="L834" s="23">
        <f t="shared" ref="L834" si="164">F834</f>
        <v>200</v>
      </c>
      <c r="M834" s="22">
        <f t="shared" ref="M834" si="165">G834</f>
        <v>160</v>
      </c>
      <c r="N834" s="202"/>
      <c r="O834" s="28"/>
      <c r="P834" s="29"/>
      <c r="Q834" s="29"/>
      <c r="R834" s="30"/>
      <c r="S834" s="30"/>
    </row>
    <row r="836" spans="1:19" ht="15.75" thickBot="1" x14ac:dyDescent="0.3"/>
    <row r="837" spans="1:19" ht="15.75" thickBot="1" x14ac:dyDescent="0.3">
      <c r="P837" s="209" t="s">
        <v>387</v>
      </c>
      <c r="Q837" s="210">
        <f>C833</f>
        <v>29</v>
      </c>
      <c r="R837" s="210"/>
      <c r="S837" s="211"/>
    </row>
    <row r="838" spans="1:19" ht="45.75" thickBot="1" x14ac:dyDescent="0.3">
      <c r="A838" s="43"/>
      <c r="B838" s="60"/>
      <c r="C838" s="61"/>
      <c r="D838" s="62"/>
      <c r="E838" s="82"/>
      <c r="F838" s="89"/>
      <c r="G838" s="83"/>
      <c r="H838" s="87"/>
      <c r="I838" s="62"/>
      <c r="J838" s="62"/>
      <c r="P838" s="36" t="s">
        <v>25</v>
      </c>
      <c r="Q838" s="36" t="s">
        <v>26</v>
      </c>
      <c r="R838" s="36" t="s">
        <v>27</v>
      </c>
      <c r="S838" s="36" t="s">
        <v>28</v>
      </c>
    </row>
    <row r="839" spans="1:19" ht="15.75" thickBot="1" x14ac:dyDescent="0.3">
      <c r="A839" s="43"/>
      <c r="B839" s="60"/>
      <c r="C839" s="61"/>
      <c r="D839" s="62"/>
      <c r="E839" s="62"/>
      <c r="F839" s="89"/>
      <c r="G839" s="83"/>
      <c r="H839" s="87"/>
      <c r="I839" s="82"/>
      <c r="J839" s="62"/>
      <c r="P839" s="37">
        <f>SUM(P834:P834)</f>
        <v>0</v>
      </c>
      <c r="Q839" s="38">
        <f>SUM(Q834:Q834)</f>
        <v>0</v>
      </c>
      <c r="R839" s="38">
        <f>SUM(R834:R834)</f>
        <v>0</v>
      </c>
      <c r="S839" s="39">
        <f>SUM(S834:S834)</f>
        <v>0</v>
      </c>
    </row>
    <row r="840" spans="1:19" x14ac:dyDescent="0.25">
      <c r="A840" s="43" t="s">
        <v>125</v>
      </c>
      <c r="B840" s="60" t="s">
        <v>126</v>
      </c>
      <c r="C840" s="62"/>
      <c r="D840" s="61"/>
      <c r="E840" s="49"/>
      <c r="F840" s="62"/>
      <c r="G840" s="64"/>
      <c r="H840" s="83"/>
      <c r="I840" s="64"/>
      <c r="J840" s="62"/>
      <c r="Q840" s="95"/>
    </row>
    <row r="841" spans="1:19" x14ac:dyDescent="0.25">
      <c r="A841" s="46" t="s">
        <v>404</v>
      </c>
      <c r="B841" s="65"/>
      <c r="C841" s="65"/>
      <c r="D841" s="65"/>
      <c r="E841" s="65"/>
      <c r="F841" s="65"/>
      <c r="G841" s="65"/>
      <c r="H841" s="88"/>
      <c r="I841" s="66"/>
      <c r="J841" s="67" t="s">
        <v>127</v>
      </c>
    </row>
    <row r="842" spans="1:19" x14ac:dyDescent="0.25">
      <c r="A842" s="46" t="s">
        <v>407</v>
      </c>
      <c r="B842" s="65"/>
      <c r="C842" s="65"/>
      <c r="D842" s="65"/>
      <c r="E842" s="65"/>
      <c r="F842" s="65"/>
      <c r="G842" s="65"/>
      <c r="H842" s="65"/>
      <c r="I842" s="66"/>
      <c r="J842" s="67" t="s">
        <v>127</v>
      </c>
    </row>
    <row r="843" spans="1:19" x14ac:dyDescent="0.25">
      <c r="A843" s="48"/>
      <c r="B843" s="61" t="s">
        <v>128</v>
      </c>
      <c r="C843" s="48"/>
      <c r="D843" s="68"/>
      <c r="E843" s="48"/>
      <c r="F843" s="69"/>
      <c r="G843" s="48"/>
      <c r="H843" s="48"/>
      <c r="I843" s="70"/>
      <c r="J843" s="64"/>
    </row>
    <row r="844" spans="1:19" x14ac:dyDescent="0.25">
      <c r="A844" s="43" t="s">
        <v>125</v>
      </c>
      <c r="B844" s="71" t="s">
        <v>129</v>
      </c>
      <c r="C844" s="71"/>
      <c r="D844" s="43"/>
      <c r="E844" s="43"/>
      <c r="F844" s="72"/>
      <c r="G844" s="49"/>
      <c r="H844" s="49"/>
      <c r="I844" s="49"/>
      <c r="J844" s="49"/>
    </row>
    <row r="845" spans="1:19" x14ac:dyDescent="0.25">
      <c r="A845" s="43" t="s">
        <v>125</v>
      </c>
      <c r="B845" s="60" t="s">
        <v>130</v>
      </c>
      <c r="C845" s="61"/>
      <c r="D845" s="62"/>
      <c r="E845" s="62"/>
      <c r="F845" s="86"/>
      <c r="G845" s="63"/>
      <c r="H845" s="64"/>
      <c r="I845" s="62"/>
      <c r="J845" s="62"/>
    </row>
    <row r="846" spans="1:19" x14ac:dyDescent="0.25">
      <c r="A846" s="43" t="s">
        <v>125</v>
      </c>
      <c r="B846" s="73"/>
      <c r="C846" s="71"/>
      <c r="D846" s="43"/>
      <c r="E846" s="43"/>
      <c r="F846" s="72"/>
      <c r="G846" s="49"/>
      <c r="H846" s="49"/>
      <c r="I846" s="49"/>
      <c r="J846" s="49"/>
    </row>
    <row r="847" spans="1:19" x14ac:dyDescent="0.25">
      <c r="A847" s="43" t="s">
        <v>125</v>
      </c>
      <c r="B847" s="71" t="s">
        <v>131</v>
      </c>
      <c r="C847" s="71"/>
      <c r="D847" s="43"/>
      <c r="E847" s="43"/>
      <c r="F847" s="72"/>
      <c r="G847" s="49"/>
      <c r="H847" s="49"/>
      <c r="I847" s="71"/>
      <c r="J847" s="71"/>
    </row>
    <row r="848" spans="1:19" x14ac:dyDescent="0.25">
      <c r="A848" s="43" t="s">
        <v>125</v>
      </c>
      <c r="B848" s="74" t="s">
        <v>132</v>
      </c>
      <c r="C848" s="74"/>
      <c r="D848" s="75"/>
      <c r="E848" s="75"/>
      <c r="F848" s="76"/>
      <c r="G848" s="77"/>
      <c r="H848" s="77"/>
      <c r="I848" s="78"/>
      <c r="J848" s="78"/>
    </row>
    <row r="849" spans="1:19" x14ac:dyDescent="0.25">
      <c r="A849" s="49"/>
      <c r="B849" s="49"/>
      <c r="C849" s="49"/>
      <c r="D849" s="43"/>
      <c r="E849" s="79"/>
      <c r="F849" s="80" t="s">
        <v>133</v>
      </c>
      <c r="G849" s="81"/>
      <c r="H849" s="81"/>
      <c r="I849" s="81"/>
      <c r="J849" s="81"/>
    </row>
    <row r="853" spans="1:19" x14ac:dyDescent="0.25">
      <c r="A853" s="49"/>
      <c r="B853" s="49"/>
      <c r="C853" s="49"/>
      <c r="D853" s="43"/>
      <c r="E853" s="79"/>
      <c r="F853" s="80"/>
      <c r="G853" s="81"/>
      <c r="H853" s="81"/>
      <c r="I853" s="81"/>
      <c r="J853" s="81"/>
    </row>
    <row r="854" spans="1:19" x14ac:dyDescent="0.25">
      <c r="A854" s="1"/>
      <c r="B854" s="2"/>
      <c r="C854" s="3"/>
      <c r="D854" s="4"/>
      <c r="E854" s="234" t="s">
        <v>0</v>
      </c>
      <c r="F854" s="234"/>
      <c r="G854" s="234"/>
      <c r="H854" s="2"/>
      <c r="I854" s="2"/>
      <c r="J854" s="2"/>
      <c r="K854" s="236" t="s">
        <v>1</v>
      </c>
      <c r="L854" s="237"/>
      <c r="M854" s="237"/>
      <c r="N854" s="237"/>
      <c r="O854" s="238"/>
      <c r="P854" s="2"/>
      <c r="Q854" s="2"/>
      <c r="R854" s="1"/>
      <c r="S854" s="1"/>
    </row>
    <row r="855" spans="1:19" ht="75.75" thickBot="1" x14ac:dyDescent="0.3">
      <c r="A855" s="94"/>
      <c r="B855" s="5" t="s">
        <v>2</v>
      </c>
      <c r="C855" s="6" t="s">
        <v>3</v>
      </c>
      <c r="D855" s="7" t="s">
        <v>4</v>
      </c>
      <c r="E855" s="8" t="s">
        <v>5</v>
      </c>
      <c r="F855" s="8" t="s">
        <v>6</v>
      </c>
      <c r="G855" s="8" t="s">
        <v>7</v>
      </c>
      <c r="H855" s="5" t="s">
        <v>8</v>
      </c>
      <c r="I855" s="9" t="s">
        <v>9</v>
      </c>
      <c r="J855" s="10" t="s">
        <v>10</v>
      </c>
      <c r="K855" s="11" t="s">
        <v>11</v>
      </c>
      <c r="L855" s="12" t="s">
        <v>12</v>
      </c>
      <c r="M855" s="12" t="s">
        <v>13</v>
      </c>
      <c r="N855" s="13" t="s">
        <v>14</v>
      </c>
      <c r="O855" s="14" t="s">
        <v>15</v>
      </c>
      <c r="P855" s="12" t="s">
        <v>16</v>
      </c>
      <c r="Q855" s="12" t="s">
        <v>17</v>
      </c>
      <c r="R855" s="12" t="s">
        <v>18</v>
      </c>
      <c r="S855" s="12" t="s">
        <v>19</v>
      </c>
    </row>
    <row r="856" spans="1:19" ht="15.75" thickBot="1" x14ac:dyDescent="0.3">
      <c r="A856" s="1"/>
      <c r="B856" s="158" t="s">
        <v>387</v>
      </c>
      <c r="C856" s="127">
        <f>COUNTIF($B$4:B856,"LP.")</f>
        <v>30</v>
      </c>
      <c r="D856" s="103" t="s">
        <v>310</v>
      </c>
      <c r="E856" s="17"/>
      <c r="F856" s="104"/>
      <c r="G856" s="17"/>
      <c r="H856" s="17"/>
      <c r="I856" s="17"/>
      <c r="J856" s="17"/>
      <c r="K856" s="17"/>
      <c r="L856" s="17"/>
      <c r="M856" s="17"/>
      <c r="N856" s="104"/>
      <c r="O856" s="17"/>
      <c r="P856" s="18"/>
      <c r="Q856" s="18"/>
      <c r="R856" s="19"/>
      <c r="S856" s="19"/>
    </row>
    <row r="857" spans="1:19" ht="171" customHeight="1" x14ac:dyDescent="0.25">
      <c r="A857" s="1"/>
      <c r="B857" s="20" t="s">
        <v>20</v>
      </c>
      <c r="C857" s="42" t="s">
        <v>305</v>
      </c>
      <c r="D857" s="201" t="s">
        <v>371</v>
      </c>
      <c r="E857" s="22">
        <f>CEILING(F857*0.5,1)</f>
        <v>18</v>
      </c>
      <c r="F857" s="145">
        <v>35</v>
      </c>
      <c r="G857" s="22">
        <f>CEILING(F857*0.8,1)</f>
        <v>28</v>
      </c>
      <c r="H857" s="41"/>
      <c r="I857" s="24"/>
      <c r="J857" s="25"/>
      <c r="K857" s="26" t="str">
        <f>D857</f>
        <v>op.</v>
      </c>
      <c r="L857" s="23">
        <f t="shared" ref="L857:L860" si="166">F857</f>
        <v>35</v>
      </c>
      <c r="M857" s="22">
        <f t="shared" ref="M857:M860" si="167">G857</f>
        <v>28</v>
      </c>
      <c r="N857" s="207"/>
      <c r="O857" s="28"/>
      <c r="P857" s="29"/>
      <c r="Q857" s="29"/>
      <c r="R857" s="30"/>
      <c r="S857" s="30"/>
    </row>
    <row r="858" spans="1:19" ht="165.75" customHeight="1" x14ac:dyDescent="0.25">
      <c r="A858" s="1"/>
      <c r="B858" s="20" t="s">
        <v>22</v>
      </c>
      <c r="C858" s="41" t="s">
        <v>306</v>
      </c>
      <c r="D858" s="201" t="s">
        <v>371</v>
      </c>
      <c r="E858" s="22">
        <f t="shared" ref="E858:E861" si="168">CEILING(F858*0.5,1)</f>
        <v>20</v>
      </c>
      <c r="F858" s="145">
        <v>40</v>
      </c>
      <c r="G858" s="22">
        <f t="shared" ref="G858:G861" si="169">CEILING(F858*0.8,1)</f>
        <v>32</v>
      </c>
      <c r="H858" s="41"/>
      <c r="I858" s="24"/>
      <c r="J858" s="25"/>
      <c r="K858" s="26" t="str">
        <f>D858</f>
        <v>op.</v>
      </c>
      <c r="L858" s="23">
        <f t="shared" si="166"/>
        <v>40</v>
      </c>
      <c r="M858" s="22">
        <f t="shared" si="167"/>
        <v>32</v>
      </c>
      <c r="N858" s="202"/>
      <c r="O858" s="28"/>
      <c r="P858" s="29"/>
      <c r="Q858" s="29"/>
      <c r="R858" s="30"/>
      <c r="S858" s="30"/>
    </row>
    <row r="859" spans="1:19" ht="183" customHeight="1" x14ac:dyDescent="0.25">
      <c r="A859" s="1"/>
      <c r="B859" s="20" t="s">
        <v>23</v>
      </c>
      <c r="C859" s="42" t="s">
        <v>307</v>
      </c>
      <c r="D859" s="201" t="s">
        <v>371</v>
      </c>
      <c r="E859" s="22">
        <f t="shared" si="168"/>
        <v>5</v>
      </c>
      <c r="F859" s="145">
        <v>10</v>
      </c>
      <c r="G859" s="22">
        <f t="shared" si="169"/>
        <v>8</v>
      </c>
      <c r="H859" s="41"/>
      <c r="I859" s="24"/>
      <c r="J859" s="25"/>
      <c r="K859" s="26" t="str">
        <f>D859</f>
        <v>op.</v>
      </c>
      <c r="L859" s="23">
        <f t="shared" si="166"/>
        <v>10</v>
      </c>
      <c r="M859" s="22">
        <f t="shared" si="167"/>
        <v>8</v>
      </c>
      <c r="N859" s="203"/>
      <c r="O859" s="28"/>
      <c r="P859" s="29"/>
      <c r="Q859" s="29"/>
      <c r="R859" s="30"/>
      <c r="S859" s="30"/>
    </row>
    <row r="860" spans="1:19" ht="55.5" customHeight="1" x14ac:dyDescent="0.25">
      <c r="A860" s="1"/>
      <c r="B860" s="20" t="s">
        <v>33</v>
      </c>
      <c r="C860" s="41" t="s">
        <v>308</v>
      </c>
      <c r="D860" s="201" t="s">
        <v>371</v>
      </c>
      <c r="E860" s="22">
        <f t="shared" si="168"/>
        <v>4</v>
      </c>
      <c r="F860" s="145">
        <v>7</v>
      </c>
      <c r="G860" s="22">
        <f t="shared" si="169"/>
        <v>6</v>
      </c>
      <c r="H860" s="41"/>
      <c r="I860" s="24"/>
      <c r="J860" s="25"/>
      <c r="K860" s="26" t="str">
        <f>D860</f>
        <v>op.</v>
      </c>
      <c r="L860" s="23">
        <f t="shared" si="166"/>
        <v>7</v>
      </c>
      <c r="M860" s="22">
        <f t="shared" si="167"/>
        <v>6</v>
      </c>
      <c r="N860" s="202"/>
      <c r="O860" s="28"/>
      <c r="P860" s="29"/>
      <c r="Q860" s="29"/>
      <c r="R860" s="30"/>
      <c r="S860" s="30"/>
    </row>
    <row r="861" spans="1:19" ht="61.5" customHeight="1" x14ac:dyDescent="0.25">
      <c r="A861" s="1"/>
      <c r="B861" s="20" t="s">
        <v>34</v>
      </c>
      <c r="C861" s="41" t="s">
        <v>309</v>
      </c>
      <c r="D861" s="201" t="s">
        <v>371</v>
      </c>
      <c r="E861" s="22">
        <f t="shared" si="168"/>
        <v>2</v>
      </c>
      <c r="F861" s="145">
        <v>3</v>
      </c>
      <c r="G861" s="22">
        <f t="shared" si="169"/>
        <v>3</v>
      </c>
      <c r="H861" s="41"/>
      <c r="I861" s="24"/>
      <c r="J861" s="25"/>
      <c r="K861" s="26" t="str">
        <f>D861</f>
        <v>op.</v>
      </c>
      <c r="L861" s="23">
        <f t="shared" ref="L861" si="170">F861</f>
        <v>3</v>
      </c>
      <c r="M861" s="22">
        <f t="shared" ref="M861" si="171">G861</f>
        <v>3</v>
      </c>
      <c r="N861" s="202"/>
      <c r="O861" s="28"/>
      <c r="P861" s="29"/>
      <c r="Q861" s="29"/>
      <c r="R861" s="30"/>
      <c r="S861" s="30"/>
    </row>
    <row r="863" spans="1:19" ht="15.75" thickBot="1" x14ac:dyDescent="0.3"/>
    <row r="864" spans="1:19" ht="15.75" thickBot="1" x14ac:dyDescent="0.3">
      <c r="P864" s="209" t="s">
        <v>387</v>
      </c>
      <c r="Q864" s="210">
        <f>C856</f>
        <v>30</v>
      </c>
      <c r="R864" s="210"/>
      <c r="S864" s="211"/>
    </row>
    <row r="865" spans="1:19" ht="45.75" thickBot="1" x14ac:dyDescent="0.3">
      <c r="A865" s="43"/>
      <c r="B865" s="60"/>
      <c r="C865" s="61"/>
      <c r="D865" s="62"/>
      <c r="E865" s="82"/>
      <c r="F865" s="89"/>
      <c r="G865" s="83"/>
      <c r="H865" s="87"/>
      <c r="I865" s="62"/>
      <c r="J865" s="62"/>
      <c r="P865" s="36" t="s">
        <v>25</v>
      </c>
      <c r="Q865" s="36" t="s">
        <v>26</v>
      </c>
      <c r="R865" s="36" t="s">
        <v>27</v>
      </c>
      <c r="S865" s="36" t="s">
        <v>28</v>
      </c>
    </row>
    <row r="866" spans="1:19" ht="15.75" thickBot="1" x14ac:dyDescent="0.3">
      <c r="A866" s="43"/>
      <c r="B866" s="60"/>
      <c r="C866" s="61"/>
      <c r="D866" s="62"/>
      <c r="E866" s="62"/>
      <c r="F866" s="89"/>
      <c r="G866" s="83"/>
      <c r="H866" s="87"/>
      <c r="I866" s="82"/>
      <c r="J866" s="62"/>
      <c r="P866" s="37">
        <f>SUM(P857:P861)</f>
        <v>0</v>
      </c>
      <c r="Q866" s="38">
        <f>SUM(Q857:Q861)</f>
        <v>0</v>
      </c>
      <c r="R866" s="38">
        <f>SUM(R857:R861)</f>
        <v>0</v>
      </c>
      <c r="S866" s="39">
        <f>SUM(S857:S861)</f>
        <v>0</v>
      </c>
    </row>
    <row r="867" spans="1:19" x14ac:dyDescent="0.25">
      <c r="A867" s="43" t="s">
        <v>125</v>
      </c>
      <c r="B867" s="60" t="s">
        <v>126</v>
      </c>
      <c r="C867" s="62"/>
      <c r="D867" s="61"/>
      <c r="E867" s="49"/>
      <c r="F867" s="62"/>
      <c r="G867" s="64"/>
      <c r="H867" s="83"/>
      <c r="I867" s="64"/>
      <c r="J867" s="62"/>
      <c r="Q867" s="95"/>
    </row>
    <row r="868" spans="1:19" x14ac:dyDescent="0.25">
      <c r="A868" s="46" t="s">
        <v>396</v>
      </c>
      <c r="B868" s="65"/>
      <c r="C868" s="65"/>
      <c r="D868" s="65"/>
      <c r="E868" s="65"/>
      <c r="F868" s="65"/>
      <c r="G868" s="65"/>
      <c r="H868" s="88"/>
      <c r="I868" s="66"/>
      <c r="J868" s="67" t="s">
        <v>127</v>
      </c>
    </row>
    <row r="869" spans="1:19" x14ac:dyDescent="0.25">
      <c r="A869" s="46" t="s">
        <v>394</v>
      </c>
      <c r="B869" s="65"/>
      <c r="C869" s="65"/>
      <c r="D869" s="65"/>
      <c r="E869" s="65"/>
      <c r="F869" s="65"/>
      <c r="G869" s="65"/>
      <c r="H869" s="65"/>
      <c r="I869" s="66"/>
      <c r="J869" s="67" t="s">
        <v>127</v>
      </c>
    </row>
    <row r="870" spans="1:19" x14ac:dyDescent="0.25">
      <c r="A870" s="48"/>
      <c r="B870" s="61" t="s">
        <v>128</v>
      </c>
      <c r="C870" s="48"/>
      <c r="D870" s="68"/>
      <c r="E870" s="48"/>
      <c r="F870" s="69"/>
      <c r="G870" s="48"/>
      <c r="H870" s="48"/>
      <c r="I870" s="70"/>
      <c r="J870" s="64"/>
    </row>
    <row r="871" spans="1:19" x14ac:dyDescent="0.25">
      <c r="A871" s="43" t="s">
        <v>125</v>
      </c>
      <c r="B871" s="71" t="s">
        <v>129</v>
      </c>
      <c r="C871" s="71"/>
      <c r="D871" s="43"/>
      <c r="E871" s="43"/>
      <c r="F871" s="72"/>
      <c r="G871" s="49"/>
      <c r="H871" s="49"/>
      <c r="I871" s="49"/>
      <c r="J871" s="49"/>
    </row>
    <row r="872" spans="1:19" x14ac:dyDescent="0.25">
      <c r="A872" s="43" t="s">
        <v>125</v>
      </c>
      <c r="B872" s="60" t="s">
        <v>130</v>
      </c>
      <c r="C872" s="61"/>
      <c r="D872" s="62"/>
      <c r="E872" s="62"/>
      <c r="F872" s="86"/>
      <c r="G872" s="63"/>
      <c r="H872" s="64"/>
      <c r="I872" s="62"/>
      <c r="J872" s="62"/>
    </row>
    <row r="873" spans="1:19" x14ac:dyDescent="0.25">
      <c r="A873" s="43" t="s">
        <v>125</v>
      </c>
      <c r="B873" s="73"/>
      <c r="C873" s="71"/>
      <c r="D873" s="43"/>
      <c r="E873" s="43"/>
      <c r="F873" s="72"/>
      <c r="G873" s="49"/>
      <c r="H873" s="49"/>
      <c r="I873" s="49"/>
      <c r="J873" s="49"/>
    </row>
    <row r="874" spans="1:19" x14ac:dyDescent="0.25">
      <c r="A874" s="43" t="s">
        <v>125</v>
      </c>
      <c r="B874" s="71" t="s">
        <v>131</v>
      </c>
      <c r="C874" s="71"/>
      <c r="D874" s="43"/>
      <c r="E874" s="43"/>
      <c r="F874" s="72"/>
      <c r="G874" s="49"/>
      <c r="H874" s="49"/>
      <c r="I874" s="71"/>
      <c r="J874" s="71"/>
    </row>
    <row r="875" spans="1:19" x14ac:dyDescent="0.25">
      <c r="A875" s="43" t="s">
        <v>125</v>
      </c>
      <c r="B875" s="74" t="s">
        <v>132</v>
      </c>
      <c r="C875" s="74"/>
      <c r="D875" s="75"/>
      <c r="E875" s="75"/>
      <c r="F875" s="76"/>
      <c r="G875" s="77"/>
      <c r="H875" s="77"/>
      <c r="I875" s="78"/>
      <c r="J875" s="78"/>
    </row>
    <row r="876" spans="1:19" x14ac:dyDescent="0.25">
      <c r="A876" s="49"/>
      <c r="B876" s="49"/>
      <c r="C876" s="49"/>
      <c r="D876" s="43"/>
      <c r="E876" s="79"/>
      <c r="F876" s="80" t="s">
        <v>133</v>
      </c>
      <c r="G876" s="81"/>
      <c r="H876" s="81"/>
      <c r="I876" s="81"/>
      <c r="J876" s="81"/>
    </row>
    <row r="880" spans="1:19" x14ac:dyDescent="0.25">
      <c r="A880" s="1"/>
      <c r="B880" s="2"/>
      <c r="C880" s="3"/>
      <c r="D880" s="4"/>
      <c r="E880" s="234" t="s">
        <v>0</v>
      </c>
      <c r="F880" s="234"/>
      <c r="G880" s="234"/>
      <c r="H880" s="2"/>
      <c r="I880" s="2"/>
      <c r="J880" s="2"/>
      <c r="K880" s="236" t="s">
        <v>1</v>
      </c>
      <c r="L880" s="237"/>
      <c r="M880" s="237"/>
      <c r="N880" s="237"/>
      <c r="O880" s="238"/>
      <c r="P880" s="2"/>
      <c r="Q880" s="2"/>
      <c r="R880" s="1"/>
      <c r="S880" s="1"/>
    </row>
    <row r="881" spans="1:19" ht="75.75" thickBot="1" x14ac:dyDescent="0.3">
      <c r="A881" s="94"/>
      <c r="B881" s="5" t="s">
        <v>2</v>
      </c>
      <c r="C881" s="6" t="s">
        <v>3</v>
      </c>
      <c r="D881" s="7" t="s">
        <v>4</v>
      </c>
      <c r="E881" s="8" t="s">
        <v>5</v>
      </c>
      <c r="F881" s="8" t="s">
        <v>6</v>
      </c>
      <c r="G881" s="8" t="s">
        <v>7</v>
      </c>
      <c r="H881" s="5" t="s">
        <v>8</v>
      </c>
      <c r="I881" s="9" t="s">
        <v>9</v>
      </c>
      <c r="J881" s="10" t="s">
        <v>10</v>
      </c>
      <c r="K881" s="11" t="s">
        <v>11</v>
      </c>
      <c r="L881" s="12" t="s">
        <v>12</v>
      </c>
      <c r="M881" s="12" t="s">
        <v>13</v>
      </c>
      <c r="N881" s="13" t="s">
        <v>14</v>
      </c>
      <c r="O881" s="14" t="s">
        <v>15</v>
      </c>
      <c r="P881" s="12" t="s">
        <v>16</v>
      </c>
      <c r="Q881" s="12" t="s">
        <v>17</v>
      </c>
      <c r="R881" s="12" t="s">
        <v>18</v>
      </c>
      <c r="S881" s="12" t="s">
        <v>19</v>
      </c>
    </row>
    <row r="882" spans="1:19" ht="15.75" thickBot="1" x14ac:dyDescent="0.3">
      <c r="A882" s="1"/>
      <c r="B882" s="158" t="s">
        <v>387</v>
      </c>
      <c r="C882" s="127">
        <f>COUNTIF($B$4:B882,"LP.")</f>
        <v>31</v>
      </c>
      <c r="D882" s="103" t="s">
        <v>321</v>
      </c>
      <c r="E882" s="17"/>
      <c r="F882" s="17"/>
      <c r="G882" s="17"/>
      <c r="H882" s="17"/>
      <c r="I882" s="17"/>
      <c r="J882" s="17"/>
      <c r="K882" s="17"/>
      <c r="L882" s="17"/>
      <c r="M882" s="17"/>
      <c r="N882" s="104"/>
      <c r="O882" s="17"/>
      <c r="P882" s="18"/>
      <c r="Q882" s="18"/>
      <c r="R882" s="19"/>
      <c r="S882" s="19"/>
    </row>
    <row r="883" spans="1:19" ht="36.75" customHeight="1" x14ac:dyDescent="0.25">
      <c r="A883" s="1"/>
      <c r="B883" s="20" t="s">
        <v>20</v>
      </c>
      <c r="C883" s="42" t="s">
        <v>311</v>
      </c>
      <c r="D883" s="21" t="s">
        <v>21</v>
      </c>
      <c r="E883" s="22">
        <f>CEILING(F883*0.5,1)</f>
        <v>500</v>
      </c>
      <c r="F883" s="145">
        <v>1000</v>
      </c>
      <c r="G883" s="22">
        <f>CEILING(F883*0.8,1)</f>
        <v>800</v>
      </c>
      <c r="H883" s="41"/>
      <c r="I883" s="24"/>
      <c r="J883" s="25"/>
      <c r="K883" s="26" t="str">
        <f t="shared" ref="K883:K892" si="172">D883</f>
        <v>SZT.</v>
      </c>
      <c r="L883" s="23">
        <f t="shared" ref="L883:L892" si="173">F883</f>
        <v>1000</v>
      </c>
      <c r="M883" s="22">
        <f t="shared" ref="M883:M892" si="174">G883</f>
        <v>800</v>
      </c>
      <c r="N883" s="207"/>
      <c r="O883" s="28"/>
      <c r="P883" s="29"/>
      <c r="Q883" s="29"/>
      <c r="R883" s="30"/>
      <c r="S883" s="30"/>
    </row>
    <row r="884" spans="1:19" ht="33" customHeight="1" x14ac:dyDescent="0.25">
      <c r="A884" s="1"/>
      <c r="B884" s="20" t="s">
        <v>22</v>
      </c>
      <c r="C884" s="41" t="s">
        <v>312</v>
      </c>
      <c r="D884" s="21" t="s">
        <v>21</v>
      </c>
      <c r="E884" s="22">
        <f t="shared" ref="E884:E892" si="175">CEILING(F884*0.5,1)</f>
        <v>100</v>
      </c>
      <c r="F884" s="145">
        <v>200</v>
      </c>
      <c r="G884" s="22">
        <f t="shared" ref="G884:G892" si="176">CEILING(F884*0.8,1)</f>
        <v>160</v>
      </c>
      <c r="H884" s="41"/>
      <c r="I884" s="24"/>
      <c r="J884" s="25"/>
      <c r="K884" s="26" t="str">
        <f t="shared" si="172"/>
        <v>SZT.</v>
      </c>
      <c r="L884" s="23">
        <f t="shared" si="173"/>
        <v>200</v>
      </c>
      <c r="M884" s="22">
        <f t="shared" si="174"/>
        <v>160</v>
      </c>
      <c r="N884" s="207"/>
      <c r="O884" s="28"/>
      <c r="P884" s="29"/>
      <c r="Q884" s="29"/>
      <c r="R884" s="30"/>
      <c r="S884" s="30"/>
    </row>
    <row r="885" spans="1:19" ht="40.5" customHeight="1" x14ac:dyDescent="0.25">
      <c r="A885" s="1"/>
      <c r="B885" s="20" t="s">
        <v>23</v>
      </c>
      <c r="C885" s="42" t="s">
        <v>313</v>
      </c>
      <c r="D885" s="21" t="s">
        <v>21</v>
      </c>
      <c r="E885" s="22">
        <f t="shared" si="175"/>
        <v>48</v>
      </c>
      <c r="F885" s="145">
        <v>96</v>
      </c>
      <c r="G885" s="22">
        <f t="shared" si="176"/>
        <v>77</v>
      </c>
      <c r="H885" s="42"/>
      <c r="I885" s="24"/>
      <c r="J885" s="25"/>
      <c r="K885" s="26" t="str">
        <f t="shared" si="172"/>
        <v>SZT.</v>
      </c>
      <c r="L885" s="23">
        <f t="shared" si="173"/>
        <v>96</v>
      </c>
      <c r="M885" s="22">
        <f t="shared" si="174"/>
        <v>77</v>
      </c>
      <c r="N885" s="203"/>
      <c r="O885" s="28"/>
      <c r="P885" s="29"/>
      <c r="Q885" s="29"/>
      <c r="R885" s="30"/>
      <c r="S885" s="30"/>
    </row>
    <row r="886" spans="1:19" ht="34.5" customHeight="1" x14ac:dyDescent="0.25">
      <c r="A886" s="94"/>
      <c r="B886" s="20" t="s">
        <v>33</v>
      </c>
      <c r="C886" s="41" t="s">
        <v>314</v>
      </c>
      <c r="D886" s="21" t="s">
        <v>21</v>
      </c>
      <c r="E886" s="22">
        <f t="shared" si="175"/>
        <v>48</v>
      </c>
      <c r="F886" s="145">
        <v>96</v>
      </c>
      <c r="G886" s="22">
        <f t="shared" si="176"/>
        <v>77</v>
      </c>
      <c r="H886" s="41"/>
      <c r="I886" s="24"/>
      <c r="J886" s="25"/>
      <c r="K886" s="26" t="str">
        <f t="shared" si="172"/>
        <v>SZT.</v>
      </c>
      <c r="L886" s="23">
        <f t="shared" si="173"/>
        <v>96</v>
      </c>
      <c r="M886" s="22">
        <f t="shared" si="174"/>
        <v>77</v>
      </c>
      <c r="N886" s="207"/>
      <c r="O886" s="28"/>
      <c r="P886" s="29"/>
      <c r="Q886" s="29"/>
      <c r="R886" s="30"/>
      <c r="S886" s="30"/>
    </row>
    <row r="887" spans="1:19" ht="24" customHeight="1" x14ac:dyDescent="0.25">
      <c r="A887" s="94"/>
      <c r="B887" s="20" t="s">
        <v>34</v>
      </c>
      <c r="C887" s="41" t="s">
        <v>315</v>
      </c>
      <c r="D887" s="21" t="s">
        <v>21</v>
      </c>
      <c r="E887" s="22">
        <f t="shared" si="175"/>
        <v>500</v>
      </c>
      <c r="F887" s="145">
        <v>1000</v>
      </c>
      <c r="G887" s="22">
        <f t="shared" si="176"/>
        <v>800</v>
      </c>
      <c r="H887" s="42"/>
      <c r="I887" s="24"/>
      <c r="J887" s="25"/>
      <c r="K887" s="26" t="str">
        <f t="shared" si="172"/>
        <v>SZT.</v>
      </c>
      <c r="L887" s="23">
        <f t="shared" si="173"/>
        <v>1000</v>
      </c>
      <c r="M887" s="22">
        <f t="shared" si="174"/>
        <v>800</v>
      </c>
      <c r="N887" s="207"/>
      <c r="O887" s="28"/>
      <c r="P887" s="29"/>
      <c r="Q887" s="29"/>
      <c r="R887" s="30"/>
      <c r="S887" s="30"/>
    </row>
    <row r="888" spans="1:19" ht="30" customHeight="1" x14ac:dyDescent="0.25">
      <c r="A888" s="94"/>
      <c r="B888" s="20" t="s">
        <v>35</v>
      </c>
      <c r="C888" s="42" t="s">
        <v>316</v>
      </c>
      <c r="D888" s="21" t="s">
        <v>21</v>
      </c>
      <c r="E888" s="22">
        <f t="shared" si="175"/>
        <v>6</v>
      </c>
      <c r="F888" s="145">
        <v>12</v>
      </c>
      <c r="G888" s="22">
        <f t="shared" si="176"/>
        <v>10</v>
      </c>
      <c r="H888" s="41"/>
      <c r="I888" s="24"/>
      <c r="J888" s="25"/>
      <c r="K888" s="26" t="str">
        <f t="shared" si="172"/>
        <v>SZT.</v>
      </c>
      <c r="L888" s="23">
        <f t="shared" si="173"/>
        <v>12</v>
      </c>
      <c r="M888" s="22">
        <f t="shared" si="174"/>
        <v>10</v>
      </c>
      <c r="N888" s="203"/>
      <c r="O888" s="28"/>
      <c r="P888" s="29"/>
      <c r="Q888" s="29"/>
      <c r="R888" s="30"/>
      <c r="S888" s="30"/>
    </row>
    <row r="889" spans="1:19" ht="24.75" customHeight="1" x14ac:dyDescent="0.25">
      <c r="A889" s="94"/>
      <c r="B889" s="20" t="s">
        <v>47</v>
      </c>
      <c r="C889" s="42" t="s">
        <v>317</v>
      </c>
      <c r="D889" s="21" t="s">
        <v>21</v>
      </c>
      <c r="E889" s="22">
        <f t="shared" si="175"/>
        <v>100</v>
      </c>
      <c r="F889" s="145">
        <v>200</v>
      </c>
      <c r="G889" s="22">
        <f t="shared" si="176"/>
        <v>160</v>
      </c>
      <c r="H889" s="42"/>
      <c r="I889" s="24"/>
      <c r="J889" s="25"/>
      <c r="K889" s="26" t="str">
        <f t="shared" si="172"/>
        <v>SZT.</v>
      </c>
      <c r="L889" s="23">
        <f t="shared" si="173"/>
        <v>200</v>
      </c>
      <c r="M889" s="22">
        <f t="shared" si="174"/>
        <v>160</v>
      </c>
      <c r="N889" s="203"/>
      <c r="O889" s="28"/>
      <c r="P889" s="29"/>
      <c r="Q889" s="29"/>
      <c r="R889" s="30"/>
      <c r="S889" s="30"/>
    </row>
    <row r="890" spans="1:19" ht="29.25" customHeight="1" x14ac:dyDescent="0.25">
      <c r="A890" s="94"/>
      <c r="B890" s="20" t="s">
        <v>48</v>
      </c>
      <c r="C890" s="41" t="s">
        <v>318</v>
      </c>
      <c r="D890" s="21" t="s">
        <v>21</v>
      </c>
      <c r="E890" s="22">
        <f t="shared" si="175"/>
        <v>4</v>
      </c>
      <c r="F890" s="145">
        <v>8</v>
      </c>
      <c r="G890" s="22">
        <f t="shared" si="176"/>
        <v>7</v>
      </c>
      <c r="H890" s="42"/>
      <c r="I890" s="24"/>
      <c r="J890" s="25"/>
      <c r="K890" s="26" t="str">
        <f t="shared" si="172"/>
        <v>SZT.</v>
      </c>
      <c r="L890" s="23">
        <f t="shared" si="173"/>
        <v>8</v>
      </c>
      <c r="M890" s="22">
        <f t="shared" si="174"/>
        <v>7</v>
      </c>
      <c r="N890" s="207"/>
      <c r="O890" s="28"/>
      <c r="P890" s="29"/>
      <c r="Q890" s="29"/>
      <c r="R890" s="30"/>
      <c r="S890" s="30"/>
    </row>
    <row r="891" spans="1:19" ht="30.75" customHeight="1" x14ac:dyDescent="0.25">
      <c r="A891" s="94"/>
      <c r="B891" s="20" t="s">
        <v>49</v>
      </c>
      <c r="C891" s="41" t="s">
        <v>319</v>
      </c>
      <c r="D891" s="201" t="s">
        <v>410</v>
      </c>
      <c r="E891" s="102"/>
      <c r="F891" s="102"/>
      <c r="G891" s="102"/>
      <c r="H891" s="42"/>
      <c r="I891" s="24"/>
      <c r="J891" s="25"/>
      <c r="K891" s="26" t="str">
        <f t="shared" si="172"/>
        <v>24 m-ce</v>
      </c>
      <c r="L891" s="102"/>
      <c r="M891" s="102"/>
      <c r="N891" s="207"/>
      <c r="O891" s="28"/>
      <c r="P891" s="29"/>
      <c r="Q891" s="29"/>
      <c r="R891" s="30"/>
      <c r="S891" s="30"/>
    </row>
    <row r="892" spans="1:19" ht="28.5" customHeight="1" thickBot="1" x14ac:dyDescent="0.3">
      <c r="A892" s="94"/>
      <c r="B892" s="20" t="s">
        <v>50</v>
      </c>
      <c r="C892" s="42" t="s">
        <v>320</v>
      </c>
      <c r="D892" s="201" t="s">
        <v>410</v>
      </c>
      <c r="E892" s="102"/>
      <c r="F892" s="102"/>
      <c r="G892" s="102"/>
      <c r="H892" s="42"/>
      <c r="I892" s="24"/>
      <c r="J892" s="25"/>
      <c r="K892" s="26" t="str">
        <f t="shared" si="172"/>
        <v>24 m-ce</v>
      </c>
      <c r="L892" s="102"/>
      <c r="M892" s="102"/>
      <c r="N892" s="203"/>
      <c r="O892" s="28"/>
      <c r="P892" s="29"/>
      <c r="Q892" s="29"/>
      <c r="R892" s="30"/>
      <c r="S892" s="30"/>
    </row>
    <row r="893" spans="1:19" ht="15.75" thickBot="1" x14ac:dyDescent="0.3">
      <c r="A893" s="43"/>
      <c r="B893" s="60"/>
      <c r="C893" s="61"/>
      <c r="D893" s="62"/>
      <c r="E893" s="62"/>
      <c r="F893" s="89"/>
      <c r="G893" s="83"/>
      <c r="H893" s="87"/>
      <c r="I893" s="82"/>
      <c r="J893" s="62"/>
      <c r="P893" s="101"/>
      <c r="Q893" s="101"/>
      <c r="R893" s="101"/>
      <c r="S893" s="101"/>
    </row>
    <row r="894" spans="1:19" ht="15.75" thickBot="1" x14ac:dyDescent="0.3">
      <c r="A894" s="43"/>
      <c r="B894" s="60"/>
      <c r="C894" s="61"/>
      <c r="D894" s="62"/>
      <c r="E894" s="62"/>
      <c r="F894" s="89"/>
      <c r="G894" s="83"/>
      <c r="H894" s="87"/>
      <c r="I894" s="82"/>
      <c r="J894" s="62"/>
      <c r="P894" s="209" t="s">
        <v>387</v>
      </c>
      <c r="Q894" s="210">
        <f>C882</f>
        <v>31</v>
      </c>
      <c r="R894" s="210"/>
      <c r="S894" s="211"/>
    </row>
    <row r="895" spans="1:19" ht="45.75" thickBot="1" x14ac:dyDescent="0.3">
      <c r="B895" s="105"/>
      <c r="C895" s="44" t="s">
        <v>322</v>
      </c>
      <c r="D895" s="231" t="s">
        <v>65</v>
      </c>
      <c r="E895" s="232"/>
      <c r="F895" s="232"/>
      <c r="G895" s="232"/>
      <c r="H895" s="232"/>
      <c r="I895" s="232"/>
      <c r="J895" s="232"/>
      <c r="K895" s="233"/>
      <c r="P895" s="36" t="s">
        <v>25</v>
      </c>
      <c r="Q895" s="36" t="s">
        <v>26</v>
      </c>
      <c r="R895" s="36" t="s">
        <v>27</v>
      </c>
      <c r="S895" s="36" t="s">
        <v>28</v>
      </c>
    </row>
    <row r="896" spans="1:19" ht="34.5" customHeight="1" thickBot="1" x14ac:dyDescent="0.3">
      <c r="B896" s="106" t="s">
        <v>20</v>
      </c>
      <c r="C896" s="45" t="s">
        <v>323</v>
      </c>
      <c r="D896" s="224"/>
      <c r="E896" s="225"/>
      <c r="F896" s="225"/>
      <c r="G896" s="225"/>
      <c r="H896" s="225"/>
      <c r="I896" s="225"/>
      <c r="J896" s="225"/>
      <c r="K896" s="226"/>
      <c r="P896" s="37">
        <f>SUM(P883:P892)</f>
        <v>0</v>
      </c>
      <c r="Q896" s="38">
        <f>SUM(Q883:Q892)</f>
        <v>0</v>
      </c>
      <c r="R896" s="38">
        <f>SUM(R883:R892)</f>
        <v>0</v>
      </c>
      <c r="S896" s="39">
        <f>SUM(S883:S892)</f>
        <v>0</v>
      </c>
    </row>
    <row r="897" spans="2:11" ht="47.25" customHeight="1" x14ac:dyDescent="0.25">
      <c r="B897" s="106" t="s">
        <v>22</v>
      </c>
      <c r="C897" s="45" t="s">
        <v>324</v>
      </c>
      <c r="D897" s="224"/>
      <c r="E897" s="225"/>
      <c r="F897" s="225"/>
      <c r="G897" s="225"/>
      <c r="H897" s="225"/>
      <c r="I897" s="225"/>
      <c r="J897" s="225"/>
      <c r="K897" s="226"/>
    </row>
    <row r="898" spans="2:11" ht="31.5" customHeight="1" x14ac:dyDescent="0.25">
      <c r="B898" s="106" t="s">
        <v>23</v>
      </c>
      <c r="C898" s="45" t="s">
        <v>325</v>
      </c>
      <c r="D898" s="224"/>
      <c r="E898" s="225"/>
      <c r="F898" s="225"/>
      <c r="G898" s="225"/>
      <c r="H898" s="225"/>
      <c r="I898" s="225"/>
      <c r="J898" s="225"/>
      <c r="K898" s="226"/>
    </row>
    <row r="899" spans="2:11" ht="34.5" customHeight="1" x14ac:dyDescent="0.25">
      <c r="B899" s="106" t="s">
        <v>33</v>
      </c>
      <c r="C899" s="45" t="s">
        <v>326</v>
      </c>
      <c r="D899" s="224"/>
      <c r="E899" s="225"/>
      <c r="F899" s="225"/>
      <c r="G899" s="225"/>
      <c r="H899" s="225"/>
      <c r="I899" s="225"/>
      <c r="J899" s="225"/>
      <c r="K899" s="226"/>
    </row>
    <row r="900" spans="2:11" ht="31.5" customHeight="1" x14ac:dyDescent="0.25">
      <c r="B900" s="106" t="s">
        <v>34</v>
      </c>
      <c r="C900" s="45" t="s">
        <v>327</v>
      </c>
      <c r="D900" s="224"/>
      <c r="E900" s="225"/>
      <c r="F900" s="225"/>
      <c r="G900" s="225"/>
      <c r="H900" s="225"/>
      <c r="I900" s="225"/>
      <c r="J900" s="225"/>
      <c r="K900" s="226"/>
    </row>
    <row r="901" spans="2:11" ht="39" customHeight="1" x14ac:dyDescent="0.25">
      <c r="B901" s="106" t="s">
        <v>35</v>
      </c>
      <c r="C901" s="45" t="s">
        <v>328</v>
      </c>
      <c r="D901" s="224"/>
      <c r="E901" s="225"/>
      <c r="F901" s="225"/>
      <c r="G901" s="225"/>
      <c r="H901" s="225"/>
      <c r="I901" s="225"/>
      <c r="J901" s="225"/>
      <c r="K901" s="226"/>
    </row>
    <row r="902" spans="2:11" ht="29.25" customHeight="1" x14ac:dyDescent="0.25">
      <c r="B902" s="106" t="s">
        <v>47</v>
      </c>
      <c r="C902" s="45" t="s">
        <v>329</v>
      </c>
      <c r="D902" s="224"/>
      <c r="E902" s="225"/>
      <c r="F902" s="225"/>
      <c r="G902" s="225"/>
      <c r="H902" s="225"/>
      <c r="I902" s="225"/>
      <c r="J902" s="225"/>
      <c r="K902" s="226"/>
    </row>
    <row r="903" spans="2:11" ht="30" customHeight="1" x14ac:dyDescent="0.25">
      <c r="B903" s="106" t="s">
        <v>48</v>
      </c>
      <c r="C903" s="45" t="s">
        <v>330</v>
      </c>
      <c r="D903" s="224"/>
      <c r="E903" s="225"/>
      <c r="F903" s="225"/>
      <c r="G903" s="225"/>
      <c r="H903" s="225"/>
      <c r="I903" s="225"/>
      <c r="J903" s="225"/>
      <c r="K903" s="226"/>
    </row>
    <row r="904" spans="2:11" ht="30" customHeight="1" x14ac:dyDescent="0.25">
      <c r="B904" s="106" t="s">
        <v>49</v>
      </c>
      <c r="C904" s="45" t="s">
        <v>331</v>
      </c>
      <c r="D904" s="224"/>
      <c r="E904" s="225"/>
      <c r="F904" s="225"/>
      <c r="G904" s="225"/>
      <c r="H904" s="225"/>
      <c r="I904" s="225"/>
      <c r="J904" s="225"/>
      <c r="K904" s="226"/>
    </row>
    <row r="905" spans="2:11" ht="29.25" customHeight="1" x14ac:dyDescent="0.25">
      <c r="B905" s="106" t="s">
        <v>50</v>
      </c>
      <c r="C905" s="45" t="s">
        <v>332</v>
      </c>
      <c r="D905" s="224"/>
      <c r="E905" s="225"/>
      <c r="F905" s="225"/>
      <c r="G905" s="225"/>
      <c r="H905" s="225"/>
      <c r="I905" s="225"/>
      <c r="J905" s="225"/>
      <c r="K905" s="226"/>
    </row>
    <row r="906" spans="2:11" ht="33" customHeight="1" x14ac:dyDescent="0.25">
      <c r="B906" s="106" t="s">
        <v>51</v>
      </c>
      <c r="C906" s="45" t="s">
        <v>333</v>
      </c>
      <c r="D906" s="224"/>
      <c r="E906" s="225"/>
      <c r="F906" s="225"/>
      <c r="G906" s="225"/>
      <c r="H906" s="225"/>
      <c r="I906" s="225"/>
      <c r="J906" s="225"/>
      <c r="K906" s="226"/>
    </row>
    <row r="907" spans="2:11" ht="29.25" customHeight="1" x14ac:dyDescent="0.25">
      <c r="B907" s="106" t="s">
        <v>52</v>
      </c>
      <c r="C907" s="45" t="s">
        <v>334</v>
      </c>
      <c r="D907" s="227"/>
      <c r="E907" s="228"/>
      <c r="F907" s="228"/>
      <c r="G907" s="228"/>
      <c r="H907" s="228"/>
      <c r="I907" s="228"/>
      <c r="J907" s="228"/>
      <c r="K907" s="229"/>
    </row>
    <row r="908" spans="2:11" ht="49.5" customHeight="1" x14ac:dyDescent="0.25">
      <c r="B908" s="106" t="s">
        <v>53</v>
      </c>
      <c r="C908" s="45" t="s">
        <v>335</v>
      </c>
      <c r="D908" s="227"/>
      <c r="E908" s="228"/>
      <c r="F908" s="228"/>
      <c r="G908" s="228"/>
      <c r="H908" s="228"/>
      <c r="I908" s="228"/>
      <c r="J908" s="228"/>
      <c r="K908" s="229"/>
    </row>
    <row r="909" spans="2:11" ht="33.75" customHeight="1" x14ac:dyDescent="0.25">
      <c r="B909" s="106" t="s">
        <v>54</v>
      </c>
      <c r="C909" s="45" t="s">
        <v>336</v>
      </c>
      <c r="D909" s="227"/>
      <c r="E909" s="228"/>
      <c r="F909" s="228"/>
      <c r="G909" s="228"/>
      <c r="H909" s="228"/>
      <c r="I909" s="228"/>
      <c r="J909" s="228"/>
      <c r="K909" s="229"/>
    </row>
    <row r="910" spans="2:11" ht="25.5" customHeight="1" x14ac:dyDescent="0.25">
      <c r="B910" s="106" t="s">
        <v>55</v>
      </c>
      <c r="C910" s="45" t="s">
        <v>337</v>
      </c>
      <c r="D910" s="227"/>
      <c r="E910" s="228"/>
      <c r="F910" s="228"/>
      <c r="G910" s="228"/>
      <c r="H910" s="228"/>
      <c r="I910" s="228"/>
      <c r="J910" s="228"/>
      <c r="K910" s="229"/>
    </row>
    <row r="911" spans="2:11" ht="27" customHeight="1" x14ac:dyDescent="0.25">
      <c r="B911" s="106" t="s">
        <v>56</v>
      </c>
      <c r="C911" s="45" t="s">
        <v>338</v>
      </c>
      <c r="D911" s="227"/>
      <c r="E911" s="228"/>
      <c r="F911" s="228"/>
      <c r="G911" s="228"/>
      <c r="H911" s="228"/>
      <c r="I911" s="228"/>
      <c r="J911" s="228"/>
      <c r="K911" s="229"/>
    </row>
    <row r="912" spans="2:11" ht="29.25" customHeight="1" x14ac:dyDescent="0.25">
      <c r="B912" s="106" t="s">
        <v>57</v>
      </c>
      <c r="C912" s="45" t="s">
        <v>339</v>
      </c>
      <c r="D912" s="227"/>
      <c r="E912" s="228"/>
      <c r="F912" s="228"/>
      <c r="G912" s="228"/>
      <c r="H912" s="228"/>
      <c r="I912" s="228"/>
      <c r="J912" s="228"/>
      <c r="K912" s="229"/>
    </row>
    <row r="913" spans="2:11" ht="29.25" customHeight="1" x14ac:dyDescent="0.25">
      <c r="B913" s="106" t="s">
        <v>58</v>
      </c>
      <c r="C913" s="45" t="s">
        <v>340</v>
      </c>
      <c r="D913" s="227"/>
      <c r="E913" s="228"/>
      <c r="F913" s="228"/>
      <c r="G913" s="228"/>
      <c r="H913" s="228"/>
      <c r="I913" s="228"/>
      <c r="J913" s="228"/>
      <c r="K913" s="229"/>
    </row>
    <row r="914" spans="2:11" ht="38.25" customHeight="1" x14ac:dyDescent="0.25">
      <c r="B914" s="106" t="s">
        <v>59</v>
      </c>
      <c r="C914" s="45" t="s">
        <v>341</v>
      </c>
      <c r="D914" s="227"/>
      <c r="E914" s="228"/>
      <c r="F914" s="228"/>
      <c r="G914" s="228"/>
      <c r="H914" s="228"/>
      <c r="I914" s="228"/>
      <c r="J914" s="228"/>
      <c r="K914" s="229"/>
    </row>
    <row r="915" spans="2:11" ht="28.5" customHeight="1" x14ac:dyDescent="0.25">
      <c r="B915" s="106" t="s">
        <v>60</v>
      </c>
      <c r="C915" s="45" t="s">
        <v>342</v>
      </c>
      <c r="D915" s="227"/>
      <c r="E915" s="228"/>
      <c r="F915" s="228"/>
      <c r="G915" s="228"/>
      <c r="H915" s="228"/>
      <c r="I915" s="228"/>
      <c r="J915" s="228"/>
      <c r="K915" s="229"/>
    </row>
    <row r="916" spans="2:11" ht="34.5" customHeight="1" x14ac:dyDescent="0.25">
      <c r="B916" s="106" t="s">
        <v>61</v>
      </c>
      <c r="C916" s="45" t="s">
        <v>343</v>
      </c>
      <c r="D916" s="227"/>
      <c r="E916" s="228"/>
      <c r="F916" s="228"/>
      <c r="G916" s="228"/>
      <c r="H916" s="228"/>
      <c r="I916" s="228"/>
      <c r="J916" s="228"/>
      <c r="K916" s="229"/>
    </row>
    <row r="917" spans="2:11" ht="33" customHeight="1" x14ac:dyDescent="0.25">
      <c r="B917" s="106" t="s">
        <v>62</v>
      </c>
      <c r="C917" s="45" t="s">
        <v>344</v>
      </c>
      <c r="D917" s="227"/>
      <c r="E917" s="228"/>
      <c r="F917" s="228"/>
      <c r="G917" s="228"/>
      <c r="H917" s="228"/>
      <c r="I917" s="228"/>
      <c r="J917" s="228"/>
      <c r="K917" s="229"/>
    </row>
    <row r="918" spans="2:11" ht="29.25" customHeight="1" x14ac:dyDescent="0.25">
      <c r="B918" s="105"/>
      <c r="C918" s="107" t="s">
        <v>345</v>
      </c>
      <c r="D918" s="231" t="s">
        <v>65</v>
      </c>
      <c r="E918" s="232"/>
      <c r="F918" s="232"/>
      <c r="G918" s="232"/>
      <c r="H918" s="232"/>
      <c r="I918" s="232"/>
      <c r="J918" s="232"/>
      <c r="K918" s="233"/>
    </row>
    <row r="919" spans="2:11" ht="34.5" customHeight="1" x14ac:dyDescent="0.25">
      <c r="B919" s="106" t="s">
        <v>20</v>
      </c>
      <c r="C919" s="45" t="s">
        <v>346</v>
      </c>
      <c r="D919" s="224"/>
      <c r="E919" s="225"/>
      <c r="F919" s="225"/>
      <c r="G919" s="225"/>
      <c r="H919" s="225"/>
      <c r="I919" s="225"/>
      <c r="J919" s="225"/>
      <c r="K919" s="226"/>
    </row>
    <row r="920" spans="2:11" ht="37.5" customHeight="1" x14ac:dyDescent="0.25">
      <c r="B920" s="106" t="s">
        <v>22</v>
      </c>
      <c r="C920" s="45" t="s">
        <v>347</v>
      </c>
      <c r="D920" s="224"/>
      <c r="E920" s="225"/>
      <c r="F920" s="225"/>
      <c r="G920" s="225"/>
      <c r="H920" s="225"/>
      <c r="I920" s="225"/>
      <c r="J920" s="225"/>
      <c r="K920" s="226"/>
    </row>
    <row r="921" spans="2:11" ht="18" customHeight="1" x14ac:dyDescent="0.25">
      <c r="B921" s="106" t="s">
        <v>23</v>
      </c>
      <c r="C921" s="45" t="s">
        <v>348</v>
      </c>
      <c r="D921" s="224"/>
      <c r="E921" s="225"/>
      <c r="F921" s="225"/>
      <c r="G921" s="225"/>
      <c r="H921" s="225"/>
      <c r="I921" s="225"/>
      <c r="J921" s="225"/>
      <c r="K921" s="226"/>
    </row>
    <row r="922" spans="2:11" x14ac:dyDescent="0.25">
      <c r="B922" s="106" t="s">
        <v>33</v>
      </c>
      <c r="C922" s="45" t="s">
        <v>349</v>
      </c>
      <c r="D922" s="224"/>
      <c r="E922" s="225"/>
      <c r="F922" s="225"/>
      <c r="G922" s="225"/>
      <c r="H922" s="225"/>
      <c r="I922" s="225"/>
      <c r="J922" s="225"/>
      <c r="K922" s="226"/>
    </row>
    <row r="923" spans="2:11" ht="32.25" customHeight="1" x14ac:dyDescent="0.25">
      <c r="B923" s="106" t="s">
        <v>34</v>
      </c>
      <c r="C923" s="45" t="s">
        <v>350</v>
      </c>
      <c r="D923" s="224"/>
      <c r="E923" s="225"/>
      <c r="F923" s="225"/>
      <c r="G923" s="225"/>
      <c r="H923" s="225"/>
      <c r="I923" s="225"/>
      <c r="J923" s="225"/>
      <c r="K923" s="226"/>
    </row>
    <row r="924" spans="2:11" ht="23.25" customHeight="1" x14ac:dyDescent="0.25">
      <c r="B924" s="106" t="s">
        <v>35</v>
      </c>
      <c r="C924" s="45" t="s">
        <v>351</v>
      </c>
      <c r="D924" s="224"/>
      <c r="E924" s="225"/>
      <c r="F924" s="225"/>
      <c r="G924" s="225"/>
      <c r="H924" s="225"/>
      <c r="I924" s="225"/>
      <c r="J924" s="225"/>
      <c r="K924" s="226"/>
    </row>
    <row r="925" spans="2:11" ht="31.5" customHeight="1" x14ac:dyDescent="0.25">
      <c r="B925" s="106" t="s">
        <v>47</v>
      </c>
      <c r="C925" s="45" t="s">
        <v>352</v>
      </c>
      <c r="D925" s="224"/>
      <c r="E925" s="225"/>
      <c r="F925" s="225"/>
      <c r="G925" s="225"/>
      <c r="H925" s="225"/>
      <c r="I925" s="225"/>
      <c r="J925" s="225"/>
      <c r="K925" s="226"/>
    </row>
    <row r="926" spans="2:11" ht="20.25" customHeight="1" x14ac:dyDescent="0.25">
      <c r="B926" s="106" t="s">
        <v>48</v>
      </c>
      <c r="C926" s="45" t="s">
        <v>353</v>
      </c>
      <c r="D926" s="224"/>
      <c r="E926" s="225"/>
      <c r="F926" s="225"/>
      <c r="G926" s="225"/>
      <c r="H926" s="225"/>
      <c r="I926" s="225"/>
      <c r="J926" s="225"/>
      <c r="K926" s="226"/>
    </row>
    <row r="927" spans="2:11" ht="21.75" customHeight="1" x14ac:dyDescent="0.25">
      <c r="B927" s="106" t="s">
        <v>49</v>
      </c>
      <c r="C927" s="45" t="s">
        <v>354</v>
      </c>
      <c r="D927" s="224"/>
      <c r="E927" s="225"/>
      <c r="F927" s="225"/>
      <c r="G927" s="225"/>
      <c r="H927" s="225"/>
      <c r="I927" s="225"/>
      <c r="J927" s="225"/>
      <c r="K927" s="226"/>
    </row>
    <row r="928" spans="2:11" ht="38.25" customHeight="1" x14ac:dyDescent="0.25">
      <c r="B928" s="106" t="s">
        <v>50</v>
      </c>
      <c r="C928" s="45" t="s">
        <v>355</v>
      </c>
      <c r="D928" s="224"/>
      <c r="E928" s="225"/>
      <c r="F928" s="225"/>
      <c r="G928" s="225"/>
      <c r="H928" s="225"/>
      <c r="I928" s="225"/>
      <c r="J928" s="225"/>
      <c r="K928" s="226"/>
    </row>
    <row r="929" spans="1:20" ht="18" customHeight="1" x14ac:dyDescent="0.25">
      <c r="B929" s="106" t="s">
        <v>51</v>
      </c>
      <c r="C929" s="45" t="s">
        <v>356</v>
      </c>
      <c r="D929" s="224"/>
      <c r="E929" s="225"/>
      <c r="F929" s="225"/>
      <c r="G929" s="225"/>
      <c r="H929" s="225"/>
      <c r="I929" s="225"/>
      <c r="J929" s="225"/>
      <c r="K929" s="226"/>
    </row>
    <row r="930" spans="1:20" ht="21.75" customHeight="1" x14ac:dyDescent="0.25">
      <c r="B930" s="106" t="s">
        <v>52</v>
      </c>
      <c r="C930" s="45" t="s">
        <v>357</v>
      </c>
      <c r="D930" s="227"/>
      <c r="E930" s="228"/>
      <c r="F930" s="228"/>
      <c r="G930" s="228"/>
      <c r="H930" s="228"/>
      <c r="I930" s="228"/>
      <c r="J930" s="228"/>
      <c r="K930" s="229"/>
    </row>
    <row r="931" spans="1:20" ht="27" customHeight="1" x14ac:dyDescent="0.25">
      <c r="B931" s="106" t="s">
        <v>53</v>
      </c>
      <c r="C931" s="45" t="s">
        <v>358</v>
      </c>
      <c r="D931" s="50"/>
      <c r="E931" s="47"/>
      <c r="F931" s="47"/>
      <c r="G931" s="47"/>
      <c r="H931" s="47"/>
      <c r="I931" s="47"/>
      <c r="J931" s="47"/>
      <c r="K931" s="51"/>
    </row>
    <row r="932" spans="1:20" ht="22.5" customHeight="1" x14ac:dyDescent="0.25">
      <c r="B932" s="106" t="s">
        <v>54</v>
      </c>
      <c r="C932" s="45" t="s">
        <v>359</v>
      </c>
      <c r="D932" s="50"/>
      <c r="E932" s="47"/>
      <c r="F932" s="47"/>
      <c r="G932" s="47"/>
      <c r="H932" s="47"/>
      <c r="I932" s="47"/>
      <c r="J932" s="47"/>
      <c r="K932" s="51"/>
    </row>
    <row r="933" spans="1:20" ht="30" customHeight="1" x14ac:dyDescent="0.25">
      <c r="B933" s="106" t="s">
        <v>55</v>
      </c>
      <c r="C933" s="45" t="s">
        <v>360</v>
      </c>
      <c r="D933" s="227"/>
      <c r="E933" s="228"/>
      <c r="F933" s="228"/>
      <c r="G933" s="228"/>
      <c r="H933" s="228"/>
      <c r="I933" s="228"/>
      <c r="J933" s="228"/>
      <c r="K933" s="229"/>
    </row>
    <row r="936" spans="1:20" x14ac:dyDescent="0.25">
      <c r="P936" s="90"/>
    </row>
    <row r="937" spans="1:20" x14ac:dyDescent="0.25">
      <c r="P937" s="249"/>
      <c r="Q937" s="249"/>
      <c r="R937" s="249"/>
      <c r="S937" s="249"/>
    </row>
    <row r="938" spans="1:20" x14ac:dyDescent="0.25">
      <c r="A938" s="43"/>
      <c r="B938" s="60"/>
      <c r="C938" s="61"/>
      <c r="D938" s="62"/>
      <c r="E938" s="82"/>
      <c r="F938" s="89"/>
      <c r="G938" s="83"/>
      <c r="H938" s="87"/>
      <c r="I938" s="62"/>
      <c r="J938" s="62"/>
      <c r="P938" s="139"/>
      <c r="Q938" s="139"/>
      <c r="R938" s="139"/>
      <c r="S938" s="139"/>
      <c r="T938" s="90"/>
    </row>
    <row r="939" spans="1:20" x14ac:dyDescent="0.25">
      <c r="A939" s="43"/>
      <c r="B939" s="60"/>
      <c r="C939" s="61"/>
      <c r="D939" s="62"/>
      <c r="E939" s="62"/>
      <c r="F939" s="89"/>
      <c r="G939" s="83"/>
      <c r="H939" s="87"/>
      <c r="I939" s="82"/>
      <c r="J939" s="62"/>
      <c r="P939" s="100"/>
      <c r="Q939" s="100"/>
      <c r="R939" s="100"/>
      <c r="S939" s="100"/>
      <c r="T939" s="90"/>
    </row>
    <row r="940" spans="1:20" x14ac:dyDescent="0.25">
      <c r="A940" s="43" t="s">
        <v>125</v>
      </c>
      <c r="B940" s="60" t="s">
        <v>126</v>
      </c>
      <c r="C940" s="62"/>
      <c r="D940" s="61"/>
      <c r="E940" s="49"/>
      <c r="F940" s="62"/>
      <c r="G940" s="64"/>
      <c r="H940" s="83"/>
      <c r="I940" s="64"/>
      <c r="J940" s="62"/>
      <c r="P940" s="90"/>
      <c r="Q940" s="138"/>
      <c r="R940" s="90"/>
      <c r="S940" s="90"/>
      <c r="T940" s="90"/>
    </row>
    <row r="941" spans="1:20" x14ac:dyDescent="0.25">
      <c r="A941" s="46" t="s">
        <v>408</v>
      </c>
      <c r="B941" s="65"/>
      <c r="C941" s="65"/>
      <c r="D941" s="65"/>
      <c r="E941" s="65"/>
      <c r="F941" s="65"/>
      <c r="G941" s="65"/>
      <c r="H941" s="222"/>
      <c r="I941" s="66"/>
      <c r="J941" s="67" t="s">
        <v>127</v>
      </c>
    </row>
    <row r="942" spans="1:20" x14ac:dyDescent="0.25">
      <c r="A942" s="46" t="s">
        <v>392</v>
      </c>
      <c r="B942" s="65"/>
      <c r="C942" s="65"/>
      <c r="D942" s="65"/>
      <c r="E942" s="65"/>
      <c r="F942" s="65"/>
      <c r="G942" s="65"/>
      <c r="H942" s="65"/>
      <c r="I942" s="66"/>
      <c r="J942" s="67" t="s">
        <v>127</v>
      </c>
    </row>
    <row r="943" spans="1:20" x14ac:dyDescent="0.25">
      <c r="A943" s="48"/>
      <c r="B943" s="61" t="s">
        <v>128</v>
      </c>
      <c r="C943" s="48"/>
      <c r="D943" s="68"/>
      <c r="E943" s="48"/>
      <c r="F943" s="69"/>
      <c r="G943" s="48"/>
      <c r="H943" s="48"/>
      <c r="I943" s="70"/>
      <c r="J943" s="64"/>
    </row>
    <row r="944" spans="1:20" x14ac:dyDescent="0.25">
      <c r="A944" s="43" t="s">
        <v>125</v>
      </c>
      <c r="B944" s="71" t="s">
        <v>129</v>
      </c>
      <c r="C944" s="71"/>
      <c r="D944" s="43"/>
      <c r="E944" s="43"/>
      <c r="F944" s="72"/>
      <c r="G944" s="49"/>
      <c r="H944" s="49"/>
      <c r="I944" s="49"/>
      <c r="J944" s="49"/>
    </row>
    <row r="945" spans="1:19" x14ac:dyDescent="0.25">
      <c r="A945" s="43" t="s">
        <v>125</v>
      </c>
      <c r="B945" s="60" t="s">
        <v>390</v>
      </c>
      <c r="C945" s="61"/>
      <c r="D945" s="62"/>
      <c r="E945" s="62"/>
      <c r="F945" s="86"/>
      <c r="G945" s="63"/>
      <c r="H945" s="64"/>
      <c r="I945" s="62"/>
      <c r="J945" s="62"/>
    </row>
    <row r="946" spans="1:19" x14ac:dyDescent="0.25">
      <c r="A946" s="43" t="s">
        <v>125</v>
      </c>
      <c r="B946" s="73"/>
      <c r="C946" s="71"/>
      <c r="D946" s="43"/>
      <c r="E946" s="43"/>
      <c r="F946" s="72"/>
      <c r="G946" s="49"/>
      <c r="H946" s="49"/>
      <c r="I946" s="49"/>
      <c r="J946" s="49"/>
    </row>
    <row r="947" spans="1:19" x14ac:dyDescent="0.25">
      <c r="A947" s="43" t="s">
        <v>125</v>
      </c>
      <c r="B947" s="71" t="s">
        <v>131</v>
      </c>
      <c r="C947" s="71"/>
      <c r="D947" s="43"/>
      <c r="E947" s="43"/>
      <c r="F947" s="72"/>
      <c r="G947" s="49"/>
      <c r="H947" s="49"/>
      <c r="I947" s="71"/>
      <c r="J947" s="71"/>
    </row>
    <row r="948" spans="1:19" x14ac:dyDescent="0.25">
      <c r="A948" s="43" t="s">
        <v>125</v>
      </c>
      <c r="B948" s="74" t="s">
        <v>132</v>
      </c>
      <c r="C948" s="74"/>
      <c r="D948" s="75"/>
      <c r="E948" s="75"/>
      <c r="F948" s="76"/>
      <c r="G948" s="77"/>
      <c r="H948" s="77"/>
      <c r="I948" s="78"/>
      <c r="J948" s="78"/>
    </row>
    <row r="949" spans="1:19" x14ac:dyDescent="0.25">
      <c r="A949" s="49"/>
      <c r="B949" s="49"/>
      <c r="C949" s="49"/>
      <c r="D949" s="43"/>
      <c r="E949" s="79"/>
      <c r="F949" s="80" t="s">
        <v>133</v>
      </c>
      <c r="G949" s="81"/>
      <c r="H949" s="81"/>
      <c r="I949" s="81"/>
      <c r="J949" s="81"/>
    </row>
    <row r="952" spans="1:19" x14ac:dyDescent="0.25">
      <c r="A952" s="49"/>
      <c r="B952" s="49"/>
      <c r="C952" s="49"/>
      <c r="D952" s="43"/>
      <c r="E952" s="79"/>
      <c r="F952" s="80"/>
      <c r="G952" s="81"/>
      <c r="H952" s="81"/>
      <c r="I952" s="81"/>
      <c r="J952" s="81"/>
    </row>
    <row r="953" spans="1:19" x14ac:dyDescent="0.25">
      <c r="A953" s="1"/>
      <c r="B953" s="2"/>
      <c r="C953" s="3"/>
      <c r="D953" s="4"/>
      <c r="E953" s="234" t="s">
        <v>0</v>
      </c>
      <c r="F953" s="234"/>
      <c r="G953" s="234"/>
      <c r="H953" s="2"/>
      <c r="I953" s="2"/>
      <c r="J953" s="2"/>
      <c r="K953" s="236" t="s">
        <v>1</v>
      </c>
      <c r="L953" s="237"/>
      <c r="M953" s="237"/>
      <c r="N953" s="237"/>
      <c r="O953" s="238"/>
      <c r="P953" s="2"/>
      <c r="Q953" s="2"/>
      <c r="R953" s="1"/>
      <c r="S953" s="1"/>
    </row>
    <row r="954" spans="1:19" ht="75.75" thickBot="1" x14ac:dyDescent="0.3">
      <c r="A954" s="94"/>
      <c r="B954" s="5" t="s">
        <v>2</v>
      </c>
      <c r="C954" s="6" t="s">
        <v>3</v>
      </c>
      <c r="D954" s="7" t="s">
        <v>4</v>
      </c>
      <c r="E954" s="8" t="s">
        <v>5</v>
      </c>
      <c r="F954" s="8" t="s">
        <v>6</v>
      </c>
      <c r="G954" s="8" t="s">
        <v>7</v>
      </c>
      <c r="H954" s="5" t="s">
        <v>8</v>
      </c>
      <c r="I954" s="9" t="s">
        <v>9</v>
      </c>
      <c r="J954" s="10" t="s">
        <v>10</v>
      </c>
      <c r="K954" s="11" t="s">
        <v>11</v>
      </c>
      <c r="L954" s="12" t="s">
        <v>12</v>
      </c>
      <c r="M954" s="12" t="s">
        <v>13</v>
      </c>
      <c r="N954" s="13" t="s">
        <v>14</v>
      </c>
      <c r="O954" s="14" t="s">
        <v>15</v>
      </c>
      <c r="P954" s="12" t="s">
        <v>16</v>
      </c>
      <c r="Q954" s="12" t="s">
        <v>17</v>
      </c>
      <c r="R954" s="12" t="s">
        <v>18</v>
      </c>
      <c r="S954" s="12" t="s">
        <v>19</v>
      </c>
    </row>
    <row r="955" spans="1:19" ht="15.75" thickBot="1" x14ac:dyDescent="0.3">
      <c r="A955" s="1"/>
      <c r="B955" s="158" t="s">
        <v>387</v>
      </c>
      <c r="C955" s="127">
        <f>COUNTIF($B$4:B955,"LP.")</f>
        <v>32</v>
      </c>
      <c r="D955" s="17"/>
      <c r="E955" s="17"/>
      <c r="F955" s="104"/>
      <c r="G955" s="17"/>
      <c r="H955" s="17"/>
      <c r="I955" s="17"/>
      <c r="J955" s="17"/>
      <c r="K955" s="17"/>
      <c r="L955" s="17"/>
      <c r="M955" s="17"/>
      <c r="N955" s="104"/>
      <c r="O955" s="17"/>
      <c r="P955" s="18"/>
      <c r="Q955" s="18"/>
      <c r="R955" s="19"/>
      <c r="S955" s="19"/>
    </row>
    <row r="956" spans="1:19" ht="43.5" customHeight="1" x14ac:dyDescent="0.25">
      <c r="A956" s="1"/>
      <c r="B956" s="20" t="s">
        <v>20</v>
      </c>
      <c r="C956" s="42" t="s">
        <v>361</v>
      </c>
      <c r="D956" s="21" t="s">
        <v>21</v>
      </c>
      <c r="E956" s="22">
        <f>CEILING(F956*0.5,1)</f>
        <v>20</v>
      </c>
      <c r="F956" s="145">
        <v>40</v>
      </c>
      <c r="G956" s="22">
        <f>CEILING(F956*0.8,1)</f>
        <v>32</v>
      </c>
      <c r="H956" s="41"/>
      <c r="I956" s="24"/>
      <c r="J956" s="25"/>
      <c r="K956" s="26" t="str">
        <f>D956</f>
        <v>SZT.</v>
      </c>
      <c r="L956" s="23">
        <f t="shared" ref="L956:L958" si="177">F956</f>
        <v>40</v>
      </c>
      <c r="M956" s="22">
        <f t="shared" ref="M956:M958" si="178">G956</f>
        <v>32</v>
      </c>
      <c r="N956" s="207"/>
      <c r="O956" s="28"/>
      <c r="P956" s="29"/>
      <c r="Q956" s="29"/>
      <c r="R956" s="30"/>
      <c r="S956" s="30"/>
    </row>
    <row r="957" spans="1:19" ht="121.5" customHeight="1" x14ac:dyDescent="0.25">
      <c r="A957" s="1"/>
      <c r="B957" s="20" t="s">
        <v>22</v>
      </c>
      <c r="C957" s="41" t="s">
        <v>372</v>
      </c>
      <c r="D957" s="21" t="s">
        <v>21</v>
      </c>
      <c r="E957" s="22">
        <f t="shared" ref="E957:E958" si="179">CEILING(F957*0.5,1)</f>
        <v>25</v>
      </c>
      <c r="F957" s="145">
        <v>50</v>
      </c>
      <c r="G957" s="22">
        <f t="shared" ref="G957:G958" si="180">CEILING(F957*0.8,1)</f>
        <v>40</v>
      </c>
      <c r="H957" s="41"/>
      <c r="I957" s="24"/>
      <c r="J957" s="25"/>
      <c r="K957" s="26" t="str">
        <f>D957</f>
        <v>SZT.</v>
      </c>
      <c r="L957" s="23">
        <f t="shared" si="177"/>
        <v>50</v>
      </c>
      <c r="M957" s="22">
        <f t="shared" si="178"/>
        <v>40</v>
      </c>
      <c r="N957" s="202"/>
      <c r="O957" s="28"/>
      <c r="P957" s="29"/>
      <c r="Q957" s="29"/>
      <c r="R957" s="30"/>
      <c r="S957" s="30"/>
    </row>
    <row r="958" spans="1:19" ht="57.75" customHeight="1" thickBot="1" x14ac:dyDescent="0.3">
      <c r="A958" s="1"/>
      <c r="B958" s="20" t="s">
        <v>23</v>
      </c>
      <c r="C958" s="42" t="s">
        <v>373</v>
      </c>
      <c r="D958" s="21" t="s">
        <v>21</v>
      </c>
      <c r="E958" s="22">
        <f t="shared" si="179"/>
        <v>5</v>
      </c>
      <c r="F958" s="145">
        <v>10</v>
      </c>
      <c r="G958" s="22">
        <f t="shared" si="180"/>
        <v>8</v>
      </c>
      <c r="H958" s="41"/>
      <c r="I958" s="24"/>
      <c r="J958" s="25"/>
      <c r="K958" s="26" t="str">
        <f>D958</f>
        <v>SZT.</v>
      </c>
      <c r="L958" s="23">
        <f t="shared" si="177"/>
        <v>10</v>
      </c>
      <c r="M958" s="22">
        <f t="shared" si="178"/>
        <v>8</v>
      </c>
      <c r="N958" s="203"/>
      <c r="O958" s="28"/>
      <c r="P958" s="29"/>
      <c r="Q958" s="29"/>
      <c r="R958" s="30"/>
      <c r="S958" s="30"/>
    </row>
    <row r="959" spans="1:19" ht="16.5" thickBot="1" x14ac:dyDescent="0.3">
      <c r="B959" s="173"/>
      <c r="C959" s="174"/>
      <c r="D959" s="175"/>
      <c r="E959" s="175"/>
      <c r="F959" s="175"/>
      <c r="G959" s="175"/>
      <c r="H959" s="175"/>
      <c r="I959" s="175"/>
      <c r="J959" s="175"/>
      <c r="K959" s="175"/>
      <c r="L959" s="175"/>
      <c r="M959" s="175"/>
      <c r="N959" s="175"/>
      <c r="O959" s="176" t="s">
        <v>362</v>
      </c>
      <c r="P959" s="177">
        <f>SUM(P956:P958)</f>
        <v>0</v>
      </c>
      <c r="Q959" s="177">
        <f t="shared" ref="Q959:S959" si="181">SUM(Q956:Q958)</f>
        <v>0</v>
      </c>
      <c r="R959" s="177">
        <f t="shared" si="181"/>
        <v>0</v>
      </c>
      <c r="S959" s="177">
        <f t="shared" si="181"/>
        <v>0</v>
      </c>
    </row>
    <row r="961" spans="1:19" ht="15.75" thickBot="1" x14ac:dyDescent="0.3">
      <c r="A961" s="43"/>
      <c r="B961" s="60"/>
      <c r="C961" s="61"/>
      <c r="D961" s="62"/>
      <c r="E961" s="82"/>
      <c r="F961" s="89"/>
      <c r="G961" s="83"/>
      <c r="H961" s="87"/>
      <c r="I961" s="62"/>
      <c r="J961" s="62"/>
    </row>
    <row r="962" spans="1:19" ht="15.75" thickBot="1" x14ac:dyDescent="0.3">
      <c r="A962" s="43"/>
      <c r="B962" s="60"/>
      <c r="C962" s="61"/>
      <c r="D962" s="62"/>
      <c r="E962" s="62"/>
      <c r="F962" s="89"/>
      <c r="G962" s="83"/>
      <c r="H962" s="87"/>
      <c r="I962" s="82"/>
      <c r="J962" s="62"/>
      <c r="P962" s="209" t="s">
        <v>387</v>
      </c>
      <c r="Q962" s="210">
        <f>C955</f>
        <v>32</v>
      </c>
      <c r="R962" s="210"/>
      <c r="S962" s="211"/>
    </row>
    <row r="963" spans="1:19" ht="45.75" thickBot="1" x14ac:dyDescent="0.3">
      <c r="A963" s="43" t="s">
        <v>125</v>
      </c>
      <c r="B963" s="60" t="s">
        <v>126</v>
      </c>
      <c r="C963" s="62"/>
      <c r="D963" s="61"/>
      <c r="E963" s="49"/>
      <c r="F963" s="62"/>
      <c r="G963" s="64"/>
      <c r="H963" s="83"/>
      <c r="I963" s="64"/>
      <c r="J963" s="62"/>
      <c r="P963" s="36" t="s">
        <v>25</v>
      </c>
      <c r="Q963" s="36" t="s">
        <v>26</v>
      </c>
      <c r="R963" s="36" t="s">
        <v>27</v>
      </c>
      <c r="S963" s="36" t="s">
        <v>28</v>
      </c>
    </row>
    <row r="964" spans="1:19" ht="15.75" thickBot="1" x14ac:dyDescent="0.3">
      <c r="A964" s="46" t="s">
        <v>396</v>
      </c>
      <c r="B964" s="65"/>
      <c r="C964" s="65"/>
      <c r="D964" s="65"/>
      <c r="E964" s="65"/>
      <c r="F964" s="65"/>
      <c r="G964" s="65"/>
      <c r="H964" s="88"/>
      <c r="I964" s="66"/>
      <c r="J964" s="67" t="s">
        <v>127</v>
      </c>
      <c r="P964" s="37">
        <f>SUM(P956:P958)</f>
        <v>0</v>
      </c>
      <c r="Q964" s="38">
        <f>SUM(Q956:Q958)</f>
        <v>0</v>
      </c>
      <c r="R964" s="38">
        <f>SUM(R956:R958)</f>
        <v>0</v>
      </c>
      <c r="S964" s="39">
        <f>SUM(S956:S958)</f>
        <v>0</v>
      </c>
    </row>
    <row r="965" spans="1:19" x14ac:dyDescent="0.25">
      <c r="A965" s="46" t="s">
        <v>397</v>
      </c>
      <c r="B965" s="65"/>
      <c r="C965" s="65"/>
      <c r="D965" s="65"/>
      <c r="E965" s="65"/>
      <c r="F965" s="65"/>
      <c r="G965" s="65"/>
      <c r="H965" s="65"/>
      <c r="I965" s="66"/>
      <c r="J965" s="67" t="s">
        <v>127</v>
      </c>
      <c r="Q965" s="95"/>
    </row>
    <row r="966" spans="1:19" x14ac:dyDescent="0.25">
      <c r="A966" s="48"/>
      <c r="B966" s="61" t="s">
        <v>128</v>
      </c>
      <c r="C966" s="48"/>
      <c r="D966" s="68"/>
      <c r="E966" s="48"/>
      <c r="F966" s="69"/>
      <c r="G966" s="48"/>
      <c r="H966" s="48"/>
      <c r="I966" s="70"/>
      <c r="J966" s="64"/>
    </row>
    <row r="967" spans="1:19" x14ac:dyDescent="0.25">
      <c r="A967" s="43" t="s">
        <v>125</v>
      </c>
      <c r="B967" s="71" t="s">
        <v>129</v>
      </c>
      <c r="C967" s="71"/>
      <c r="D967" s="43"/>
      <c r="E967" s="43"/>
      <c r="F967" s="72"/>
      <c r="G967" s="49"/>
      <c r="H967" s="49"/>
      <c r="I967" s="49"/>
      <c r="J967" s="49"/>
    </row>
    <row r="968" spans="1:19" x14ac:dyDescent="0.25">
      <c r="A968" s="43" t="s">
        <v>125</v>
      </c>
      <c r="B968" s="60" t="s">
        <v>390</v>
      </c>
      <c r="C968" s="61"/>
      <c r="D968" s="62"/>
      <c r="E968" s="62"/>
      <c r="F968" s="86"/>
      <c r="G968" s="63"/>
      <c r="H968" s="64"/>
      <c r="I968" s="62"/>
      <c r="J968" s="62"/>
    </row>
    <row r="969" spans="1:19" x14ac:dyDescent="0.25">
      <c r="A969" s="43" t="s">
        <v>125</v>
      </c>
      <c r="B969" s="73"/>
      <c r="C969" s="71"/>
      <c r="D969" s="43"/>
      <c r="E969" s="43"/>
      <c r="F969" s="72"/>
      <c r="G969" s="49"/>
      <c r="H969" s="49"/>
      <c r="I969" s="49"/>
      <c r="J969" s="49"/>
    </row>
    <row r="970" spans="1:19" x14ac:dyDescent="0.25">
      <c r="A970" s="43" t="s">
        <v>125</v>
      </c>
      <c r="B970" s="71" t="s">
        <v>131</v>
      </c>
      <c r="C970" s="71"/>
      <c r="D970" s="43"/>
      <c r="E970" s="43"/>
      <c r="F970" s="72"/>
      <c r="G970" s="49"/>
      <c r="H970" s="49"/>
      <c r="I970" s="71"/>
      <c r="J970" s="71"/>
    </row>
    <row r="971" spans="1:19" x14ac:dyDescent="0.25">
      <c r="A971" s="43" t="s">
        <v>125</v>
      </c>
      <c r="B971" s="74" t="s">
        <v>132</v>
      </c>
      <c r="C971" s="74"/>
      <c r="D971" s="75"/>
      <c r="E971" s="75"/>
      <c r="F971" s="76"/>
      <c r="G971" s="77"/>
      <c r="H971" s="77"/>
      <c r="I971" s="78"/>
      <c r="J971" s="78"/>
    </row>
    <row r="972" spans="1:19" x14ac:dyDescent="0.25">
      <c r="A972" s="49"/>
      <c r="B972" s="49"/>
      <c r="C972" s="49"/>
      <c r="D972" s="43"/>
      <c r="E972" s="79"/>
      <c r="F972" s="80" t="s">
        <v>133</v>
      </c>
      <c r="G972" s="81"/>
      <c r="H972" s="81"/>
      <c r="I972" s="81"/>
      <c r="J972" s="81"/>
    </row>
    <row r="976" spans="1:19" x14ac:dyDescent="0.25">
      <c r="B976" s="148"/>
      <c r="C976" s="149"/>
      <c r="D976" s="150"/>
      <c r="E976" s="239" t="s">
        <v>0</v>
      </c>
      <c r="F976" s="239"/>
      <c r="G976" s="239"/>
      <c r="H976" s="148"/>
      <c r="I976" s="148"/>
      <c r="J976" s="148"/>
      <c r="K976" s="240" t="s">
        <v>1</v>
      </c>
      <c r="L976" s="241"/>
      <c r="M976" s="241"/>
      <c r="N976" s="241"/>
      <c r="O976" s="242"/>
      <c r="P976" s="148"/>
      <c r="Q976" s="148"/>
      <c r="R976" s="151"/>
      <c r="S976" s="151"/>
    </row>
    <row r="977" spans="1:19" ht="75.75" thickBot="1" x14ac:dyDescent="0.3">
      <c r="B977" s="152" t="s">
        <v>2</v>
      </c>
      <c r="C977" s="198" t="s">
        <v>3</v>
      </c>
      <c r="D977" s="153" t="s">
        <v>4</v>
      </c>
      <c r="E977" s="154" t="s">
        <v>5</v>
      </c>
      <c r="F977" s="154" t="s">
        <v>6</v>
      </c>
      <c r="G977" s="154" t="s">
        <v>7</v>
      </c>
      <c r="H977" s="152" t="s">
        <v>8</v>
      </c>
      <c r="I977" s="155" t="s">
        <v>9</v>
      </c>
      <c r="J977" s="10" t="s">
        <v>10</v>
      </c>
      <c r="K977" s="11" t="s">
        <v>11</v>
      </c>
      <c r="L977" s="156" t="s">
        <v>12</v>
      </c>
      <c r="M977" s="156" t="s">
        <v>13</v>
      </c>
      <c r="N977" s="157" t="s">
        <v>14</v>
      </c>
      <c r="O977" s="14" t="s">
        <v>15</v>
      </c>
      <c r="P977" s="156" t="s">
        <v>16</v>
      </c>
      <c r="Q977" s="156" t="s">
        <v>17</v>
      </c>
      <c r="R977" s="156" t="s">
        <v>18</v>
      </c>
      <c r="S977" s="156" t="s">
        <v>19</v>
      </c>
    </row>
    <row r="978" spans="1:19" ht="15.75" thickBot="1" x14ac:dyDescent="0.3">
      <c r="B978" s="158" t="s">
        <v>387</v>
      </c>
      <c r="C978" s="127">
        <f>COUNTIF($B$4:B978,"LP.")</f>
        <v>33</v>
      </c>
      <c r="D978" s="159"/>
      <c r="E978" s="159"/>
      <c r="F978" s="159"/>
      <c r="G978" s="159"/>
      <c r="H978" s="159"/>
      <c r="I978" s="159"/>
      <c r="J978" s="159"/>
      <c r="K978" s="159"/>
      <c r="L978" s="159"/>
      <c r="M978" s="159"/>
      <c r="N978" s="159"/>
      <c r="O978" s="159"/>
      <c r="P978" s="160"/>
      <c r="Q978" s="160"/>
      <c r="R978" s="161"/>
      <c r="S978" s="161"/>
    </row>
    <row r="979" spans="1:19" ht="51.75" thickBot="1" x14ac:dyDescent="0.3">
      <c r="B979" s="162" t="s">
        <v>20</v>
      </c>
      <c r="C979" s="197" t="s">
        <v>368</v>
      </c>
      <c r="D979" s="163" t="s">
        <v>21</v>
      </c>
      <c r="E979" s="164">
        <v>70</v>
      </c>
      <c r="F979" s="199">
        <v>300</v>
      </c>
      <c r="G979" s="164">
        <v>240</v>
      </c>
      <c r="H979" s="166"/>
      <c r="I979" s="167"/>
      <c r="J979" s="168"/>
      <c r="K979" s="169" t="s">
        <v>21</v>
      </c>
      <c r="L979" s="165">
        <f>F979</f>
        <v>300</v>
      </c>
      <c r="M979" s="164">
        <f>G979</f>
        <v>240</v>
      </c>
      <c r="N979" s="170"/>
      <c r="O979" s="187"/>
      <c r="P979" s="171"/>
      <c r="Q979" s="171"/>
      <c r="R979" s="172"/>
      <c r="S979" s="172"/>
    </row>
    <row r="980" spans="1:19" ht="16.5" thickBot="1" x14ac:dyDescent="0.3">
      <c r="B980" s="173"/>
      <c r="C980" s="174"/>
      <c r="D980" s="175"/>
      <c r="E980" s="175"/>
      <c r="F980" s="175"/>
      <c r="G980" s="175"/>
      <c r="H980" s="175"/>
      <c r="I980" s="175"/>
      <c r="J980" s="175"/>
      <c r="K980" s="175"/>
      <c r="L980" s="175"/>
      <c r="M980" s="175"/>
      <c r="N980" s="175"/>
      <c r="O980" s="176" t="s">
        <v>362</v>
      </c>
      <c r="P980" s="177">
        <f>SUM(P979)</f>
        <v>0</v>
      </c>
      <c r="Q980" s="177">
        <f>SUM(Q979)</f>
        <v>0</v>
      </c>
      <c r="R980" s="177">
        <f>SUM(R979)</f>
        <v>0</v>
      </c>
      <c r="S980" s="178">
        <f>SUM(S979)</f>
        <v>0</v>
      </c>
    </row>
    <row r="981" spans="1:19" ht="15.75" thickBot="1" x14ac:dyDescent="0.3">
      <c r="B981" s="179"/>
      <c r="C981" s="180"/>
      <c r="D981" s="180"/>
      <c r="E981" s="180"/>
      <c r="F981" s="180"/>
      <c r="G981" s="180"/>
      <c r="H981" s="180"/>
      <c r="I981" s="180"/>
      <c r="J981" s="180"/>
      <c r="K981" s="180"/>
      <c r="L981" s="180"/>
      <c r="M981" s="180"/>
      <c r="N981" s="180"/>
      <c r="O981" s="181"/>
      <c r="P981" s="151"/>
      <c r="Q981" s="151"/>
      <c r="R981" s="151"/>
      <c r="S981" s="151"/>
    </row>
    <row r="982" spans="1:19" ht="15.75" thickBot="1" x14ac:dyDescent="0.3">
      <c r="B982" s="179"/>
      <c r="C982" s="180"/>
      <c r="D982" s="180"/>
      <c r="E982" s="180"/>
      <c r="F982" s="180"/>
      <c r="G982" s="180"/>
      <c r="H982" s="180"/>
      <c r="I982" s="180"/>
      <c r="J982" s="180"/>
      <c r="K982" s="180"/>
      <c r="L982" s="180"/>
      <c r="M982" s="180"/>
      <c r="N982" s="180"/>
      <c r="O982" s="182"/>
      <c r="P982" s="212" t="s">
        <v>387</v>
      </c>
      <c r="Q982" s="213">
        <f>C978</f>
        <v>33</v>
      </c>
      <c r="R982" s="213"/>
      <c r="S982" s="214"/>
    </row>
    <row r="983" spans="1:19" ht="45.75" thickBot="1" x14ac:dyDescent="0.3">
      <c r="A983" s="43"/>
      <c r="B983" s="60"/>
      <c r="C983" s="61"/>
      <c r="D983" s="62"/>
      <c r="E983" s="82"/>
      <c r="F983" s="89"/>
      <c r="G983" s="83"/>
      <c r="H983" s="87"/>
      <c r="I983" s="62"/>
      <c r="J983" s="62"/>
      <c r="K983" s="180"/>
      <c r="L983" s="180"/>
      <c r="M983" s="180"/>
      <c r="N983" s="180"/>
      <c r="O983" s="175"/>
      <c r="P983" s="183" t="s">
        <v>25</v>
      </c>
      <c r="Q983" s="183" t="s">
        <v>26</v>
      </c>
      <c r="R983" s="183" t="s">
        <v>27</v>
      </c>
      <c r="S983" s="183" t="s">
        <v>28</v>
      </c>
    </row>
    <row r="984" spans="1:19" ht="15.75" thickBot="1" x14ac:dyDescent="0.3">
      <c r="A984" s="43"/>
      <c r="B984" s="60"/>
      <c r="C984" s="61"/>
      <c r="D984" s="62"/>
      <c r="E984" s="62"/>
      <c r="F984" s="89"/>
      <c r="G984" s="83"/>
      <c r="H984" s="87"/>
      <c r="I984" s="82"/>
      <c r="J984" s="62"/>
      <c r="K984" s="180"/>
      <c r="L984" s="180"/>
      <c r="M984" s="180"/>
      <c r="N984" s="180"/>
      <c r="O984" s="175"/>
      <c r="P984" s="184">
        <f>SUM(P980)</f>
        <v>0</v>
      </c>
      <c r="Q984" s="185">
        <f>SUM(Q980)</f>
        <v>0</v>
      </c>
      <c r="R984" s="185">
        <f>SUM(R980)</f>
        <v>0</v>
      </c>
      <c r="S984" s="186">
        <f>SUM(S980)</f>
        <v>0</v>
      </c>
    </row>
    <row r="985" spans="1:19" x14ac:dyDescent="0.25">
      <c r="A985" s="43" t="s">
        <v>125</v>
      </c>
      <c r="B985" s="60" t="s">
        <v>126</v>
      </c>
      <c r="C985" s="62"/>
      <c r="D985" s="61"/>
      <c r="E985" s="49"/>
      <c r="F985" s="62"/>
      <c r="G985" s="64"/>
      <c r="H985" s="83"/>
      <c r="I985" s="64"/>
      <c r="J985" s="62"/>
    </row>
    <row r="986" spans="1:19" x14ac:dyDescent="0.25">
      <c r="A986" s="46" t="s">
        <v>396</v>
      </c>
      <c r="B986" s="65"/>
      <c r="C986" s="65"/>
      <c r="D986" s="65"/>
      <c r="E986" s="65"/>
      <c r="F986" s="65"/>
      <c r="G986" s="65"/>
      <c r="H986" s="88"/>
      <c r="I986" s="66"/>
      <c r="J986" s="67" t="s">
        <v>127</v>
      </c>
    </row>
    <row r="987" spans="1:19" x14ac:dyDescent="0.25">
      <c r="A987" s="46" t="s">
        <v>402</v>
      </c>
      <c r="B987" s="65"/>
      <c r="C987" s="65"/>
      <c r="D987" s="65"/>
      <c r="E987" s="65"/>
      <c r="F987" s="65"/>
      <c r="G987" s="65"/>
      <c r="H987" s="65"/>
      <c r="I987" s="66"/>
      <c r="J987" s="67" t="s">
        <v>127</v>
      </c>
    </row>
    <row r="988" spans="1:19" x14ac:dyDescent="0.25">
      <c r="A988" s="48"/>
      <c r="B988" s="61" t="s">
        <v>128</v>
      </c>
      <c r="C988" s="48"/>
      <c r="D988" s="68"/>
      <c r="E988" s="48"/>
      <c r="F988" s="69"/>
      <c r="G988" s="48"/>
      <c r="H988" s="48"/>
      <c r="I988" s="70"/>
      <c r="J988" s="64"/>
    </row>
    <row r="989" spans="1:19" x14ac:dyDescent="0.25">
      <c r="A989" s="43" t="s">
        <v>125</v>
      </c>
      <c r="B989" s="71" t="s">
        <v>129</v>
      </c>
      <c r="C989" s="71"/>
      <c r="D989" s="43"/>
      <c r="E989" s="43"/>
      <c r="F989" s="72"/>
      <c r="G989" s="49"/>
      <c r="H989" s="49"/>
      <c r="I989" s="49"/>
      <c r="J989" s="49"/>
    </row>
    <row r="990" spans="1:19" x14ac:dyDescent="0.25">
      <c r="A990" s="43" t="s">
        <v>125</v>
      </c>
      <c r="B990" s="60" t="s">
        <v>130</v>
      </c>
      <c r="C990" s="61"/>
      <c r="D990" s="62"/>
      <c r="E990" s="62"/>
      <c r="F990" s="86"/>
      <c r="G990" s="63"/>
      <c r="H990" s="64"/>
      <c r="I990" s="62"/>
      <c r="J990" s="62"/>
    </row>
    <row r="991" spans="1:19" x14ac:dyDescent="0.25">
      <c r="A991" s="43" t="s">
        <v>125</v>
      </c>
      <c r="B991" s="73"/>
      <c r="C991" s="71"/>
      <c r="D991" s="43"/>
      <c r="E991" s="43"/>
      <c r="F991" s="72"/>
      <c r="G991" s="49"/>
      <c r="H991" s="49"/>
      <c r="I991" s="49"/>
      <c r="J991" s="49"/>
    </row>
    <row r="992" spans="1:19" x14ac:dyDescent="0.25">
      <c r="A992" s="43" t="s">
        <v>125</v>
      </c>
      <c r="B992" s="71" t="s">
        <v>131</v>
      </c>
      <c r="C992" s="71"/>
      <c r="D992" s="43"/>
      <c r="E992" s="43"/>
      <c r="F992" s="72"/>
      <c r="G992" s="49"/>
      <c r="H992" s="49"/>
      <c r="I992" s="71"/>
      <c r="J992" s="71"/>
    </row>
    <row r="993" spans="1:19" x14ac:dyDescent="0.25">
      <c r="A993" s="43" t="s">
        <v>125</v>
      </c>
      <c r="B993" s="74" t="s">
        <v>132</v>
      </c>
      <c r="C993" s="74"/>
      <c r="D993" s="75"/>
      <c r="E993" s="75"/>
      <c r="F993" s="76"/>
      <c r="G993" s="77"/>
      <c r="H993" s="77"/>
      <c r="I993" s="78"/>
      <c r="J993" s="78"/>
    </row>
    <row r="994" spans="1:19" x14ac:dyDescent="0.25">
      <c r="A994" s="49"/>
      <c r="B994" s="49"/>
      <c r="C994" s="49"/>
      <c r="D994" s="43"/>
      <c r="E994" s="79"/>
      <c r="F994" s="80" t="s">
        <v>133</v>
      </c>
      <c r="G994" s="81"/>
      <c r="H994" s="81"/>
      <c r="I994" s="81"/>
      <c r="J994" s="81"/>
    </row>
    <row r="1000" spans="1:19" x14ac:dyDescent="0.25">
      <c r="B1000" s="148"/>
      <c r="C1000" s="149"/>
      <c r="D1000" s="150"/>
      <c r="E1000" s="243" t="s">
        <v>0</v>
      </c>
      <c r="F1000" s="244"/>
      <c r="G1000" s="245"/>
      <c r="H1000" s="148"/>
      <c r="I1000" s="148"/>
      <c r="J1000" s="148"/>
      <c r="K1000" s="243" t="s">
        <v>1</v>
      </c>
      <c r="L1000" s="244"/>
      <c r="M1000" s="244"/>
      <c r="N1000" s="244"/>
      <c r="O1000" s="245"/>
      <c r="P1000" s="148"/>
      <c r="Q1000" s="148"/>
      <c r="R1000" s="151"/>
      <c r="S1000" s="151"/>
    </row>
    <row r="1001" spans="1:19" ht="75.75" thickBot="1" x14ac:dyDescent="0.3">
      <c r="B1001" s="152" t="s">
        <v>2</v>
      </c>
      <c r="C1001" s="198" t="s">
        <v>3</v>
      </c>
      <c r="D1001" s="153" t="s">
        <v>4</v>
      </c>
      <c r="E1001" s="154" t="s">
        <v>5</v>
      </c>
      <c r="F1001" s="154" t="s">
        <v>6</v>
      </c>
      <c r="G1001" s="154" t="s">
        <v>7</v>
      </c>
      <c r="H1001" s="152" t="s">
        <v>8</v>
      </c>
      <c r="I1001" s="155" t="s">
        <v>9</v>
      </c>
      <c r="J1001" s="10" t="s">
        <v>10</v>
      </c>
      <c r="K1001" s="11" t="s">
        <v>11</v>
      </c>
      <c r="L1001" s="156" t="s">
        <v>12</v>
      </c>
      <c r="M1001" s="156" t="s">
        <v>13</v>
      </c>
      <c r="N1001" s="157" t="s">
        <v>14</v>
      </c>
      <c r="O1001" s="14" t="s">
        <v>15</v>
      </c>
      <c r="P1001" s="156" t="s">
        <v>16</v>
      </c>
      <c r="Q1001" s="156" t="s">
        <v>17</v>
      </c>
      <c r="R1001" s="156" t="s">
        <v>18</v>
      </c>
      <c r="S1001" s="156" t="s">
        <v>19</v>
      </c>
    </row>
    <row r="1002" spans="1:19" ht="15.75" thickBot="1" x14ac:dyDescent="0.3">
      <c r="B1002" s="158" t="s">
        <v>387</v>
      </c>
      <c r="C1002" s="127">
        <f>COUNTIF($B$4:B1002,"LP.")</f>
        <v>34</v>
      </c>
      <c r="D1002" s="159"/>
      <c r="E1002" s="159"/>
      <c r="F1002" s="159"/>
      <c r="G1002" s="159"/>
      <c r="H1002" s="159"/>
      <c r="I1002" s="159"/>
      <c r="J1002" s="159"/>
      <c r="K1002" s="159"/>
      <c r="L1002" s="159"/>
      <c r="M1002" s="159"/>
      <c r="N1002" s="159"/>
      <c r="O1002" s="159"/>
      <c r="P1002" s="160"/>
      <c r="Q1002" s="160"/>
      <c r="R1002" s="161"/>
      <c r="S1002" s="161"/>
    </row>
    <row r="1003" spans="1:19" ht="72" customHeight="1" x14ac:dyDescent="0.25">
      <c r="B1003" s="162" t="s">
        <v>20</v>
      </c>
      <c r="C1003" s="197" t="s">
        <v>363</v>
      </c>
      <c r="D1003" s="163" t="s">
        <v>21</v>
      </c>
      <c r="E1003" s="164">
        <v>20</v>
      </c>
      <c r="F1003" s="199">
        <v>100</v>
      </c>
      <c r="G1003" s="164">
        <v>80</v>
      </c>
      <c r="H1003" s="166"/>
      <c r="I1003" s="167"/>
      <c r="J1003" s="168"/>
      <c r="K1003" s="169" t="s">
        <v>21</v>
      </c>
      <c r="L1003" s="165">
        <f>F1003</f>
        <v>100</v>
      </c>
      <c r="M1003" s="164">
        <f>G1003</f>
        <v>80</v>
      </c>
      <c r="N1003" s="170"/>
      <c r="O1003" s="187"/>
      <c r="P1003" s="171"/>
      <c r="Q1003" s="171"/>
      <c r="R1003" s="172"/>
      <c r="S1003" s="172"/>
    </row>
    <row r="1004" spans="1:19" ht="39" thickBot="1" x14ac:dyDescent="0.3">
      <c r="B1004" s="162" t="s">
        <v>22</v>
      </c>
      <c r="C1004" s="197" t="s">
        <v>364</v>
      </c>
      <c r="D1004" s="163" t="s">
        <v>21</v>
      </c>
      <c r="E1004" s="164">
        <v>3</v>
      </c>
      <c r="F1004" s="199">
        <v>10</v>
      </c>
      <c r="G1004" s="164">
        <v>8</v>
      </c>
      <c r="H1004" s="166"/>
      <c r="I1004" s="167"/>
      <c r="J1004" s="168"/>
      <c r="K1004" s="169" t="s">
        <v>21</v>
      </c>
      <c r="L1004" s="165">
        <f>F1004</f>
        <v>10</v>
      </c>
      <c r="M1004" s="164">
        <f>G1004</f>
        <v>8</v>
      </c>
      <c r="N1004" s="170"/>
      <c r="O1004" s="187"/>
      <c r="P1004" s="171"/>
      <c r="Q1004" s="171"/>
      <c r="R1004" s="172"/>
      <c r="S1004" s="172"/>
    </row>
    <row r="1005" spans="1:19" ht="16.5" thickBot="1" x14ac:dyDescent="0.3">
      <c r="B1005" s="173"/>
      <c r="C1005" s="174"/>
      <c r="D1005" s="175"/>
      <c r="E1005" s="175"/>
      <c r="F1005" s="175"/>
      <c r="G1005" s="175"/>
      <c r="H1005" s="175"/>
      <c r="I1005" s="175"/>
      <c r="J1005" s="175"/>
      <c r="K1005" s="175"/>
      <c r="L1005" s="175"/>
      <c r="M1005" s="175"/>
      <c r="N1005" s="175"/>
      <c r="O1005" s="176" t="s">
        <v>362</v>
      </c>
      <c r="P1005" s="177">
        <f>SUM(P1003:P1004)</f>
        <v>0</v>
      </c>
      <c r="Q1005" s="177">
        <f t="shared" ref="Q1005:S1005" si="182">SUM(Q1003:Q1004)</f>
        <v>0</v>
      </c>
      <c r="R1005" s="177">
        <f t="shared" si="182"/>
        <v>0</v>
      </c>
      <c r="S1005" s="177">
        <f t="shared" si="182"/>
        <v>0</v>
      </c>
    </row>
    <row r="1006" spans="1:19" ht="15.75" customHeight="1" thickBot="1" x14ac:dyDescent="0.3">
      <c r="B1006" s="179"/>
      <c r="C1006" s="180"/>
      <c r="D1006" s="180"/>
      <c r="E1006" s="180"/>
      <c r="F1006" s="180"/>
      <c r="G1006" s="180"/>
      <c r="H1006" s="180"/>
      <c r="I1006" s="180"/>
      <c r="J1006" s="180"/>
      <c r="K1006" s="180"/>
      <c r="L1006" s="180"/>
      <c r="M1006" s="180"/>
      <c r="N1006" s="180"/>
      <c r="O1006" s="181"/>
      <c r="P1006" s="151"/>
      <c r="Q1006" s="151"/>
      <c r="R1006" s="151"/>
      <c r="S1006" s="151"/>
    </row>
    <row r="1007" spans="1:19" ht="15.75" thickBot="1" x14ac:dyDescent="0.3">
      <c r="B1007" s="179"/>
      <c r="C1007" s="180"/>
      <c r="D1007" s="180"/>
      <c r="E1007" s="180"/>
      <c r="F1007" s="180"/>
      <c r="G1007" s="180"/>
      <c r="H1007" s="180"/>
      <c r="I1007" s="180"/>
      <c r="J1007" s="180"/>
      <c r="K1007" s="180"/>
      <c r="L1007" s="180"/>
      <c r="M1007" s="180"/>
      <c r="N1007" s="180"/>
      <c r="O1007" s="182"/>
      <c r="P1007" s="212" t="s">
        <v>387</v>
      </c>
      <c r="Q1007" s="213">
        <f>C1002</f>
        <v>34</v>
      </c>
      <c r="R1007" s="213"/>
      <c r="S1007" s="214"/>
    </row>
    <row r="1008" spans="1:19" ht="45.75" thickBot="1" x14ac:dyDescent="0.3">
      <c r="B1008" s="179"/>
      <c r="C1008" s="180"/>
      <c r="D1008" s="180"/>
      <c r="E1008" s="180"/>
      <c r="F1008" s="180"/>
      <c r="G1008" s="180"/>
      <c r="H1008" s="180"/>
      <c r="I1008" s="180"/>
      <c r="J1008" s="180"/>
      <c r="K1008" s="180"/>
      <c r="L1008" s="180"/>
      <c r="M1008" s="180"/>
      <c r="N1008" s="180"/>
      <c r="O1008" s="175"/>
      <c r="P1008" s="183" t="s">
        <v>25</v>
      </c>
      <c r="Q1008" s="183" t="s">
        <v>26</v>
      </c>
      <c r="R1008" s="183" t="s">
        <v>27</v>
      </c>
      <c r="S1008" s="183" t="s">
        <v>28</v>
      </c>
    </row>
    <row r="1009" spans="2:19" ht="15.75" thickBot="1" x14ac:dyDescent="0.3">
      <c r="B1009" s="179"/>
      <c r="C1009" s="180"/>
      <c r="D1009" s="180"/>
      <c r="E1009" s="180"/>
      <c r="F1009" s="180"/>
      <c r="G1009" s="180"/>
      <c r="H1009" s="180"/>
      <c r="I1009" s="180"/>
      <c r="J1009" s="180"/>
      <c r="K1009" s="180"/>
      <c r="L1009" s="180"/>
      <c r="M1009" s="180"/>
      <c r="N1009" s="180"/>
      <c r="O1009" s="175"/>
      <c r="P1009" s="184">
        <f>P1005</f>
        <v>0</v>
      </c>
      <c r="Q1009" s="185">
        <f>Q1005</f>
        <v>0</v>
      </c>
      <c r="R1009" s="185">
        <f>R1005</f>
        <v>0</v>
      </c>
      <c r="S1009" s="186">
        <f>S1005</f>
        <v>0</v>
      </c>
    </row>
    <row r="1011" spans="2:19" x14ac:dyDescent="0.25">
      <c r="B1011" s="43"/>
      <c r="C1011" s="60"/>
      <c r="D1011" s="61"/>
      <c r="E1011" s="62"/>
      <c r="F1011" s="82"/>
      <c r="G1011" s="89"/>
      <c r="H1011" s="83"/>
      <c r="I1011" s="87"/>
      <c r="J1011" s="62"/>
      <c r="K1011" s="62"/>
    </row>
    <row r="1012" spans="2:19" x14ac:dyDescent="0.25">
      <c r="B1012" s="43"/>
      <c r="C1012" s="60"/>
      <c r="D1012" s="61"/>
      <c r="E1012" s="62"/>
      <c r="F1012" s="62"/>
      <c r="G1012" s="89"/>
      <c r="H1012" s="83"/>
      <c r="I1012" s="87"/>
      <c r="J1012" s="82"/>
      <c r="K1012" s="62"/>
    </row>
    <row r="1013" spans="2:19" x14ac:dyDescent="0.25">
      <c r="B1013" s="43" t="s">
        <v>125</v>
      </c>
      <c r="C1013" s="60" t="s">
        <v>126</v>
      </c>
      <c r="D1013" s="62"/>
      <c r="E1013" s="61"/>
      <c r="F1013" s="49"/>
      <c r="G1013" s="62"/>
      <c r="H1013" s="64"/>
      <c r="I1013" s="83"/>
      <c r="J1013" s="64"/>
      <c r="K1013" s="62"/>
    </row>
    <row r="1014" spans="2:19" ht="15.75" thickBot="1" x14ac:dyDescent="0.3">
      <c r="B1014" s="46" t="s">
        <v>396</v>
      </c>
      <c r="C1014" s="65"/>
      <c r="D1014" s="65"/>
      <c r="E1014" s="65"/>
      <c r="F1014" s="65"/>
      <c r="G1014" s="65"/>
      <c r="H1014" s="65"/>
      <c r="I1014" s="222"/>
      <c r="J1014" s="66"/>
      <c r="K1014" s="67" t="s">
        <v>127</v>
      </c>
    </row>
    <row r="1015" spans="2:19" ht="16.5" thickBot="1" x14ac:dyDescent="0.3">
      <c r="B1015" s="221" t="s">
        <v>394</v>
      </c>
      <c r="C1015" s="222"/>
      <c r="D1015" s="222"/>
      <c r="E1015" s="222"/>
      <c r="F1015" s="222"/>
      <c r="G1015" s="222"/>
      <c r="H1015" s="222"/>
      <c r="I1015" s="222"/>
      <c r="J1015" s="66"/>
      <c r="K1015" s="223" t="s">
        <v>127</v>
      </c>
      <c r="O1015" s="246" t="s">
        <v>365</v>
      </c>
      <c r="P1015" s="247"/>
      <c r="Q1015" s="247"/>
      <c r="R1015" s="247"/>
      <c r="S1015" s="248"/>
    </row>
    <row r="1016" spans="2:19" ht="45" x14ac:dyDescent="0.25">
      <c r="B1016" s="218"/>
      <c r="C1016" s="219"/>
      <c r="D1016" s="219"/>
      <c r="E1016" s="219"/>
      <c r="F1016" s="219"/>
      <c r="G1016" s="219"/>
      <c r="H1016" s="219"/>
      <c r="I1016" s="219"/>
      <c r="J1016" s="220"/>
      <c r="K1016" s="87"/>
      <c r="O1016" s="188" t="s">
        <v>2</v>
      </c>
      <c r="P1016" s="189" t="s">
        <v>25</v>
      </c>
      <c r="Q1016" s="190" t="s">
        <v>26</v>
      </c>
      <c r="R1016" s="190" t="s">
        <v>27</v>
      </c>
      <c r="S1016" s="190" t="s">
        <v>28</v>
      </c>
    </row>
    <row r="1017" spans="2:19" x14ac:dyDescent="0.25">
      <c r="B1017" s="48"/>
      <c r="C1017" s="61" t="s">
        <v>128</v>
      </c>
      <c r="D1017" s="48"/>
      <c r="E1017" s="68"/>
      <c r="F1017" s="48"/>
      <c r="G1017" s="69"/>
      <c r="H1017" s="48"/>
      <c r="I1017" s="48"/>
      <c r="J1017" s="70"/>
      <c r="K1017" s="64"/>
      <c r="O1017" s="192" t="s">
        <v>20</v>
      </c>
      <c r="P1017" s="196">
        <f>P33</f>
        <v>0</v>
      </c>
      <c r="Q1017" s="196">
        <f>Q33</f>
        <v>0</v>
      </c>
      <c r="R1017" s="196">
        <f>R33</f>
        <v>0</v>
      </c>
      <c r="S1017" s="196">
        <f>S33</f>
        <v>0</v>
      </c>
    </row>
    <row r="1018" spans="2:19" x14ac:dyDescent="0.25">
      <c r="B1018" s="43" t="s">
        <v>125</v>
      </c>
      <c r="C1018" s="71" t="s">
        <v>129</v>
      </c>
      <c r="D1018" s="71"/>
      <c r="E1018" s="43"/>
      <c r="F1018" s="43"/>
      <c r="G1018" s="72"/>
      <c r="H1018" s="49"/>
      <c r="I1018" s="49"/>
      <c r="J1018" s="49"/>
      <c r="K1018" s="49"/>
      <c r="O1018" s="192" t="s">
        <v>22</v>
      </c>
      <c r="P1018" s="196">
        <f>P102</f>
        <v>0</v>
      </c>
      <c r="Q1018" s="196">
        <f>Q102</f>
        <v>0</v>
      </c>
      <c r="R1018" s="196">
        <f>R102</f>
        <v>0</v>
      </c>
      <c r="S1018" s="196">
        <f>S102</f>
        <v>0</v>
      </c>
    </row>
    <row r="1019" spans="2:19" x14ac:dyDescent="0.25">
      <c r="B1019" s="43" t="s">
        <v>125</v>
      </c>
      <c r="C1019" s="60" t="s">
        <v>130</v>
      </c>
      <c r="D1019" s="61"/>
      <c r="E1019" s="62"/>
      <c r="F1019" s="62"/>
      <c r="G1019" s="86"/>
      <c r="H1019" s="63"/>
      <c r="I1019" s="64"/>
      <c r="J1019" s="62"/>
      <c r="K1019" s="62"/>
      <c r="O1019" s="192" t="s">
        <v>23</v>
      </c>
      <c r="P1019" s="196">
        <f>P125</f>
        <v>0</v>
      </c>
      <c r="Q1019" s="196">
        <f>Q125</f>
        <v>0</v>
      </c>
      <c r="R1019" s="196">
        <f>R125</f>
        <v>0</v>
      </c>
      <c r="S1019" s="196">
        <f>S125</f>
        <v>0</v>
      </c>
    </row>
    <row r="1020" spans="2:19" x14ac:dyDescent="0.25">
      <c r="B1020" s="43" t="s">
        <v>125</v>
      </c>
      <c r="C1020" s="73"/>
      <c r="D1020" s="71"/>
      <c r="E1020" s="43"/>
      <c r="F1020" s="43"/>
      <c r="G1020" s="72"/>
      <c r="H1020" s="49"/>
      <c r="I1020" s="49"/>
      <c r="J1020" s="49"/>
      <c r="K1020" s="49"/>
      <c r="O1020" s="192" t="s">
        <v>33</v>
      </c>
      <c r="P1020" s="196">
        <f>P159</f>
        <v>0</v>
      </c>
      <c r="Q1020" s="196">
        <f>Q159</f>
        <v>0</v>
      </c>
      <c r="R1020" s="196">
        <f>R159</f>
        <v>0</v>
      </c>
      <c r="S1020" s="196">
        <f>S159</f>
        <v>0</v>
      </c>
    </row>
    <row r="1021" spans="2:19" x14ac:dyDescent="0.25">
      <c r="B1021" s="43" t="s">
        <v>125</v>
      </c>
      <c r="C1021" s="71" t="s">
        <v>131</v>
      </c>
      <c r="D1021" s="71"/>
      <c r="E1021" s="43"/>
      <c r="F1021" s="43"/>
      <c r="G1021" s="72"/>
      <c r="H1021" s="49"/>
      <c r="I1021" s="49"/>
      <c r="J1021" s="71"/>
      <c r="K1021" s="71"/>
      <c r="O1021" s="192" t="s">
        <v>34</v>
      </c>
      <c r="P1021" s="196">
        <f>P184</f>
        <v>0</v>
      </c>
      <c r="Q1021" s="196">
        <f>Q184</f>
        <v>0</v>
      </c>
      <c r="R1021" s="196">
        <f>R184</f>
        <v>0</v>
      </c>
      <c r="S1021" s="196">
        <f>S184</f>
        <v>0</v>
      </c>
    </row>
    <row r="1022" spans="2:19" x14ac:dyDescent="0.25">
      <c r="B1022" s="43" t="s">
        <v>125</v>
      </c>
      <c r="C1022" s="74" t="s">
        <v>132</v>
      </c>
      <c r="D1022" s="74"/>
      <c r="E1022" s="75"/>
      <c r="F1022" s="75"/>
      <c r="G1022" s="76"/>
      <c r="H1022" s="77"/>
      <c r="I1022" s="77"/>
      <c r="J1022" s="78"/>
      <c r="K1022" s="78"/>
      <c r="O1022" s="192" t="s">
        <v>35</v>
      </c>
      <c r="P1022" s="196">
        <f>P208</f>
        <v>0</v>
      </c>
      <c r="Q1022" s="196">
        <f>Q208</f>
        <v>0</v>
      </c>
      <c r="R1022" s="196">
        <f>R208</f>
        <v>0</v>
      </c>
      <c r="S1022" s="196">
        <f>S208</f>
        <v>0</v>
      </c>
    </row>
    <row r="1023" spans="2:19" x14ac:dyDescent="0.25">
      <c r="B1023" s="49"/>
      <c r="C1023" s="49"/>
      <c r="D1023" s="49"/>
      <c r="E1023" s="43"/>
      <c r="F1023" s="79"/>
      <c r="G1023" s="80" t="s">
        <v>133</v>
      </c>
      <c r="H1023" s="81"/>
      <c r="I1023" s="81"/>
      <c r="J1023" s="81"/>
      <c r="K1023" s="81"/>
      <c r="O1023" s="192" t="s">
        <v>47</v>
      </c>
      <c r="P1023" s="196">
        <f>P234</f>
        <v>0</v>
      </c>
      <c r="Q1023" s="196">
        <f>Q234</f>
        <v>0</v>
      </c>
      <c r="R1023" s="196">
        <f>R234</f>
        <v>0</v>
      </c>
      <c r="S1023" s="196">
        <f>S234</f>
        <v>0</v>
      </c>
    </row>
    <row r="1024" spans="2:19" x14ac:dyDescent="0.25">
      <c r="O1024" s="192" t="s">
        <v>48</v>
      </c>
      <c r="P1024" s="196">
        <f>P274</f>
        <v>0</v>
      </c>
      <c r="Q1024" s="196">
        <f>Q274</f>
        <v>0</v>
      </c>
      <c r="R1024" s="196">
        <f>R274</f>
        <v>0</v>
      </c>
      <c r="S1024" s="196">
        <f>S274</f>
        <v>0</v>
      </c>
    </row>
    <row r="1025" spans="15:19" x14ac:dyDescent="0.25">
      <c r="O1025" s="192" t="s">
        <v>49</v>
      </c>
      <c r="P1025" s="196">
        <f>P296</f>
        <v>0</v>
      </c>
      <c r="Q1025" s="196">
        <f>Q296</f>
        <v>0</v>
      </c>
      <c r="R1025" s="196">
        <f>R296</f>
        <v>0</v>
      </c>
      <c r="S1025" s="196">
        <f>S296</f>
        <v>0</v>
      </c>
    </row>
    <row r="1026" spans="15:19" x14ac:dyDescent="0.25">
      <c r="O1026" s="192" t="s">
        <v>50</v>
      </c>
      <c r="P1026" s="196">
        <f>P324</f>
        <v>0</v>
      </c>
      <c r="Q1026" s="196">
        <f>Q324</f>
        <v>0</v>
      </c>
      <c r="R1026" s="196">
        <f>R324</f>
        <v>0</v>
      </c>
      <c r="S1026" s="196">
        <f>S324</f>
        <v>0</v>
      </c>
    </row>
    <row r="1027" spans="15:19" x14ac:dyDescent="0.25">
      <c r="O1027" s="192" t="s">
        <v>51</v>
      </c>
      <c r="P1027" s="196">
        <f>P349</f>
        <v>0</v>
      </c>
      <c r="Q1027" s="196">
        <f>Q349</f>
        <v>0</v>
      </c>
      <c r="R1027" s="196">
        <f>R349</f>
        <v>0</v>
      </c>
      <c r="S1027" s="196">
        <f>S349</f>
        <v>0</v>
      </c>
    </row>
    <row r="1028" spans="15:19" x14ac:dyDescent="0.25">
      <c r="O1028" s="192" t="s">
        <v>52</v>
      </c>
      <c r="P1028" s="196">
        <f>P373</f>
        <v>0</v>
      </c>
      <c r="Q1028" s="196">
        <f>Q373</f>
        <v>0</v>
      </c>
      <c r="R1028" s="196">
        <f>R373</f>
        <v>0</v>
      </c>
      <c r="S1028" s="196">
        <f>S373</f>
        <v>0</v>
      </c>
    </row>
    <row r="1029" spans="15:19" x14ac:dyDescent="0.25">
      <c r="O1029" s="192" t="s">
        <v>53</v>
      </c>
      <c r="P1029" s="196">
        <f>P401</f>
        <v>0</v>
      </c>
      <c r="Q1029" s="196">
        <f>Q401</f>
        <v>0</v>
      </c>
      <c r="R1029" s="196">
        <f>R401</f>
        <v>0</v>
      </c>
      <c r="S1029" s="196">
        <f>S401</f>
        <v>0</v>
      </c>
    </row>
    <row r="1030" spans="15:19" x14ac:dyDescent="0.25">
      <c r="O1030" s="192" t="s">
        <v>54</v>
      </c>
      <c r="P1030" s="196">
        <f>P426</f>
        <v>0</v>
      </c>
      <c r="Q1030" s="196">
        <f>Q426</f>
        <v>0</v>
      </c>
      <c r="R1030" s="196">
        <f>R426</f>
        <v>0</v>
      </c>
      <c r="S1030" s="196">
        <f>S426</f>
        <v>0</v>
      </c>
    </row>
    <row r="1031" spans="15:19" x14ac:dyDescent="0.25">
      <c r="O1031" s="192" t="s">
        <v>55</v>
      </c>
      <c r="P1031" s="196">
        <f>P460</f>
        <v>0</v>
      </c>
      <c r="Q1031" s="196">
        <f>Q460</f>
        <v>0</v>
      </c>
      <c r="R1031" s="196">
        <f>R460</f>
        <v>0</v>
      </c>
      <c r="S1031" s="196">
        <f>S460</f>
        <v>0</v>
      </c>
    </row>
    <row r="1032" spans="15:19" x14ac:dyDescent="0.25">
      <c r="O1032" s="192" t="s">
        <v>56</v>
      </c>
      <c r="P1032" s="196">
        <f>P490</f>
        <v>0</v>
      </c>
      <c r="Q1032" s="196">
        <f>Q490</f>
        <v>0</v>
      </c>
      <c r="R1032" s="196">
        <f>R490</f>
        <v>0</v>
      </c>
      <c r="S1032" s="196">
        <f>S490</f>
        <v>0</v>
      </c>
    </row>
    <row r="1033" spans="15:19" x14ac:dyDescent="0.25">
      <c r="O1033" s="192" t="s">
        <v>57</v>
      </c>
      <c r="P1033" s="196">
        <f>P512</f>
        <v>0</v>
      </c>
      <c r="Q1033" s="196">
        <f>Q512</f>
        <v>0</v>
      </c>
      <c r="R1033" s="196">
        <f>R512</f>
        <v>0</v>
      </c>
      <c r="S1033" s="196">
        <f>S512</f>
        <v>0</v>
      </c>
    </row>
    <row r="1034" spans="15:19" x14ac:dyDescent="0.25">
      <c r="O1034" s="192" t="s">
        <v>58</v>
      </c>
      <c r="P1034" s="196">
        <f>P539</f>
        <v>0</v>
      </c>
      <c r="Q1034" s="196">
        <f>Q539</f>
        <v>0</v>
      </c>
      <c r="R1034" s="196">
        <f>R539</f>
        <v>0</v>
      </c>
      <c r="S1034" s="196">
        <f>S539</f>
        <v>0</v>
      </c>
    </row>
    <row r="1035" spans="15:19" x14ac:dyDescent="0.25">
      <c r="O1035" s="192" t="s">
        <v>59</v>
      </c>
      <c r="P1035" s="196">
        <f>P561</f>
        <v>0</v>
      </c>
      <c r="Q1035" s="196">
        <f>Q561</f>
        <v>0</v>
      </c>
      <c r="R1035" s="196">
        <f>R561</f>
        <v>0</v>
      </c>
      <c r="S1035" s="196">
        <f>S561</f>
        <v>0</v>
      </c>
    </row>
    <row r="1036" spans="15:19" x14ac:dyDescent="0.25">
      <c r="O1036" s="192" t="s">
        <v>60</v>
      </c>
      <c r="P1036" s="196">
        <f>P587</f>
        <v>0</v>
      </c>
      <c r="Q1036" s="196">
        <f>Q587</f>
        <v>0</v>
      </c>
      <c r="R1036" s="196">
        <f>R587</f>
        <v>0</v>
      </c>
      <c r="S1036" s="196">
        <f>S587</f>
        <v>0</v>
      </c>
    </row>
    <row r="1037" spans="15:19" x14ac:dyDescent="0.25">
      <c r="O1037" s="192" t="s">
        <v>61</v>
      </c>
      <c r="P1037" s="196">
        <f>P611</f>
        <v>0</v>
      </c>
      <c r="Q1037" s="196">
        <f>Q611</f>
        <v>0</v>
      </c>
      <c r="R1037" s="196">
        <f>R611</f>
        <v>0</v>
      </c>
      <c r="S1037" s="196">
        <f>S611</f>
        <v>0</v>
      </c>
    </row>
    <row r="1038" spans="15:19" x14ac:dyDescent="0.25">
      <c r="O1038" s="192" t="s">
        <v>62</v>
      </c>
      <c r="P1038" s="196">
        <f>P636</f>
        <v>0</v>
      </c>
      <c r="Q1038" s="196">
        <f>Q636</f>
        <v>0</v>
      </c>
      <c r="R1038" s="196">
        <f>R636</f>
        <v>0</v>
      </c>
      <c r="S1038" s="196">
        <f>S636</f>
        <v>0</v>
      </c>
    </row>
    <row r="1039" spans="15:19" x14ac:dyDescent="0.25">
      <c r="O1039" s="192" t="s">
        <v>63</v>
      </c>
      <c r="P1039" s="196">
        <f>P688</f>
        <v>0</v>
      </c>
      <c r="Q1039" s="196">
        <f>Q688</f>
        <v>0</v>
      </c>
      <c r="R1039" s="196">
        <f>R688</f>
        <v>0</v>
      </c>
      <c r="S1039" s="196">
        <f>S688</f>
        <v>0</v>
      </c>
    </row>
    <row r="1040" spans="15:19" x14ac:dyDescent="0.25">
      <c r="O1040" s="192" t="s">
        <v>89</v>
      </c>
      <c r="P1040" s="196">
        <f>P710</f>
        <v>0</v>
      </c>
      <c r="Q1040" s="196">
        <f>Q710</f>
        <v>0</v>
      </c>
      <c r="R1040" s="196">
        <f>R710</f>
        <v>0</v>
      </c>
      <c r="S1040" s="196">
        <f>S710</f>
        <v>0</v>
      </c>
    </row>
    <row r="1041" spans="15:19" x14ac:dyDescent="0.25">
      <c r="O1041" s="192" t="s">
        <v>91</v>
      </c>
      <c r="P1041" s="196">
        <f>P733</f>
        <v>0</v>
      </c>
      <c r="Q1041" s="196">
        <f>Q733</f>
        <v>0</v>
      </c>
      <c r="R1041" s="196">
        <f>R733</f>
        <v>0</v>
      </c>
      <c r="S1041" s="196">
        <f>S733</f>
        <v>0</v>
      </c>
    </row>
    <row r="1042" spans="15:19" x14ac:dyDescent="0.25">
      <c r="O1042" s="192" t="s">
        <v>93</v>
      </c>
      <c r="P1042" s="196">
        <f>P761</f>
        <v>0</v>
      </c>
      <c r="Q1042" s="196">
        <f>Q761</f>
        <v>0</v>
      </c>
      <c r="R1042" s="196">
        <f>R761</f>
        <v>0</v>
      </c>
      <c r="S1042" s="196">
        <f>S761</f>
        <v>0</v>
      </c>
    </row>
    <row r="1043" spans="15:19" x14ac:dyDescent="0.25">
      <c r="O1043" s="192" t="s">
        <v>95</v>
      </c>
      <c r="P1043" s="196">
        <f>P794</f>
        <v>0</v>
      </c>
      <c r="Q1043" s="196">
        <f>Q794</f>
        <v>0</v>
      </c>
      <c r="R1043" s="196">
        <f>R794</f>
        <v>0</v>
      </c>
      <c r="S1043" s="196">
        <f>S794</f>
        <v>0</v>
      </c>
    </row>
    <row r="1044" spans="15:19" x14ac:dyDescent="0.25">
      <c r="O1044" s="192" t="s">
        <v>97</v>
      </c>
      <c r="P1044" s="196">
        <f>P815</f>
        <v>0</v>
      </c>
      <c r="Q1044" s="196">
        <f>Q815</f>
        <v>0</v>
      </c>
      <c r="R1044" s="196">
        <f>R815</f>
        <v>0</v>
      </c>
      <c r="S1044" s="196">
        <f>S815</f>
        <v>0</v>
      </c>
    </row>
    <row r="1045" spans="15:19" x14ac:dyDescent="0.25">
      <c r="O1045" s="192" t="s">
        <v>99</v>
      </c>
      <c r="P1045" s="196">
        <f>P839</f>
        <v>0</v>
      </c>
      <c r="Q1045" s="196">
        <f>Q839</f>
        <v>0</v>
      </c>
      <c r="R1045" s="196">
        <f>R839</f>
        <v>0</v>
      </c>
      <c r="S1045" s="196">
        <f>S839</f>
        <v>0</v>
      </c>
    </row>
    <row r="1046" spans="15:19" x14ac:dyDescent="0.25">
      <c r="O1046" s="192" t="s">
        <v>101</v>
      </c>
      <c r="P1046" s="196">
        <f>P866</f>
        <v>0</v>
      </c>
      <c r="Q1046" s="196">
        <f>Q866</f>
        <v>0</v>
      </c>
      <c r="R1046" s="196">
        <f>R866</f>
        <v>0</v>
      </c>
      <c r="S1046" s="196">
        <f>S866</f>
        <v>0</v>
      </c>
    </row>
    <row r="1047" spans="15:19" x14ac:dyDescent="0.25">
      <c r="O1047" s="192" t="s">
        <v>103</v>
      </c>
      <c r="P1047" s="196">
        <f>P896</f>
        <v>0</v>
      </c>
      <c r="Q1047" s="196">
        <f>Q896</f>
        <v>0</v>
      </c>
      <c r="R1047" s="196">
        <f>R896</f>
        <v>0</v>
      </c>
      <c r="S1047" s="196">
        <f>S896</f>
        <v>0</v>
      </c>
    </row>
    <row r="1048" spans="15:19" x14ac:dyDescent="0.25">
      <c r="O1048" s="192" t="s">
        <v>105</v>
      </c>
      <c r="P1048" s="196">
        <f>P964</f>
        <v>0</v>
      </c>
      <c r="Q1048" s="196">
        <f>Q964</f>
        <v>0</v>
      </c>
      <c r="R1048" s="196">
        <f>R964</f>
        <v>0</v>
      </c>
      <c r="S1048" s="196">
        <f>S964</f>
        <v>0</v>
      </c>
    </row>
    <row r="1049" spans="15:19" x14ac:dyDescent="0.25">
      <c r="O1049" s="192" t="s">
        <v>107</v>
      </c>
      <c r="P1049" s="196">
        <f>P984</f>
        <v>0</v>
      </c>
      <c r="Q1049" s="196">
        <f>Q984</f>
        <v>0</v>
      </c>
      <c r="R1049" s="196">
        <f>R984</f>
        <v>0</v>
      </c>
      <c r="S1049" s="196">
        <f>S984</f>
        <v>0</v>
      </c>
    </row>
    <row r="1050" spans="15:19" ht="15.75" thickBot="1" x14ac:dyDescent="0.3">
      <c r="O1050" s="192" t="s">
        <v>109</v>
      </c>
      <c r="P1050" s="196">
        <f>P1009</f>
        <v>0</v>
      </c>
      <c r="Q1050" s="196">
        <f t="shared" ref="Q1050:S1050" si="183">Q1009</f>
        <v>0</v>
      </c>
      <c r="R1050" s="196">
        <f t="shared" si="183"/>
        <v>0</v>
      </c>
      <c r="S1050" s="196">
        <f t="shared" si="183"/>
        <v>0</v>
      </c>
    </row>
    <row r="1051" spans="15:19" ht="15.75" thickBot="1" x14ac:dyDescent="0.3">
      <c r="O1051" s="191" t="s">
        <v>366</v>
      </c>
      <c r="P1051" s="193">
        <f>SUM(P1017:P1050)</f>
        <v>0</v>
      </c>
      <c r="Q1051" s="194">
        <f>SUM(Q1017:Q1050)</f>
        <v>0</v>
      </c>
      <c r="R1051" s="194">
        <f>SUM(R1017:R1050)</f>
        <v>0</v>
      </c>
      <c r="S1051" s="195">
        <f>SUM(S1017:S1050)</f>
        <v>0</v>
      </c>
    </row>
  </sheetData>
  <mergeCells count="149">
    <mergeCell ref="K1000:O1000"/>
    <mergeCell ref="E1000:G1000"/>
    <mergeCell ref="E953:G953"/>
    <mergeCell ref="K953:O953"/>
    <mergeCell ref="O1015:S1015"/>
    <mergeCell ref="D899:K899"/>
    <mergeCell ref="D900:K900"/>
    <mergeCell ref="D928:K928"/>
    <mergeCell ref="D914:K914"/>
    <mergeCell ref="D915:K915"/>
    <mergeCell ref="D929:K929"/>
    <mergeCell ref="D930:K930"/>
    <mergeCell ref="D933:K933"/>
    <mergeCell ref="P937:S937"/>
    <mergeCell ref="D916:K916"/>
    <mergeCell ref="D917:K917"/>
    <mergeCell ref="D918:K918"/>
    <mergeCell ref="D919:K919"/>
    <mergeCell ref="D920:K920"/>
    <mergeCell ref="D921:K921"/>
    <mergeCell ref="D926:K926"/>
    <mergeCell ref="D927:K927"/>
    <mergeCell ref="D924:K924"/>
    <mergeCell ref="D925:K925"/>
    <mergeCell ref="E976:G976"/>
    <mergeCell ref="E854:G854"/>
    <mergeCell ref="K854:O854"/>
    <mergeCell ref="E880:G880"/>
    <mergeCell ref="K880:O880"/>
    <mergeCell ref="D901:K901"/>
    <mergeCell ref="D902:K902"/>
    <mergeCell ref="D922:K922"/>
    <mergeCell ref="D923:K923"/>
    <mergeCell ref="D910:K910"/>
    <mergeCell ref="D911:K911"/>
    <mergeCell ref="D912:K912"/>
    <mergeCell ref="D913:K913"/>
    <mergeCell ref="D903:K903"/>
    <mergeCell ref="D904:K904"/>
    <mergeCell ref="D905:K905"/>
    <mergeCell ref="D906:K906"/>
    <mergeCell ref="D907:K907"/>
    <mergeCell ref="D908:K909"/>
    <mergeCell ref="D895:K895"/>
    <mergeCell ref="D896:K896"/>
    <mergeCell ref="D897:K897"/>
    <mergeCell ref="D898:K898"/>
    <mergeCell ref="K976:O976"/>
    <mergeCell ref="E831:G831"/>
    <mergeCell ref="K831:O831"/>
    <mergeCell ref="E775:G775"/>
    <mergeCell ref="K775:O775"/>
    <mergeCell ref="E807:G807"/>
    <mergeCell ref="K807:O807"/>
    <mergeCell ref="E725:G725"/>
    <mergeCell ref="K725:O725"/>
    <mergeCell ref="E747:G747"/>
    <mergeCell ref="K747:O747"/>
    <mergeCell ref="E650:G650"/>
    <mergeCell ref="K650:O650"/>
    <mergeCell ref="E702:G702"/>
    <mergeCell ref="K702:O702"/>
    <mergeCell ref="E601:G601"/>
    <mergeCell ref="K601:O601"/>
    <mergeCell ref="E625:G625"/>
    <mergeCell ref="K625:O625"/>
    <mergeCell ref="E553:G553"/>
    <mergeCell ref="K553:O553"/>
    <mergeCell ref="E576:G576"/>
    <mergeCell ref="K576:O576"/>
    <mergeCell ref="E503:G503"/>
    <mergeCell ref="K503:O503"/>
    <mergeCell ref="E527:G527"/>
    <mergeCell ref="K527:O527"/>
    <mergeCell ref="E440:G440"/>
    <mergeCell ref="K440:O440"/>
    <mergeCell ref="E473:G473"/>
    <mergeCell ref="K473:O473"/>
    <mergeCell ref="E387:G387"/>
    <mergeCell ref="K387:O387"/>
    <mergeCell ref="E417:G417"/>
    <mergeCell ref="K417:O417"/>
    <mergeCell ref="E363:G363"/>
    <mergeCell ref="K363:O363"/>
    <mergeCell ref="E198:G198"/>
    <mergeCell ref="K198:O198"/>
    <mergeCell ref="E116:G116"/>
    <mergeCell ref="K116:O116"/>
    <mergeCell ref="E139:G139"/>
    <mergeCell ref="K139:O139"/>
    <mergeCell ref="E310:G310"/>
    <mergeCell ref="K310:O310"/>
    <mergeCell ref="E223:G223"/>
    <mergeCell ref="K223:O223"/>
    <mergeCell ref="E248:G248"/>
    <mergeCell ref="K248:O248"/>
    <mergeCell ref="E93:G93"/>
    <mergeCell ref="K93:O93"/>
    <mergeCell ref="E287:G287"/>
    <mergeCell ref="K287:O287"/>
    <mergeCell ref="E174:G174"/>
    <mergeCell ref="K174:O174"/>
    <mergeCell ref="D77:K77"/>
    <mergeCell ref="D78:K78"/>
    <mergeCell ref="E340:G340"/>
    <mergeCell ref="K340:O340"/>
    <mergeCell ref="A1:O1"/>
    <mergeCell ref="D74:K74"/>
    <mergeCell ref="D75:K75"/>
    <mergeCell ref="D76:K76"/>
    <mergeCell ref="D37:K37"/>
    <mergeCell ref="D38:K38"/>
    <mergeCell ref="D39:K39"/>
    <mergeCell ref="D40:K40"/>
    <mergeCell ref="D41:K41"/>
    <mergeCell ref="D42:K42"/>
    <mergeCell ref="D49:K49"/>
    <mergeCell ref="D50:K51"/>
    <mergeCell ref="D52:K52"/>
    <mergeCell ref="D53:K53"/>
    <mergeCell ref="D54:K54"/>
    <mergeCell ref="D55:K55"/>
    <mergeCell ref="D45:K45"/>
    <mergeCell ref="D46:K46"/>
    <mergeCell ref="D47:K47"/>
    <mergeCell ref="D48:K48"/>
    <mergeCell ref="E3:G3"/>
    <mergeCell ref="K3:O3"/>
    <mergeCell ref="C30:M33"/>
    <mergeCell ref="D62:K62"/>
    <mergeCell ref="D43:K43"/>
    <mergeCell ref="D70:K70"/>
    <mergeCell ref="D71:K71"/>
    <mergeCell ref="D72:K72"/>
    <mergeCell ref="D73:K73"/>
    <mergeCell ref="D68:K68"/>
    <mergeCell ref="D69:K69"/>
    <mergeCell ref="D58:K58"/>
    <mergeCell ref="D59:K59"/>
    <mergeCell ref="D60:K60"/>
    <mergeCell ref="D61:K61"/>
    <mergeCell ref="D56:K56"/>
    <mergeCell ref="D57:K57"/>
    <mergeCell ref="D44:K44"/>
    <mergeCell ref="D63:K63"/>
    <mergeCell ref="D64:K64"/>
    <mergeCell ref="D65:K65"/>
    <mergeCell ref="D66:K66"/>
    <mergeCell ref="D67:K67"/>
  </mergeCells>
  <conditionalFormatting sqref="J83">
    <cfRule type="cellIs" dxfId="137" priority="269" operator="lessThan">
      <formula>1</formula>
    </cfRule>
    <cfRule type="cellIs" dxfId="136" priority="270" operator="greaterThan">
      <formula>4</formula>
    </cfRule>
  </conditionalFormatting>
  <conditionalFormatting sqref="J84">
    <cfRule type="cellIs" dxfId="135" priority="267" operator="lessThan">
      <formula>5</formula>
    </cfRule>
    <cfRule type="cellIs" dxfId="134" priority="268" operator="greaterThan">
      <formula>10</formula>
    </cfRule>
  </conditionalFormatting>
  <conditionalFormatting sqref="I127">
    <cfRule type="cellIs" dxfId="133" priority="257" operator="lessThan">
      <formula>1</formula>
    </cfRule>
    <cfRule type="cellIs" dxfId="132" priority="258" operator="greaterThan">
      <formula>4</formula>
    </cfRule>
  </conditionalFormatting>
  <conditionalFormatting sqref="I128">
    <cfRule type="cellIs" dxfId="131" priority="255" operator="lessThan">
      <formula>5</formula>
    </cfRule>
    <cfRule type="cellIs" dxfId="130" priority="256" operator="greaterThan">
      <formula>10</formula>
    </cfRule>
  </conditionalFormatting>
  <conditionalFormatting sqref="I210">
    <cfRule type="cellIs" dxfId="129" priority="227" operator="lessThan">
      <formula>1</formula>
    </cfRule>
    <cfRule type="cellIs" dxfId="128" priority="228" operator="greaterThan">
      <formula>4</formula>
    </cfRule>
  </conditionalFormatting>
  <conditionalFormatting sqref="I211">
    <cfRule type="cellIs" dxfId="127" priority="225" operator="lessThan">
      <formula>5</formula>
    </cfRule>
    <cfRule type="cellIs" dxfId="126" priority="226" operator="greaterThan">
      <formula>10</formula>
    </cfRule>
  </conditionalFormatting>
  <conditionalFormatting sqref="I186">
    <cfRule type="cellIs" dxfId="125" priority="233" operator="lessThan">
      <formula>1</formula>
    </cfRule>
    <cfRule type="cellIs" dxfId="124" priority="234" operator="greaterThan">
      <formula>4</formula>
    </cfRule>
  </conditionalFormatting>
  <conditionalFormatting sqref="I187">
    <cfRule type="cellIs" dxfId="123" priority="231" operator="lessThan">
      <formula>5</formula>
    </cfRule>
    <cfRule type="cellIs" dxfId="122" priority="232" operator="greaterThan">
      <formula>10</formula>
    </cfRule>
  </conditionalFormatting>
  <conditionalFormatting sqref="I275">
    <cfRule type="cellIs" dxfId="121" priority="215" operator="lessThan">
      <formula>1</formula>
    </cfRule>
    <cfRule type="cellIs" dxfId="120" priority="216" operator="greaterThan">
      <formula>4</formula>
    </cfRule>
  </conditionalFormatting>
  <conditionalFormatting sqref="I276">
    <cfRule type="cellIs" dxfId="119" priority="213" operator="lessThan">
      <formula>5</formula>
    </cfRule>
    <cfRule type="cellIs" dxfId="118" priority="214" operator="greaterThan">
      <formula>10</formula>
    </cfRule>
  </conditionalFormatting>
  <conditionalFormatting sqref="I104">
    <cfRule type="cellIs" dxfId="117" priority="293" operator="lessThan">
      <formula>1</formula>
    </cfRule>
    <cfRule type="cellIs" dxfId="116" priority="294" operator="greaterThan">
      <formula>4</formula>
    </cfRule>
  </conditionalFormatting>
  <conditionalFormatting sqref="I105">
    <cfRule type="cellIs" dxfId="115" priority="291" operator="lessThan">
      <formula>5</formula>
    </cfRule>
    <cfRule type="cellIs" dxfId="114" priority="292" operator="greaterThan">
      <formula>10</formula>
    </cfRule>
  </conditionalFormatting>
  <conditionalFormatting sqref="I236">
    <cfRule type="cellIs" dxfId="113" priority="221" operator="lessThan">
      <formula>1</formula>
    </cfRule>
    <cfRule type="cellIs" dxfId="112" priority="222" operator="greaterThan">
      <formula>4</formula>
    </cfRule>
  </conditionalFormatting>
  <conditionalFormatting sqref="I237">
    <cfRule type="cellIs" dxfId="111" priority="219" operator="lessThan">
      <formula>5</formula>
    </cfRule>
    <cfRule type="cellIs" dxfId="110" priority="220" operator="greaterThan">
      <formula>10</formula>
    </cfRule>
  </conditionalFormatting>
  <conditionalFormatting sqref="I297">
    <cfRule type="cellIs" dxfId="109" priority="209" operator="lessThan">
      <formula>1</formula>
    </cfRule>
    <cfRule type="cellIs" dxfId="108" priority="210" operator="greaterThan">
      <formula>4</formula>
    </cfRule>
  </conditionalFormatting>
  <conditionalFormatting sqref="I298">
    <cfRule type="cellIs" dxfId="107" priority="207" operator="lessThan">
      <formula>5</formula>
    </cfRule>
    <cfRule type="cellIs" dxfId="106" priority="208" operator="greaterThan">
      <formula>10</formula>
    </cfRule>
  </conditionalFormatting>
  <conditionalFormatting sqref="I160">
    <cfRule type="cellIs" dxfId="105" priority="239" operator="lessThan">
      <formula>1</formula>
    </cfRule>
    <cfRule type="cellIs" dxfId="104" priority="240" operator="greaterThan">
      <formula>4</formula>
    </cfRule>
  </conditionalFormatting>
  <conditionalFormatting sqref="I161">
    <cfRule type="cellIs" dxfId="103" priority="237" operator="lessThan">
      <formula>5</formula>
    </cfRule>
    <cfRule type="cellIs" dxfId="102" priority="238" operator="greaterThan">
      <formula>10</formula>
    </cfRule>
  </conditionalFormatting>
  <conditionalFormatting sqref="I326">
    <cfRule type="cellIs" dxfId="101" priority="203" operator="lessThan">
      <formula>1</formula>
    </cfRule>
    <cfRule type="cellIs" dxfId="100" priority="204" operator="greaterThan">
      <formula>4</formula>
    </cfRule>
  </conditionalFormatting>
  <conditionalFormatting sqref="I327">
    <cfRule type="cellIs" dxfId="99" priority="201" operator="lessThan">
      <formula>5</formula>
    </cfRule>
    <cfRule type="cellIs" dxfId="98" priority="202" operator="greaterThan">
      <formula>10</formula>
    </cfRule>
  </conditionalFormatting>
  <conditionalFormatting sqref="I350">
    <cfRule type="cellIs" dxfId="97" priority="197" operator="lessThan">
      <formula>1</formula>
    </cfRule>
    <cfRule type="cellIs" dxfId="96" priority="198" operator="greaterThan">
      <formula>4</formula>
    </cfRule>
  </conditionalFormatting>
  <conditionalFormatting sqref="I351">
    <cfRule type="cellIs" dxfId="95" priority="195" operator="lessThan">
      <formula>5</formula>
    </cfRule>
    <cfRule type="cellIs" dxfId="94" priority="196" operator="greaterThan">
      <formula>10</formula>
    </cfRule>
  </conditionalFormatting>
  <conditionalFormatting sqref="I375">
    <cfRule type="cellIs" dxfId="93" priority="191" operator="lessThan">
      <formula>1</formula>
    </cfRule>
    <cfRule type="cellIs" dxfId="92" priority="192" operator="greaterThan">
      <formula>4</formula>
    </cfRule>
  </conditionalFormatting>
  <conditionalFormatting sqref="I376">
    <cfRule type="cellIs" dxfId="91" priority="189" operator="lessThan">
      <formula>5</formula>
    </cfRule>
    <cfRule type="cellIs" dxfId="90" priority="190" operator="greaterThan">
      <formula>10</formula>
    </cfRule>
  </conditionalFormatting>
  <conditionalFormatting sqref="I427">
    <cfRule type="cellIs" dxfId="89" priority="179" operator="lessThan">
      <formula>1</formula>
    </cfRule>
    <cfRule type="cellIs" dxfId="88" priority="180" operator="greaterThan">
      <formula>4</formula>
    </cfRule>
  </conditionalFormatting>
  <conditionalFormatting sqref="I428">
    <cfRule type="cellIs" dxfId="87" priority="177" operator="lessThan">
      <formula>5</formula>
    </cfRule>
    <cfRule type="cellIs" dxfId="86" priority="178" operator="greaterThan">
      <formula>10</formula>
    </cfRule>
  </conditionalFormatting>
  <conditionalFormatting sqref="I514">
    <cfRule type="cellIs" dxfId="85" priority="161" operator="lessThan">
      <formula>1</formula>
    </cfRule>
    <cfRule type="cellIs" dxfId="84" priority="162" operator="greaterThan">
      <formula>4</formula>
    </cfRule>
  </conditionalFormatting>
  <conditionalFormatting sqref="I515">
    <cfRule type="cellIs" dxfId="83" priority="159" operator="lessThan">
      <formula>5</formula>
    </cfRule>
    <cfRule type="cellIs" dxfId="82" priority="160" operator="greaterThan">
      <formula>10</formula>
    </cfRule>
  </conditionalFormatting>
  <conditionalFormatting sqref="I403">
    <cfRule type="cellIs" dxfId="81" priority="185" operator="lessThan">
      <formula>1</formula>
    </cfRule>
    <cfRule type="cellIs" dxfId="80" priority="186" operator="greaterThan">
      <formula>4</formula>
    </cfRule>
  </conditionalFormatting>
  <conditionalFormatting sqref="I404">
    <cfRule type="cellIs" dxfId="79" priority="183" operator="lessThan">
      <formula>5</formula>
    </cfRule>
    <cfRule type="cellIs" dxfId="78" priority="184" operator="greaterThan">
      <formula>10</formula>
    </cfRule>
  </conditionalFormatting>
  <conditionalFormatting sqref="I541">
    <cfRule type="cellIs" dxfId="77" priority="155" operator="lessThan">
      <formula>1</formula>
    </cfRule>
    <cfRule type="cellIs" dxfId="76" priority="156" operator="greaterThan">
      <formula>4</formula>
    </cfRule>
  </conditionalFormatting>
  <conditionalFormatting sqref="I542">
    <cfRule type="cellIs" dxfId="75" priority="153" operator="lessThan">
      <formula>5</formula>
    </cfRule>
    <cfRule type="cellIs" dxfId="74" priority="154" operator="greaterThan">
      <formula>10</formula>
    </cfRule>
  </conditionalFormatting>
  <conditionalFormatting sqref="I491">
    <cfRule type="cellIs" dxfId="73" priority="167" operator="lessThan">
      <formula>1</formula>
    </cfRule>
    <cfRule type="cellIs" dxfId="72" priority="168" operator="greaterThan">
      <formula>4</formula>
    </cfRule>
  </conditionalFormatting>
  <conditionalFormatting sqref="I492">
    <cfRule type="cellIs" dxfId="71" priority="165" operator="lessThan">
      <formula>5</formula>
    </cfRule>
    <cfRule type="cellIs" dxfId="70" priority="166" operator="greaterThan">
      <formula>10</formula>
    </cfRule>
  </conditionalFormatting>
  <conditionalFormatting sqref="I563">
    <cfRule type="cellIs" dxfId="69" priority="149" operator="lessThan">
      <formula>1</formula>
    </cfRule>
    <cfRule type="cellIs" dxfId="68" priority="150" operator="greaterThan">
      <formula>4</formula>
    </cfRule>
  </conditionalFormatting>
  <conditionalFormatting sqref="I564">
    <cfRule type="cellIs" dxfId="67" priority="147" operator="lessThan">
      <formula>5</formula>
    </cfRule>
    <cfRule type="cellIs" dxfId="66" priority="148" operator="greaterThan">
      <formula>10</formula>
    </cfRule>
  </conditionalFormatting>
  <conditionalFormatting sqref="I461">
    <cfRule type="cellIs" dxfId="65" priority="173" operator="lessThan">
      <formula>1</formula>
    </cfRule>
    <cfRule type="cellIs" dxfId="64" priority="174" operator="greaterThan">
      <formula>4</formula>
    </cfRule>
  </conditionalFormatting>
  <conditionalFormatting sqref="I462">
    <cfRule type="cellIs" dxfId="63" priority="171" operator="lessThan">
      <formula>5</formula>
    </cfRule>
    <cfRule type="cellIs" dxfId="62" priority="172" operator="greaterThan">
      <formula>10</formula>
    </cfRule>
  </conditionalFormatting>
  <conditionalFormatting sqref="I638">
    <cfRule type="cellIs" dxfId="61" priority="131" operator="lessThan">
      <formula>1</formula>
    </cfRule>
    <cfRule type="cellIs" dxfId="60" priority="132" operator="greaterThan">
      <formula>4</formula>
    </cfRule>
  </conditionalFormatting>
  <conditionalFormatting sqref="I639">
    <cfRule type="cellIs" dxfId="59" priority="129" operator="lessThan">
      <formula>5</formula>
    </cfRule>
    <cfRule type="cellIs" dxfId="58" priority="130" operator="greaterThan">
      <formula>10</formula>
    </cfRule>
  </conditionalFormatting>
  <conditionalFormatting sqref="I589">
    <cfRule type="cellIs" dxfId="57" priority="143" operator="lessThan">
      <formula>1</formula>
    </cfRule>
    <cfRule type="cellIs" dxfId="56" priority="144" operator="greaterThan">
      <formula>4</formula>
    </cfRule>
  </conditionalFormatting>
  <conditionalFormatting sqref="I590">
    <cfRule type="cellIs" dxfId="55" priority="141" operator="lessThan">
      <formula>5</formula>
    </cfRule>
    <cfRule type="cellIs" dxfId="54" priority="142" operator="greaterThan">
      <formula>10</formula>
    </cfRule>
  </conditionalFormatting>
  <conditionalFormatting sqref="I689">
    <cfRule type="cellIs" dxfId="53" priority="125" operator="lessThan">
      <formula>1</formula>
    </cfRule>
    <cfRule type="cellIs" dxfId="52" priority="126" operator="greaterThan">
      <formula>4</formula>
    </cfRule>
  </conditionalFormatting>
  <conditionalFormatting sqref="I690">
    <cfRule type="cellIs" dxfId="51" priority="123" operator="lessThan">
      <formula>5</formula>
    </cfRule>
    <cfRule type="cellIs" dxfId="50" priority="124" operator="greaterThan">
      <formula>10</formula>
    </cfRule>
  </conditionalFormatting>
  <conditionalFormatting sqref="I613">
    <cfRule type="cellIs" dxfId="49" priority="137" operator="lessThan">
      <formula>1</formula>
    </cfRule>
    <cfRule type="cellIs" dxfId="48" priority="138" operator="greaterThan">
      <formula>4</formula>
    </cfRule>
  </conditionalFormatting>
  <conditionalFormatting sqref="I614">
    <cfRule type="cellIs" dxfId="47" priority="135" operator="lessThan">
      <formula>5</formula>
    </cfRule>
    <cfRule type="cellIs" dxfId="46" priority="136" operator="greaterThan">
      <formula>10</formula>
    </cfRule>
  </conditionalFormatting>
  <conditionalFormatting sqref="I712">
    <cfRule type="cellIs" dxfId="45" priority="119" operator="lessThan">
      <formula>1</formula>
    </cfRule>
    <cfRule type="cellIs" dxfId="44" priority="120" operator="greaterThan">
      <formula>4</formula>
    </cfRule>
  </conditionalFormatting>
  <conditionalFormatting sqref="I713">
    <cfRule type="cellIs" dxfId="43" priority="117" operator="lessThan">
      <formula>5</formula>
    </cfRule>
    <cfRule type="cellIs" dxfId="42" priority="118" operator="greaterThan">
      <formula>10</formula>
    </cfRule>
  </conditionalFormatting>
  <conditionalFormatting sqref="I735">
    <cfRule type="cellIs" dxfId="41" priority="113" operator="lessThan">
      <formula>1</formula>
    </cfRule>
    <cfRule type="cellIs" dxfId="40" priority="114" operator="greaterThan">
      <formula>4</formula>
    </cfRule>
  </conditionalFormatting>
  <conditionalFormatting sqref="I736">
    <cfRule type="cellIs" dxfId="39" priority="111" operator="lessThan">
      <formula>5</formula>
    </cfRule>
    <cfRule type="cellIs" dxfId="38" priority="112" operator="greaterThan">
      <formula>10</formula>
    </cfRule>
  </conditionalFormatting>
  <conditionalFormatting sqref="I763">
    <cfRule type="cellIs" dxfId="37" priority="107" operator="lessThan">
      <formula>1</formula>
    </cfRule>
    <cfRule type="cellIs" dxfId="36" priority="108" operator="greaterThan">
      <formula>4</formula>
    </cfRule>
  </conditionalFormatting>
  <conditionalFormatting sqref="I764">
    <cfRule type="cellIs" dxfId="35" priority="105" operator="lessThan">
      <formula>5</formula>
    </cfRule>
    <cfRule type="cellIs" dxfId="34" priority="106" operator="greaterThan">
      <formula>10</formula>
    </cfRule>
  </conditionalFormatting>
  <conditionalFormatting sqref="I795">
    <cfRule type="cellIs" dxfId="33" priority="101" operator="lessThan">
      <formula>1</formula>
    </cfRule>
    <cfRule type="cellIs" dxfId="32" priority="102" operator="greaterThan">
      <formula>4</formula>
    </cfRule>
  </conditionalFormatting>
  <conditionalFormatting sqref="I796">
    <cfRule type="cellIs" dxfId="31" priority="99" operator="lessThan">
      <formula>5</formula>
    </cfRule>
    <cfRule type="cellIs" dxfId="30" priority="100" operator="greaterThan">
      <formula>10</formula>
    </cfRule>
  </conditionalFormatting>
  <conditionalFormatting sqref="I817">
    <cfRule type="cellIs" dxfId="29" priority="95" operator="lessThan">
      <formula>1</formula>
    </cfRule>
    <cfRule type="cellIs" dxfId="28" priority="96" operator="greaterThan">
      <formula>4</formula>
    </cfRule>
  </conditionalFormatting>
  <conditionalFormatting sqref="I818">
    <cfRule type="cellIs" dxfId="27" priority="93" operator="lessThan">
      <formula>5</formula>
    </cfRule>
    <cfRule type="cellIs" dxfId="26" priority="94" operator="greaterThan">
      <formula>10</formula>
    </cfRule>
  </conditionalFormatting>
  <conditionalFormatting sqref="I841">
    <cfRule type="cellIs" dxfId="25" priority="83" operator="lessThan">
      <formula>1</formula>
    </cfRule>
    <cfRule type="cellIs" dxfId="24" priority="84" operator="greaterThan">
      <formula>4</formula>
    </cfRule>
  </conditionalFormatting>
  <conditionalFormatting sqref="I842">
    <cfRule type="cellIs" dxfId="23" priority="81" operator="lessThan">
      <formula>5</formula>
    </cfRule>
    <cfRule type="cellIs" dxfId="22" priority="82" operator="greaterThan">
      <formula>10</formula>
    </cfRule>
  </conditionalFormatting>
  <conditionalFormatting sqref="I868">
    <cfRule type="cellIs" dxfId="21" priority="77" operator="lessThan">
      <formula>1</formula>
    </cfRule>
    <cfRule type="cellIs" dxfId="20" priority="78" operator="greaterThan">
      <formula>4</formula>
    </cfRule>
  </conditionalFormatting>
  <conditionalFormatting sqref="I869">
    <cfRule type="cellIs" dxfId="19" priority="75" operator="lessThan">
      <formula>5</formula>
    </cfRule>
    <cfRule type="cellIs" dxfId="18" priority="76" operator="greaterThan">
      <formula>10</formula>
    </cfRule>
  </conditionalFormatting>
  <conditionalFormatting sqref="I941">
    <cfRule type="cellIs" dxfId="17" priority="65" operator="lessThan">
      <formula>1</formula>
    </cfRule>
    <cfRule type="cellIs" dxfId="16" priority="66" operator="greaterThan">
      <formula>4</formula>
    </cfRule>
  </conditionalFormatting>
  <conditionalFormatting sqref="I942">
    <cfRule type="cellIs" dxfId="15" priority="63" operator="lessThan">
      <formula>5</formula>
    </cfRule>
    <cfRule type="cellIs" dxfId="14" priority="64" operator="greaterThan">
      <formula>10</formula>
    </cfRule>
  </conditionalFormatting>
  <conditionalFormatting sqref="I964">
    <cfRule type="cellIs" dxfId="13" priority="17" operator="lessThan">
      <formula>1</formula>
    </cfRule>
    <cfRule type="cellIs" dxfId="12" priority="18" operator="greaterThan">
      <formula>4</formula>
    </cfRule>
  </conditionalFormatting>
  <conditionalFormatting sqref="I965">
    <cfRule type="cellIs" dxfId="11" priority="15" operator="lessThan">
      <formula>5</formula>
    </cfRule>
    <cfRule type="cellIs" dxfId="10" priority="16" operator="greaterThan">
      <formula>10</formula>
    </cfRule>
  </conditionalFormatting>
  <conditionalFormatting sqref="I986">
    <cfRule type="cellIs" dxfId="9" priority="11" operator="lessThan">
      <formula>1</formula>
    </cfRule>
    <cfRule type="cellIs" dxfId="8" priority="12" operator="greaterThan">
      <formula>4</formula>
    </cfRule>
  </conditionalFormatting>
  <conditionalFormatting sqref="I987">
    <cfRule type="cellIs" dxfId="7" priority="9" operator="lessThan">
      <formula>5</formula>
    </cfRule>
    <cfRule type="cellIs" dxfId="6" priority="10" operator="greaterThan">
      <formula>10</formula>
    </cfRule>
  </conditionalFormatting>
  <conditionalFormatting sqref="J1016">
    <cfRule type="cellIs" dxfId="5" priority="1" operator="lessThan">
      <formula>45</formula>
    </cfRule>
    <cfRule type="cellIs" dxfId="4" priority="2" operator="greaterThan">
      <formula>60</formula>
    </cfRule>
  </conditionalFormatting>
  <conditionalFormatting sqref="J1014">
    <cfRule type="cellIs" dxfId="3" priority="5" operator="lessThan">
      <formula>1</formula>
    </cfRule>
    <cfRule type="cellIs" dxfId="2" priority="6" operator="greaterThan">
      <formula>4</formula>
    </cfRule>
  </conditionalFormatting>
  <conditionalFormatting sqref="J1015">
    <cfRule type="cellIs" dxfId="1" priority="3" operator="lessThan">
      <formula>5</formula>
    </cfRule>
    <cfRule type="cellIs" dxfId="0" priority="4" operator="greaterThan">
      <formula>10</formula>
    </cfRule>
  </conditionalFormatting>
  <pageMargins left="0.25" right="0.25" top="0.75" bottom="0.75" header="0.3" footer="0.3"/>
  <pageSetup paperSize="9" scale="48" fitToHeight="0" orientation="landscape"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Patrycja Świątkowska</dc:creator>
  <cp:lastModifiedBy>Katarzyna Konopska</cp:lastModifiedBy>
  <cp:lastPrinted>2025-04-02T10:15:53Z</cp:lastPrinted>
  <dcterms:created xsi:type="dcterms:W3CDTF">2025-03-17T08:26:44Z</dcterms:created>
  <dcterms:modified xsi:type="dcterms:W3CDTF">2025-04-23T10:40:56Z</dcterms:modified>
</cp:coreProperties>
</file>